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filterPrivacy="1" saveExternalLinkValues="0" codeName="ThisWorkbook" defaultThemeVersion="166925"/>
  <xr:revisionPtr revIDLastSave="0" documentId="8_{0C24C3D0-2C78-4265-8B77-A3FD1ED729BF}" xr6:coauthVersionLast="47" xr6:coauthVersionMax="47" xr10:uidLastSave="{00000000-0000-0000-0000-000000000000}"/>
  <workbookProtection workbookPassword="AFA5" lockStructure="1"/>
  <bookViews>
    <workbookView xWindow="1860" yWindow="1860" windowWidth="14400" windowHeight="8260" tabRatio="773" activeTab="35" xr2:uid="{1CDBCA03-64CC-4E17-A8A8-8964BEDB8FD4}"/>
  </bookViews>
  <sheets>
    <sheet name="Overview - RWAs" sheetId="2" r:id="rId1"/>
    <sheet name="Overview - Capital" sheetId="29" r:id="rId2"/>
    <sheet name="credit - on-balance sheet" sheetId="22" r:id="rId3"/>
    <sheet name="credit - loan programs memo" sheetId="24" r:id="rId4"/>
    <sheet name="credit - on-balance sheet memo" sheetId="25" r:id="rId5"/>
    <sheet name="credit - off-balance sheet" sheetId="26" r:id="rId6"/>
    <sheet name="credit - off-balance sheet memo" sheetId="27" r:id="rId7"/>
    <sheet name="credit - SCCL memo" sheetId="28" r:id="rId8"/>
    <sheet name="Transacts fail min hairct flrs" sheetId="18" r:id="rId9"/>
    <sheet name="Transacts fail - netting sets" sheetId="30" r:id="rId10"/>
    <sheet name="Securitization - originator" sheetId="8" r:id="rId11"/>
    <sheet name="Securitization - investor" sheetId="31" r:id="rId12"/>
    <sheet name="Securitization - alt RWA memo" sheetId="47" r:id="rId13"/>
    <sheet name="Equity - on-balance sheet" sheetId="9" r:id="rId14"/>
    <sheet name="Equity - off-balance sheet" sheetId="32" r:id="rId15"/>
    <sheet name="Equity - memo items" sheetId="33" state="hidden" r:id="rId16"/>
    <sheet name="Op risk - historical losses" sheetId="10" r:id="rId17"/>
    <sheet name="Op risk - business ind" sheetId="34" r:id="rId18"/>
    <sheet name="Op risk - MRC" sheetId="35" r:id="rId19"/>
    <sheet name="Market risk - SbM Sensitivities" sheetId="15" r:id="rId20"/>
    <sheet name="Market risk - SbM Additional" sheetId="36" r:id="rId21"/>
    <sheet name="Market risk - models-based MRC" sheetId="37" r:id="rId22"/>
    <sheet name="Market risk - MRC" sheetId="38" r:id="rId23"/>
    <sheet name="Market risk - RWAs" sheetId="39" r:id="rId24"/>
    <sheet name="Market risk - SbM under IMA" sheetId="40" r:id="rId25"/>
    <sheet name="Market risk - covered positions" sheetId="41" r:id="rId26"/>
    <sheet name="Market risk - Standardized DRC" sheetId="42" r:id="rId27"/>
    <sheet name="Market risk -standalone UST SbM" sheetId="43" r:id="rId28"/>
    <sheet name="Market risk - NMRF breakdown" sheetId="44" r:id="rId29"/>
    <sheet name="CVA risk" sheetId="13" r:id="rId30"/>
    <sheet name="GSIB - all HCs" sheetId="17" r:id="rId31"/>
    <sheet name="GSIB - FBO memo items" sheetId="48" r:id="rId32"/>
    <sheet name="GSIB - Cat I HC memo items" sheetId="49" r:id="rId33"/>
    <sheet name="Checks" sheetId="20" r:id="rId34"/>
    <sheet name="Valid input responses" sheetId="14" state="hidden" r:id="rId35"/>
    <sheet name="FRB Parameters" sheetId="50" r:id="rId36"/>
  </sheets>
  <definedNames>
    <definedName name="_ftnref1" localSheetId="1">'Overview - Capital'!$B$17</definedName>
    <definedName name="_ftnref1" localSheetId="0">'Overview - RWAs'!$B$17</definedName>
    <definedName name="_Hlk139449216" localSheetId="25">'Market risk - covered positions'!$B$40</definedName>
    <definedName name="_Hlk139449216" localSheetId="21">'Market risk - models-based MRC'!$B$40</definedName>
    <definedName name="_Hlk139449216" localSheetId="22">'Market risk - MRC'!$B$40</definedName>
    <definedName name="_Hlk139449216" localSheetId="28">'Market risk - NMRF breakdown'!$B$40</definedName>
    <definedName name="_Hlk139449216" localSheetId="23">'Market risk - RWAs'!$B$40</definedName>
    <definedName name="_Hlk139449216" localSheetId="20">'Market risk - SbM Additional'!$B$40</definedName>
    <definedName name="_Hlk139449216" localSheetId="19">'Market risk - SbM Sensitivities'!$B$40</definedName>
    <definedName name="_Hlk139449216" localSheetId="24">'Market risk - SbM under IMA'!$B$40</definedName>
    <definedName name="_Hlk139449216" localSheetId="26">'Market risk - Standardized DRC'!$B$40</definedName>
    <definedName name="_Hlk139449216" localSheetId="27">'Market risk -standalone UST SbM'!$B$40</definedName>
    <definedName name="_Hlk139457300" localSheetId="25">'Market risk - covered positions'!$B$13</definedName>
    <definedName name="_Hlk139457300" localSheetId="21">'Market risk - models-based MRC'!$B$13</definedName>
    <definedName name="_Hlk139457300" localSheetId="22">'Market risk - MRC'!$B$13</definedName>
    <definedName name="_Hlk139457300" localSheetId="28">'Market risk - NMRF breakdown'!$B$13</definedName>
    <definedName name="_Hlk139457300" localSheetId="23">'Market risk - RWAs'!$B$13</definedName>
    <definedName name="_Hlk139457300" localSheetId="20">'Market risk - SbM Additional'!$B$13</definedName>
    <definedName name="_Hlk139457300" localSheetId="19">'Market risk - SbM Sensitivities'!$B$13</definedName>
    <definedName name="_Hlk139457300" localSheetId="24">'Market risk - SbM under IMA'!$B$13</definedName>
    <definedName name="_Hlk139457300" localSheetId="26">'Market risk - Standardized DRC'!$B$13</definedName>
    <definedName name="_Hlk139457300" localSheetId="27">'Market risk -standalone UST SbM'!$B$13</definedName>
    <definedName name="Binary" localSheetId="35">'Valid input responses'!$B$7:$B$8</definedName>
    <definedName name="Binary">'Valid input responses'!$B$7:$B$8</definedName>
    <definedName name="Counterparty_Types" localSheetId="35">'Valid input responses'!$B$11:$B$21</definedName>
    <definedName name="Counterparty_Types">'Valid input responses'!$B$11:$B$21</definedName>
    <definedName name="CVA_Frameworks">'Valid input responses'!$B$3:$B$4</definedName>
    <definedName name="IQ_CH">110000</definedName>
    <definedName name="IQ_CQ">5000</definedName>
    <definedName name="IQ_CY">10000</definedName>
    <definedName name="IQ_DAILY">500000</definedName>
    <definedName name="IQ_FH">100000</definedName>
    <definedName name="IQ_FQ">500</definedName>
    <definedName name="IQ_FWD_CY">10001</definedName>
    <definedName name="IQ_FWD_CY1">10002</definedName>
    <definedName name="IQ_FWD_CY2">10003</definedName>
    <definedName name="IQ_FWD_FY">1001</definedName>
    <definedName name="IQ_FWD_FY1">1002</definedName>
    <definedName name="IQ_FWD_FY2">1003</definedName>
    <definedName name="IQ_FWD_Q">501</definedName>
    <definedName name="IQ_FWD_Q1">502</definedName>
    <definedName name="IQ_FWD_Q2">503</definedName>
    <definedName name="IQ_FY">1000</definedName>
    <definedName name="IQ_LATESTK">1000</definedName>
    <definedName name="IQ_LATESTQ">500</definedName>
    <definedName name="IQ_LTM">2000</definedName>
    <definedName name="IQ_LTMMONTH">120000</definedName>
    <definedName name="IQ_MONTH">15000</definedName>
    <definedName name="IQ_NTM">6000</definedName>
    <definedName name="IQ_TODAY">0</definedName>
    <definedName name="IQ_WEEK">50000</definedName>
    <definedName name="IQ_YTD">3000</definedName>
    <definedName name="IQ_YTDMONTH">130000</definedName>
    <definedName name="_xlnm.Print_Area" localSheetId="3">'credit - loan programs memo'!$A$1:$AF$90</definedName>
    <definedName name="_xlnm.Print_Area" localSheetId="5">'credit - off-balance sheet'!$A$1:$AF$90</definedName>
    <definedName name="_xlnm.Print_Area" localSheetId="6">'credit - off-balance sheet memo'!$A$1:$AF$90</definedName>
    <definedName name="_xlnm.Print_Area" localSheetId="2">'credit - on-balance sheet'!$A$1:$AF$90</definedName>
    <definedName name="_xlnm.Print_Area" localSheetId="4">'credit - on-balance sheet memo'!$A$1:$AF$90</definedName>
    <definedName name="_xlnm.Print_Area" localSheetId="7">'credit - SCCL memo'!$A$1:$AF$90</definedName>
    <definedName name="_xlnm.Print_Area" localSheetId="15">'Equity - memo items'!$B$1:$M$45</definedName>
    <definedName name="_xlnm.Print_Area" localSheetId="14">'Equity - off-balance sheet'!$B$1:$M$45</definedName>
    <definedName name="_xlnm.Print_Area" localSheetId="13">'Equity - on-balance sheet'!$B$1:$M$45</definedName>
    <definedName name="_xlnm.Print_Area" localSheetId="25">'Market risk - covered positions'!$B$1:$J$94</definedName>
    <definedName name="_xlnm.Print_Area" localSheetId="21">'Market risk - models-based MRC'!$B$1:$J$94</definedName>
    <definedName name="_xlnm.Print_Area" localSheetId="22">'Market risk - MRC'!$B$1:$J$94</definedName>
    <definedName name="_xlnm.Print_Area" localSheetId="28">'Market risk - NMRF breakdown'!$B$1:$J$94</definedName>
    <definedName name="_xlnm.Print_Area" localSheetId="23">'Market risk - RWAs'!$B$1:$J$94</definedName>
    <definedName name="_xlnm.Print_Area" localSheetId="20">'Market risk - SbM Additional'!$B$1:$J$94</definedName>
    <definedName name="_xlnm.Print_Area" localSheetId="19">'Market risk - SbM Sensitivities'!$B$1:$J$94</definedName>
    <definedName name="_xlnm.Print_Area" localSheetId="24">'Market risk - SbM under IMA'!$B$1:$J$94</definedName>
    <definedName name="_xlnm.Print_Area" localSheetId="26">'Market risk - Standardized DRC'!$B$1:$J$94</definedName>
    <definedName name="_xlnm.Print_Area" localSheetId="27">'Market risk -standalone UST SbM'!$B$1:$J$94</definedName>
    <definedName name="_xlnm.Print_Area" localSheetId="12">'Securitization - alt RWA memo'!$A$1:$P$42</definedName>
    <definedName name="_xlnm.Print_Area" localSheetId="11">'Securitization - investor'!$A$1:$P$42</definedName>
    <definedName name="_xlnm.Print_Area" localSheetId="10">'Securitization - originator'!$A$1:$P$42</definedName>
    <definedName name="_xlnm.Print_Area" localSheetId="9">'Transacts fail - netting sets'!$A$1:$Y$75</definedName>
    <definedName name="_xlnm.Print_Area" localSheetId="8">'Transacts fail min hairct flrs'!$A$1:$Y$75</definedName>
    <definedName name="_xlnm.Print_Titles" localSheetId="3">'credit - loan programs memo'!$A:$A,'credit - loan programs memo'!$1:$1</definedName>
    <definedName name="_xlnm.Print_Titles" localSheetId="5">'credit - off-balance sheet'!$A:$A,'credit - off-balance sheet'!$1:$1</definedName>
    <definedName name="_xlnm.Print_Titles" localSheetId="6">'credit - off-balance sheet memo'!$A:$A,'credit - off-balance sheet memo'!$1:$1</definedName>
    <definedName name="_xlnm.Print_Titles" localSheetId="2">'credit - on-balance sheet'!$A:$A,'credit - on-balance sheet'!$1:$1</definedName>
    <definedName name="_xlnm.Print_Titles" localSheetId="4">'credit - on-balance sheet memo'!$A:$A,'credit - on-balance sheet memo'!$1:$1</definedName>
    <definedName name="_xlnm.Print_Titles" localSheetId="7">'credit - SCCL memo'!$A:$A,'credit - SCCL memo'!$1:$1</definedName>
    <definedName name="_xlnm.Print_Titles" localSheetId="15">'Equity - memo items'!$B:$B,'Equity - memo items'!$1:$1</definedName>
    <definedName name="_xlnm.Print_Titles" localSheetId="14">'Equity - off-balance sheet'!$B:$B,'Equity - off-balance sheet'!$1:$1</definedName>
    <definedName name="_xlnm.Print_Titles" localSheetId="13">'Equity - on-balance sheet'!$B:$B,'Equity - on-balance sheet'!$1:$1</definedName>
    <definedName name="_xlnm.Print_Titles" localSheetId="30">'GSIB - all HCs'!$B:$B,'GSIB - all HCs'!$1:$1</definedName>
    <definedName name="_xlnm.Print_Titles" localSheetId="32">'GSIB - Cat I HC memo items'!$B:$B,'GSIB - Cat I HC memo items'!$1:$1</definedName>
    <definedName name="_xlnm.Print_Titles" localSheetId="31">'GSIB - FBO memo items'!$B:$B,'GSIB - FBO memo items'!$1:$1</definedName>
    <definedName name="_xlnm.Print_Titles" localSheetId="25">'Market risk - covered positions'!$B:$B,'Market risk - covered positions'!$1:$1</definedName>
    <definedName name="_xlnm.Print_Titles" localSheetId="21">'Market risk - models-based MRC'!$B:$B,'Market risk - models-based MRC'!$1:$1</definedName>
    <definedName name="_xlnm.Print_Titles" localSheetId="22">'Market risk - MRC'!$B:$B,'Market risk - MRC'!$1:$1</definedName>
    <definedName name="_xlnm.Print_Titles" localSheetId="28">'Market risk - NMRF breakdown'!$B:$B,'Market risk - NMRF breakdown'!$1:$1</definedName>
    <definedName name="_xlnm.Print_Titles" localSheetId="23">'Market risk - RWAs'!$B:$B,'Market risk - RWAs'!$1:$1</definedName>
    <definedName name="_xlnm.Print_Titles" localSheetId="20">'Market risk - SbM Additional'!$B:$B,'Market risk - SbM Additional'!$1:$1</definedName>
    <definedName name="_xlnm.Print_Titles" localSheetId="19">'Market risk - SbM Sensitivities'!$B:$B,'Market risk - SbM Sensitivities'!$1:$1</definedName>
    <definedName name="_xlnm.Print_Titles" localSheetId="24">'Market risk - SbM under IMA'!$B:$B,'Market risk - SbM under IMA'!$1:$1</definedName>
    <definedName name="_xlnm.Print_Titles" localSheetId="26">'Market risk - Standardized DRC'!$B:$B,'Market risk - Standardized DRC'!$1:$1</definedName>
    <definedName name="_xlnm.Print_Titles" localSheetId="27">'Market risk -standalone UST SbM'!$B:$B,'Market risk -standalone UST SbM'!$1:$1</definedName>
    <definedName name="_xlnm.Print_Titles" localSheetId="17">'Op risk - business ind'!$B:$B,'Op risk - business ind'!$1:$1</definedName>
    <definedName name="_xlnm.Print_Titles" localSheetId="16">'Op risk - historical losses'!$B:$B,'Op risk - historical losses'!$1:$1</definedName>
    <definedName name="_xlnm.Print_Titles" localSheetId="18">'Op risk - MRC'!$B:$B,'Op risk - MRC'!$1:$1</definedName>
    <definedName name="_xlnm.Print_Titles" localSheetId="12">'Securitization - alt RWA memo'!$B:$B,'Securitization - alt RWA memo'!$1:$1</definedName>
    <definedName name="_xlnm.Print_Titles" localSheetId="11">'Securitization - investor'!$B:$B,'Securitization - investor'!$1:$1</definedName>
    <definedName name="_xlnm.Print_Titles" localSheetId="10">'Securitization - originator'!$B:$B,'Securitization - originator'!$1:$1</definedName>
    <definedName name="_xlnm.Print_Titles" localSheetId="9">'Transacts fail - netting sets'!$B:$B</definedName>
    <definedName name="_xlnm.Print_Titles" localSheetId="8">'Transacts fail min hairct flrs'!$B:$B</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8" i="20" l="1"/>
  <c r="C29" i="20"/>
  <c r="C28" i="20"/>
  <c r="C25" i="20"/>
  <c r="C24" i="20"/>
  <c r="C15" i="20"/>
  <c r="C14" i="20"/>
  <c r="C5" i="20"/>
  <c r="F14" i="49" a="1"/>
  <c r="F14" i="49"/>
  <c r="C53" i="20" s="1"/>
  <c r="F9" i="48" a="1"/>
  <c r="F9" i="48" s="1"/>
  <c r="C52" i="20" s="1"/>
  <c r="F5" i="17" a="1"/>
  <c r="F5" i="17"/>
  <c r="C51" i="20" s="1"/>
  <c r="E16" i="13"/>
  <c r="F16" i="13" s="1"/>
  <c r="E15" i="13"/>
  <c r="F15" i="13" s="1"/>
  <c r="E14" i="13"/>
  <c r="F14" i="13" s="1"/>
  <c r="F13" i="13"/>
  <c r="E13" i="13"/>
  <c r="E12" i="13"/>
  <c r="F12" i="13" s="1"/>
  <c r="F11" i="13"/>
  <c r="E11" i="13"/>
  <c r="D10" i="13"/>
  <c r="C10" i="13"/>
  <c r="E10" i="13" s="1"/>
  <c r="F10" i="13" s="1"/>
  <c r="F9" i="13"/>
  <c r="E8" i="13"/>
  <c r="F8" i="13" s="1"/>
  <c r="F7" i="13"/>
  <c r="F6" i="13"/>
  <c r="E5" i="13"/>
  <c r="F5" i="13" s="1"/>
  <c r="C89" i="44"/>
  <c r="F89" i="44" s="1"/>
  <c r="C46" i="20" s="1"/>
  <c r="K14" i="15"/>
  <c r="C45" i="20" s="1"/>
  <c r="O9" i="10"/>
  <c r="C42" i="20" s="1"/>
  <c r="O8" i="10"/>
  <c r="C41" i="20" s="1"/>
  <c r="AE7" i="10"/>
  <c r="AD7" i="10"/>
  <c r="AC7" i="10"/>
  <c r="AB7" i="10"/>
  <c r="AA7" i="10"/>
  <c r="Z7" i="10"/>
  <c r="Y7" i="10"/>
  <c r="X7" i="10"/>
  <c r="W7" i="10"/>
  <c r="V7" i="10"/>
  <c r="U7" i="10"/>
  <c r="O7" i="10"/>
  <c r="C40" i="20" s="1"/>
  <c r="AE6" i="10"/>
  <c r="AD6" i="10"/>
  <c r="AC6" i="10"/>
  <c r="AB6" i="10"/>
  <c r="AA6" i="10"/>
  <c r="Z6" i="10"/>
  <c r="Y6" i="10"/>
  <c r="X6" i="10"/>
  <c r="W6" i="10"/>
  <c r="V6" i="10"/>
  <c r="U6" i="10"/>
  <c r="O6" i="10"/>
  <c r="C39" i="20" s="1"/>
  <c r="AE5" i="10"/>
  <c r="AD5" i="10"/>
  <c r="AC5" i="10"/>
  <c r="AB5" i="10"/>
  <c r="AA5" i="10"/>
  <c r="Z5" i="10"/>
  <c r="Y5" i="10"/>
  <c r="X5" i="10"/>
  <c r="W5" i="10"/>
  <c r="V5" i="10"/>
  <c r="U5" i="10"/>
  <c r="O5" i="10"/>
  <c r="AK76" i="26"/>
  <c r="AJ76" i="26" a="1"/>
  <c r="AJ76" i="26"/>
  <c r="AK75" i="26"/>
  <c r="AJ75" i="26" a="1"/>
  <c r="AJ75" i="26"/>
  <c r="AK74" i="26"/>
  <c r="AJ74" i="26" a="1"/>
  <c r="AJ74" i="26"/>
  <c r="AK73" i="26"/>
  <c r="AJ73" i="26" a="1"/>
  <c r="AJ73" i="26"/>
  <c r="AK72" i="26"/>
  <c r="AJ72" i="26" a="1"/>
  <c r="AJ72" i="26"/>
  <c r="AK71" i="26"/>
  <c r="AJ71" i="26" a="1"/>
  <c r="AJ71" i="26"/>
  <c r="AK70" i="26"/>
  <c r="AJ70" i="26" a="1"/>
  <c r="AJ70" i="26"/>
  <c r="AK69" i="26"/>
  <c r="AJ69" i="26" a="1"/>
  <c r="AJ69" i="26"/>
  <c r="AK68" i="26"/>
  <c r="AJ68" i="26" a="1"/>
  <c r="AJ68" i="26"/>
  <c r="AK67" i="26"/>
  <c r="AJ67" i="26" a="1"/>
  <c r="AJ67" i="26"/>
  <c r="AK66" i="26"/>
  <c r="AJ66" i="26" a="1"/>
  <c r="AJ66" i="26"/>
  <c r="AK65" i="26"/>
  <c r="AJ65" i="26" a="1"/>
  <c r="AJ65" i="26"/>
  <c r="AK64" i="26"/>
  <c r="AJ64" i="26" a="1"/>
  <c r="AJ64" i="26"/>
  <c r="AK63" i="26"/>
  <c r="AJ63" i="26" a="1"/>
  <c r="AJ63" i="26"/>
  <c r="AF63" i="26"/>
  <c r="AK62" i="26"/>
  <c r="AJ62" i="26" a="1"/>
  <c r="AJ62" i="26"/>
  <c r="AF62" i="26"/>
  <c r="AK61" i="26"/>
  <c r="AJ61" i="26" a="1"/>
  <c r="AJ61" i="26"/>
  <c r="AF60" i="26" s="1"/>
  <c r="C26" i="20" s="1"/>
  <c r="AF61" i="26"/>
  <c r="C27" i="20" s="1"/>
  <c r="AK60" i="26"/>
  <c r="AJ60" i="26" a="1"/>
  <c r="AJ60" i="26"/>
  <c r="E52" i="25"/>
  <c r="E51" i="25"/>
  <c r="E50" i="25"/>
  <c r="C23" i="20" s="1"/>
  <c r="AA42" i="24"/>
  <c r="Z42" i="24"/>
  <c r="Y42" i="24"/>
  <c r="X42" i="24"/>
  <c r="W42" i="24"/>
  <c r="V42" i="24"/>
  <c r="U42" i="24"/>
  <c r="T42" i="24"/>
  <c r="S42" i="24"/>
  <c r="R42" i="24"/>
  <c r="Q42" i="24"/>
  <c r="P42" i="24"/>
  <c r="O42" i="24"/>
  <c r="N42" i="24"/>
  <c r="M42" i="24"/>
  <c r="L42" i="24"/>
  <c r="K42" i="24"/>
  <c r="J42" i="24"/>
  <c r="I42" i="24"/>
  <c r="H42" i="24"/>
  <c r="G42" i="24"/>
  <c r="F42" i="24"/>
  <c r="E42" i="24"/>
  <c r="D42" i="24"/>
  <c r="C42" i="24"/>
  <c r="B42" i="24"/>
  <c r="AA41" i="24"/>
  <c r="Z41" i="24"/>
  <c r="Y41" i="24"/>
  <c r="X41" i="24"/>
  <c r="W41" i="24"/>
  <c r="V41" i="24"/>
  <c r="U41" i="24"/>
  <c r="T41" i="24"/>
  <c r="S41" i="24"/>
  <c r="R41" i="24"/>
  <c r="Q41" i="24"/>
  <c r="P41" i="24"/>
  <c r="O41" i="24"/>
  <c r="N41" i="24"/>
  <c r="M41" i="24"/>
  <c r="L41" i="24"/>
  <c r="K41" i="24"/>
  <c r="J41" i="24"/>
  <c r="I41" i="24"/>
  <c r="H41" i="24"/>
  <c r="G41" i="24"/>
  <c r="F41" i="24"/>
  <c r="E41" i="24"/>
  <c r="D41" i="24"/>
  <c r="C41" i="24"/>
  <c r="B41" i="24"/>
  <c r="AA40" i="24"/>
  <c r="Z40" i="24"/>
  <c r="Y40" i="24"/>
  <c r="X40" i="24"/>
  <c r="W40" i="24"/>
  <c r="V40" i="24"/>
  <c r="U40" i="24"/>
  <c r="T40" i="24"/>
  <c r="S40" i="24"/>
  <c r="R40" i="24"/>
  <c r="Q40" i="24"/>
  <c r="P40" i="24"/>
  <c r="O40" i="24"/>
  <c r="N40" i="24"/>
  <c r="M40" i="24"/>
  <c r="L40" i="24"/>
  <c r="K40" i="24"/>
  <c r="J40" i="24"/>
  <c r="I40" i="24"/>
  <c r="H40" i="24"/>
  <c r="G40" i="24"/>
  <c r="F40" i="24"/>
  <c r="E40" i="24"/>
  <c r="D40" i="24"/>
  <c r="C40" i="24"/>
  <c r="B40" i="24"/>
  <c r="AA42" i="22"/>
  <c r="Z42" i="22"/>
  <c r="Y42" i="22"/>
  <c r="X42" i="22"/>
  <c r="W42" i="22"/>
  <c r="V42" i="22"/>
  <c r="U42" i="22"/>
  <c r="T42" i="22"/>
  <c r="S42" i="22"/>
  <c r="R42" i="22"/>
  <c r="Q42" i="22"/>
  <c r="P42" i="22"/>
  <c r="O42" i="22"/>
  <c r="N42" i="22"/>
  <c r="M42" i="22"/>
  <c r="L42" i="22"/>
  <c r="K42" i="22"/>
  <c r="J42" i="22"/>
  <c r="I42" i="22"/>
  <c r="H42" i="22"/>
  <c r="G42" i="22"/>
  <c r="F42" i="22"/>
  <c r="E42" i="22"/>
  <c r="D42" i="22"/>
  <c r="C42" i="22"/>
  <c r="B42" i="22"/>
  <c r="AC10" i="22" s="1"/>
  <c r="C22" i="20" s="1"/>
  <c r="AA41" i="22"/>
  <c r="Z41" i="22"/>
  <c r="Y41" i="22"/>
  <c r="X41" i="22"/>
  <c r="W41" i="22"/>
  <c r="V41" i="22"/>
  <c r="U41" i="22"/>
  <c r="T41" i="22"/>
  <c r="S41" i="22"/>
  <c r="R41" i="22"/>
  <c r="Q41" i="22"/>
  <c r="P41" i="22"/>
  <c r="O41" i="22"/>
  <c r="N41" i="22"/>
  <c r="M41" i="22"/>
  <c r="L41" i="22"/>
  <c r="K41" i="22"/>
  <c r="J41" i="22"/>
  <c r="I41" i="22"/>
  <c r="H41" i="22"/>
  <c r="G41" i="22"/>
  <c r="AC9" i="22" s="1"/>
  <c r="C21" i="20" s="1"/>
  <c r="F41" i="22"/>
  <c r="E41" i="22"/>
  <c r="D41" i="22"/>
  <c r="C41" i="22"/>
  <c r="B41" i="22"/>
  <c r="AA40" i="22"/>
  <c r="Z40" i="22"/>
  <c r="Y40" i="22"/>
  <c r="X40" i="22"/>
  <c r="W40" i="22"/>
  <c r="V40" i="22"/>
  <c r="U40" i="22"/>
  <c r="T40" i="22"/>
  <c r="S40" i="22"/>
  <c r="R40" i="22"/>
  <c r="Q40" i="22"/>
  <c r="P40" i="22"/>
  <c r="O40" i="22"/>
  <c r="N40" i="22"/>
  <c r="M40" i="22"/>
  <c r="L40" i="22"/>
  <c r="K40" i="22"/>
  <c r="J40" i="22"/>
  <c r="I40" i="22"/>
  <c r="H40" i="22"/>
  <c r="G40" i="22"/>
  <c r="F40" i="22"/>
  <c r="E40" i="22"/>
  <c r="AC7" i="22" s="1"/>
  <c r="C19" i="20" s="1"/>
  <c r="D40" i="22"/>
  <c r="C40" i="22"/>
  <c r="B40" i="22"/>
  <c r="AH38" i="22" a="1"/>
  <c r="AH38" i="22"/>
  <c r="AH37" i="22" a="1"/>
  <c r="AH37" i="22"/>
  <c r="AH36" i="22" a="1"/>
  <c r="AH36" i="22" s="1"/>
  <c r="AH35" i="22" a="1"/>
  <c r="AH35" i="22"/>
  <c r="AH34" i="22" a="1"/>
  <c r="AH34" i="22" s="1"/>
  <c r="AH33" i="22" a="1"/>
  <c r="AH33" i="22" s="1"/>
  <c r="AH32" i="22" a="1"/>
  <c r="AH32" i="22"/>
  <c r="AH31" i="22" a="1"/>
  <c r="AH31" i="22"/>
  <c r="AH30" i="22" a="1"/>
  <c r="AH30" i="22" s="1"/>
  <c r="AH29" i="22" a="1"/>
  <c r="AH29" i="22"/>
  <c r="AH28" i="22" a="1"/>
  <c r="AH28" i="22" s="1"/>
  <c r="AH27" i="22" a="1"/>
  <c r="AH27" i="22" s="1"/>
  <c r="AH26" i="22" a="1"/>
  <c r="AH26" i="22"/>
  <c r="AH25" i="22" a="1"/>
  <c r="AH25" i="22"/>
  <c r="AH24" i="22" a="1"/>
  <c r="AH24" i="22" s="1"/>
  <c r="AH23" i="22" a="1"/>
  <c r="AH23" i="22"/>
  <c r="AH22" i="22" a="1"/>
  <c r="AH22" i="22" s="1"/>
  <c r="AH21" i="22" a="1"/>
  <c r="AH21" i="22" s="1"/>
  <c r="AH20" i="22" a="1"/>
  <c r="AH20" i="22"/>
  <c r="AH19" i="22" a="1"/>
  <c r="AH19" i="22"/>
  <c r="AH18" i="22" a="1"/>
  <c r="AH18" i="22" s="1"/>
  <c r="AH17" i="22" a="1"/>
  <c r="AH17" i="22"/>
  <c r="AH16" i="22" a="1"/>
  <c r="AH16" i="22" s="1"/>
  <c r="AH15" i="22" a="1"/>
  <c r="AH15" i="22" s="1"/>
  <c r="AH14" i="22" a="1"/>
  <c r="AH14" i="22"/>
  <c r="AH13" i="22" a="1"/>
  <c r="AH13" i="22"/>
  <c r="AH12" i="22" a="1"/>
  <c r="AH12" i="22" s="1"/>
  <c r="AH11" i="22" a="1"/>
  <c r="AH11" i="22"/>
  <c r="AH10" i="22" a="1"/>
  <c r="AH10" i="22" s="1"/>
  <c r="AH9" i="22" a="1"/>
  <c r="AH9" i="22"/>
  <c r="AH8" i="22" a="1"/>
  <c r="AH8" i="22"/>
  <c r="AC8" i="22"/>
  <c r="C20" i="20" s="1"/>
  <c r="AH7" i="22" a="1"/>
  <c r="AH7" i="22"/>
  <c r="AH6" i="22" a="1"/>
  <c r="AH6" i="22" s="1"/>
  <c r="E18" i="2"/>
  <c r="E17" i="2"/>
  <c r="E13" i="2"/>
  <c r="C12" i="20" s="1"/>
  <c r="E12" i="2"/>
  <c r="C11" i="20" s="1"/>
  <c r="E10" i="2"/>
  <c r="C10" i="20" s="1"/>
  <c r="E9" i="2"/>
  <c r="C9" i="20" s="1"/>
  <c r="E8" i="2"/>
  <c r="C8" i="20" s="1"/>
  <c r="E7" i="2"/>
  <c r="C7" i="20" s="1"/>
  <c r="E6" i="2"/>
  <c r="C6" i="20" s="1"/>
  <c r="E5" i="2"/>
  <c r="AC6" i="22" l="1"/>
  <c r="C18" i="20" s="1"/>
  <c r="E17" i="13"/>
  <c r="F17" i="13" s="1"/>
  <c r="E14" i="2" s="1"/>
  <c r="C13" i="20" s="1"/>
</calcChain>
</file>

<file path=xl/sharedStrings.xml><?xml version="1.0" encoding="utf-8"?>
<sst xmlns="http://schemas.openxmlformats.org/spreadsheetml/2006/main" count="776" uniqueCount="557">
  <si>
    <t>Overview of Expanded Total Risk-Weighted Assets and Regulatory Capital</t>
  </si>
  <si>
    <t>Dollar amounts in thousands</t>
  </si>
  <si>
    <t>PART 1 – Expanded Total Risk-Weighted Assets</t>
  </si>
  <si>
    <t>Risk Type</t>
  </si>
  <si>
    <t>Risk-weighted Assets</t>
  </si>
  <si>
    <t>Checks</t>
  </si>
  <si>
    <t>1.       Credit risk</t>
  </si>
  <si>
    <t>1. a.       General credit risk exposures*, cleared transactions, prefunded default fund contributions, and unsettled transactions</t>
  </si>
  <si>
    <t>1. b.       Transactions that fail the minimum haircut floor</t>
  </si>
  <si>
    <t>1. c.       Securitization exposures</t>
  </si>
  <si>
    <t xml:space="preserve">2.       Equity exposures </t>
  </si>
  <si>
    <t>3.       Operational risk</t>
  </si>
  <si>
    <t>4.       Market risk (internal row label only, no data input on this line)</t>
  </si>
  <si>
    <t xml:space="preserve">4. a.   Market risk: Standardized market risk-weighted assets </t>
  </si>
  <si>
    <t>4. b.   Market risk: Models-based market risk-weighted assets (including positions calculated under the sensitivities-based method)</t>
  </si>
  <si>
    <t>5.     Credit valuation adjustment (CVA) risk</t>
  </si>
  <si>
    <t>6.     Excess allowance for AACL</t>
  </si>
  <si>
    <t xml:space="preserve">7.     Allocated transfer risk reserve  </t>
  </si>
  <si>
    <t>8.     Sum of items 1, 2, 3, 4.a or 4.b, and 5 minus items 6 and 7**</t>
  </si>
  <si>
    <t>9.     Output floor</t>
  </si>
  <si>
    <t>10.   Expanded total risk-weighted assets</t>
  </si>
  <si>
    <t xml:space="preserve">* Excluding transactions that fail the minimum haircut floor </t>
  </si>
  <si>
    <t xml:space="preserve">** Institutions using the models based-approach for measuring market risk would include item 4.b. Institutions that do not use the models based-approach would include item 4.a. </t>
  </si>
  <si>
    <t>PART 2 –  Regulatory Capital</t>
  </si>
  <si>
    <t>Capital Measure</t>
  </si>
  <si>
    <t>Capital Amount</t>
  </si>
  <si>
    <t>1.     Common equity tier 1 capital</t>
  </si>
  <si>
    <t>2.     Tier 1 capital  </t>
  </si>
  <si>
    <t>3.     Total capital</t>
  </si>
  <si>
    <t>General credit risk exposures, cleared transactions, prefunded default fund contributions, and unsettled transactions (excluding transactions that fail the minimum haircut floor)</t>
  </si>
  <si>
    <t>PART 1 – On-balance sheet exposures</t>
  </si>
  <si>
    <t>Line Item Description</t>
  </si>
  <si>
    <t>Total credit exposures</t>
  </si>
  <si>
    <t>0%</t>
  </si>
  <si>
    <t>2%</t>
  </si>
  <si>
    <t>4%</t>
  </si>
  <si>
    <t>20%</t>
  </si>
  <si>
    <t>40%</t>
  </si>
  <si>
    <t>45%</t>
  </si>
  <si>
    <t>50%</t>
  </si>
  <si>
    <t>55%</t>
  </si>
  <si>
    <t>60%</t>
  </si>
  <si>
    <t>65%</t>
  </si>
  <si>
    <t>70%</t>
  </si>
  <si>
    <t>75%</t>
  </si>
  <si>
    <t>80%</t>
  </si>
  <si>
    <t>85%</t>
  </si>
  <si>
    <t>90%</t>
  </si>
  <si>
    <t>95%</t>
  </si>
  <si>
    <t>100%</t>
  </si>
  <si>
    <t>110%</t>
  </si>
  <si>
    <t>125%</t>
  </si>
  <si>
    <t>130%</t>
  </si>
  <si>
    <t>150%</t>
  </si>
  <si>
    <t>250%</t>
  </si>
  <si>
    <t>1250%</t>
  </si>
  <si>
    <t>RWA of exposures subject to currency mismatch</t>
  </si>
  <si>
    <t>Total risk-weighted Assets</t>
  </si>
  <si>
    <t>1.   Sovereign exposures (internal row label only, no data input on this line)</t>
  </si>
  <si>
    <t>1. a.    Exposures to the U.S. government</t>
  </si>
  <si>
    <t>1. b.    Exposures to non-U.S. sovereign entities</t>
  </si>
  <si>
    <t>2.   Exposures to certain supranational entities and multilateral development banks (MDBs)</t>
  </si>
  <si>
    <t>3.   Exposures to government-sponsored enterprises (GSEs)</t>
  </si>
  <si>
    <t>4.   Bank exposures (internal row label only, no data input on this line)</t>
  </si>
  <si>
    <t>4. a.    Bank exposures: exposures to U.S. depository institutions or credit unions</t>
  </si>
  <si>
    <t>4. b.    Bank exposures: exposures to foreign banks</t>
  </si>
  <si>
    <t>4. c.    Bank exposures: foreign bank exposures that are self-liquidating, trade-related contingent items</t>
  </si>
  <si>
    <t>5.   Exposures to public sector entities (PSEs) (internal row label only, no data input on this line)</t>
  </si>
  <si>
    <t>5. a.    Exposures to U.S. PSEs</t>
  </si>
  <si>
    <t>5. b.    Exposures to foreign PSEs</t>
  </si>
  <si>
    <t>6.   Real estate exposures (internal row label only, no data input on this line)</t>
  </si>
  <si>
    <t>6. a.   Real estate exposures: statutory multifamily mortgages</t>
  </si>
  <si>
    <t>6. b.   Real estate exposures: pre-sold construction loans</t>
  </si>
  <si>
    <t>6. c.   Real estate exposures: high volatility commercial real estate (HVCRE) exposures</t>
  </si>
  <si>
    <t>6. d.   Real estate exposures: acquisition, development, or construction (ADC) exposures that are not HVCRE exposures</t>
  </si>
  <si>
    <t>6. e.   Regulatory residential real estate: not dependent on the cash flows generated by the real estate</t>
  </si>
  <si>
    <t>M.1.a.  Memo item: Of which: Regulatory residential real estate, secured by principal residence</t>
  </si>
  <si>
    <t>M.1.b.  Memo item: Of which: Regulatory residential real estate, not dependent on cash flows, not secured by principal residence</t>
  </si>
  <si>
    <t>6. f.   Regulatory residential real estate: dependent on the cash flows generated by the real estate</t>
  </si>
  <si>
    <t>M.2.a.  Memo item: Of which: Regulatory residential real estate, less than 25% dependent on cash flows</t>
  </si>
  <si>
    <t>M.2.b.  Memo item: Of which: Regulatory residential real estate, less than 50% dependent on cash flows</t>
  </si>
  <si>
    <t>6. g.   Regulatory commercial real estate: not dependent on the cash flows generated by the real estate</t>
  </si>
  <si>
    <t>6. h.   Regulatory commercial real estate: dependent on the cash flows generated by the real estate</t>
  </si>
  <si>
    <t>M.3.a.  Memo item: Of which: Regulatory commercial real estate, less than 25% dependent on cash flows</t>
  </si>
  <si>
    <t>M.3.b.  Memo item: Of which: Regulatory commercial real estate, less than 50% dependent on cash flows</t>
  </si>
  <si>
    <t>6. i.   Other real estate exposures</t>
  </si>
  <si>
    <t>7.   Retail exposures</t>
  </si>
  <si>
    <t>8.   Corporate exposures</t>
  </si>
  <si>
    <t>8. a.   Corporate exposures, Project finance exposures</t>
  </si>
  <si>
    <t>9.   Other assets</t>
  </si>
  <si>
    <t>10.  Insurance assets </t>
  </si>
  <si>
    <t>11.  Total on-balance sheet credit risk exposures and RWA (post-CCF and post-CRM) for general credit risk</t>
  </si>
  <si>
    <t>Memo Item 4</t>
  </si>
  <si>
    <t>Response</t>
  </si>
  <si>
    <t>M.4.   Does the firm participate in or have its own loan programs aimed at benefiting the public by expanding homeownership to historically underserved or low-to-moderate income borrowers?</t>
  </si>
  <si>
    <t xml:space="preserve"> M.4.a.   If so, briefly describe the eligibility criteria and risk mitigation features (text response)</t>
  </si>
  <si>
    <t xml:space="preserve"> M.4.b.  Originations under special mortgage programs</t>
  </si>
  <si>
    <t xml:space="preserve"> M.4.c.  Exposures to special mortgage programs</t>
  </si>
  <si>
    <t>Column1</t>
  </si>
  <si>
    <t>Column2</t>
  </si>
  <si>
    <t>Additional Memo Items for On-Balance Sheet Exposures</t>
  </si>
  <si>
    <t>RWA</t>
  </si>
  <si>
    <t>M.5.   Mortgage exposures with private mortgage insurance</t>
  </si>
  <si>
    <t>M.6.   Corporate exposures, investment grade rated with 100% risk weight</t>
  </si>
  <si>
    <t>M.6.a.  Of which: Corporate exposures, investment grade rated fund exposures with 100% risk weight</t>
  </si>
  <si>
    <t>M.7.   Small-and-medium sized enterprise exposures with 100% risk weight</t>
  </si>
  <si>
    <t>M.8.   Corporate exposures to financial institutions</t>
  </si>
  <si>
    <t>M.9.   Self-liquidating trade-contingent exposures with maturities of three to six months</t>
  </si>
  <si>
    <t xml:space="preserve">PART 2 – Derivatives, Off-Balance Sheet Items, and Other Items Subject to Risk-Weighting </t>
  </si>
  <si>
    <t>Face, notional, exposure, or other amount</t>
  </si>
  <si>
    <t>CCF</t>
  </si>
  <si>
    <t>Credit equivalent amount</t>
  </si>
  <si>
    <t>625%</t>
  </si>
  <si>
    <t>937.5%</t>
  </si>
  <si>
    <t>RWA of exposures subject to other risk-weighting approaches</t>
  </si>
  <si>
    <t>12.   Unconditionally cancelable commitments</t>
  </si>
  <si>
    <t>13.   Commitments (that are not undconditionally cancelable)</t>
  </si>
  <si>
    <t>14.   Self-liquidating trade letters of credit with an original maturity of one year or less </t>
  </si>
  <si>
    <t>15.   Transaction-related contingent items, including performance bonds, bid bonds, warranties, and performance standby letters of credit </t>
  </si>
  <si>
    <t>16.   Note issuance facilities and revolving underwriting facilities</t>
  </si>
  <si>
    <t>17.   Guarantees</t>
  </si>
  <si>
    <t xml:space="preserve">18.   Repo-style transactions </t>
  </si>
  <si>
    <t>19.   Credit-enhancing representations and warranties that are not securitization exposures</t>
  </si>
  <si>
    <t>20.   Off-balance sheet securities lending transactions</t>
  </si>
  <si>
    <t>21.   Off-balance sheet securities borrowing transactions</t>
  </si>
  <si>
    <t>22.   Financial standby letters of credit</t>
  </si>
  <si>
    <t>23.   Forward agreements</t>
  </si>
  <si>
    <t xml:space="preserve">24.   Over-the-counter derivative transactions </t>
  </si>
  <si>
    <t xml:space="preserve">25.   Centrally cleared derivative transactions </t>
  </si>
  <si>
    <t xml:space="preserve">26.   Pre-funded default fund contributions to central counterparties </t>
  </si>
  <si>
    <t xml:space="preserve">27.   Unsettled transactions </t>
  </si>
  <si>
    <t>28.   Total Exposures and RWAs for Derivatives, Off-Balance Sheet Items, and Other Items Subject to Risk-Weighting (post-CCF and CRM)</t>
  </si>
  <si>
    <t>Memo Items for Derivatives, Off-Balance Sheet Items, and Other Items Subject to Risk-Weighting</t>
  </si>
  <si>
    <t>M.10.  Corporate exposures, investment grade rated with 100% risk weight</t>
  </si>
  <si>
    <t>M.10.a  Of which: Corporate exposures, investment grade rated fund exposures with 100% risk weight</t>
  </si>
  <si>
    <t>M.11.  Small-and-medium enterprise exposures with 100% risk weight</t>
  </si>
  <si>
    <t xml:space="preserve">M.12.  Corporate exposures to financial institutions: credit risk exposures and associated risk-weighted assets </t>
  </si>
  <si>
    <t xml:space="preserve">M.13.  RWA Impact (current exposure methodology vs standarized approach for counterparty-credit risk) </t>
  </si>
  <si>
    <t>M.14.  RWA Impact (internal models methodology vs standarized approach for counterparty-credit risk)</t>
  </si>
  <si>
    <t xml:space="preserve">M.15.  RWA impact of changes to repo-style transactions, eligible margin loans, and netting sets of such transactions exposure calculation </t>
  </si>
  <si>
    <t>Single counterparty credit limit memo items</t>
  </si>
  <si>
    <t>Count</t>
  </si>
  <si>
    <t>M.16.a.  Number of counterparties exceeding single counterparty credit limit</t>
  </si>
  <si>
    <t>M.16.b.  Total amount of exposures above the single counterparty credit limit</t>
  </si>
  <si>
    <t>Transactions that fail the minimum haircut floor</t>
  </si>
  <si>
    <t>PART 1 - For All Transactions For the Consolidated Bank Holding Company</t>
  </si>
  <si>
    <t>*To be calculated using Table 1 and 2 (transactions that do not meet the minimum requirements)</t>
  </si>
  <si>
    <t>**To be calculated using Table 1 and 3 (transactions that do not meet the minimum requirements)</t>
  </si>
  <si>
    <t>% of transactions that do not meet the minimum haircut floor (H&lt;f)*</t>
  </si>
  <si>
    <t>Sum of collateral lent*</t>
  </si>
  <si>
    <t>Sum of collateral received*</t>
  </si>
  <si>
    <t>Weighted Average of H*</t>
  </si>
  <si>
    <t>Weighted average of f*</t>
  </si>
  <si>
    <t>% of U.S. Sovereign instruments received as collateral*</t>
  </si>
  <si>
    <t>% of G10 instruments received as collateral*</t>
  </si>
  <si>
    <t>% of All other sovereign instruments received as collateral*</t>
  </si>
  <si>
    <t>RWA under the Standardized Approach*</t>
  </si>
  <si>
    <t>RWA under the Advanced Approaches*</t>
  </si>
  <si>
    <t>RWA under the proposal*</t>
  </si>
  <si>
    <t>% of transactions that do not meet the minimum haircut floor (H&lt;f)**</t>
  </si>
  <si>
    <t>Weighted Average of H**</t>
  </si>
  <si>
    <t>Weighted average of f**</t>
  </si>
  <si>
    <t>% of U.S. Sovereign instruments received as collateral**</t>
  </si>
  <si>
    <t>% of G10 instruments received as collateral**</t>
  </si>
  <si>
    <t>% of All other sovereign instruments received as collateral**</t>
  </si>
  <si>
    <t>RWA under the proposal (using hypothetical haircuts for sovereign instruments)**</t>
  </si>
  <si>
    <t>Eligible Margin Loans (internal row label only, no data input on this line)</t>
  </si>
  <si>
    <t>In-scope Transactions (internal row label only, no data input on this line)</t>
  </si>
  <si>
    <t>1. Eligible Margin Loans - In-scope Transactions - Transactions in netting sets - Cash lent</t>
  </si>
  <si>
    <t>2. Eligible Margin Loans - In-scope Transactions - Transactions not in netting sets - Cash lent</t>
  </si>
  <si>
    <t>3. Eligible Margin Loans - In-scope Transactions - Transactions in netting sets - Securities lent</t>
  </si>
  <si>
    <t>4. Eligible Margin Loans - In-scope Transactions - Transactions not in netting sets - Securities lent</t>
  </si>
  <si>
    <t xml:space="preserve"> (internal row label only, no data input on this line)</t>
  </si>
  <si>
    <t>Out of Scope Transactions (internal row label only, no data input on this line)</t>
  </si>
  <si>
    <t>5. Eligible Margin Loans - Out of scope transactions -cleared</t>
  </si>
  <si>
    <t>6. Eligible Margin Loans - Out of scope transactions -banks</t>
  </si>
  <si>
    <t>7. Eligible Margin Loans - Out of scope transactions -nonbank regulated</t>
  </si>
  <si>
    <t>8. Eligible Margin Loans - Out of scope transactions -nonfinancial</t>
  </si>
  <si>
    <t>9. Eligible Margin Loans - Out of scope transactions -securities borrowing</t>
  </si>
  <si>
    <t>10. Eligible Margin Loans - Out of scope transactions -sovereign collateral</t>
  </si>
  <si>
    <t>Repo-Style Transactions (internal row label only, no data input on this line)</t>
  </si>
  <si>
    <t>11. Repo-Style Transactions - In-scope Transactions - Transactions in netting sets - Cash lent</t>
  </si>
  <si>
    <t>12. Repo-Style Transactions - In-scope Transactions - Transactions not in netting sets - Cash lent</t>
  </si>
  <si>
    <t>13. Repo-Style Transactions - In-scope Transactions - Transactions in netting sets - Securities lent</t>
  </si>
  <si>
    <t>14. Repo-Style Transactions - In-scope Transactions - Transactions not in netting sets - Securities lent</t>
  </si>
  <si>
    <t>15. Repo-Style Transactions - Out of scope transactions -cleared</t>
  </si>
  <si>
    <t>16. Repo-Style Transactions - Out of scope transactions -banks</t>
  </si>
  <si>
    <t>17. Repo-Style Transactions - Out of scope transactions -nonbank regulated</t>
  </si>
  <si>
    <t>18. Repo-Style Transactions - Out of scope transactions -nonfinancial</t>
  </si>
  <si>
    <t>19. Repo-Style Transactions - Out of scope transactions -securities borrowing</t>
  </si>
  <si>
    <t>20. Repo-Style Transactions - Out of scope transactions -sovereign collateral</t>
  </si>
  <si>
    <t>21. All other collateralized transactions</t>
  </si>
  <si>
    <t>PART 2 - To be filled out for the 30 largest netting sets or transations above $100mm in gross exposures if it exceeds 30</t>
  </si>
  <si>
    <t>*To be calculated using Table 1 and 2</t>
  </si>
  <si>
    <t>**To be calculated using Table 1 and 3</t>
  </si>
  <si>
    <t xml:space="preserve">Netting Set </t>
  </si>
  <si>
    <t>Counterparty Type</t>
  </si>
  <si>
    <t>If Counterparty Type other, describe</t>
  </si>
  <si>
    <t>Is counterparty unregulated financial institution (Y/N)</t>
  </si>
  <si>
    <t>Loan Type (Cash lent or Securities lent)</t>
  </si>
  <si>
    <t>Does the transaction meet the minimum haircut floor (H&lt;f)?*</t>
  </si>
  <si>
    <t>Portfolio Haircut (H)*</t>
  </si>
  <si>
    <t>Portfolio Haircut Floor (f)*</t>
  </si>
  <si>
    <t>RWA under current Standardized approach*</t>
  </si>
  <si>
    <t>Does the transaction meet the minimum haircut floor (H&lt;f)?**</t>
  </si>
  <si>
    <t>Sum of Collateral Lent**</t>
  </si>
  <si>
    <t>Sum of Collateral Received**</t>
  </si>
  <si>
    <t>Portfolio Haircut (H)**</t>
  </si>
  <si>
    <t>Portfolio Haircut Floor (f)**</t>
  </si>
  <si>
    <t>Securitization exposures</t>
  </si>
  <si>
    <t>PART 1 - Reporting institution acting as originator/sponsor</t>
  </si>
  <si>
    <t xml:space="preserve">≤20% </t>
  </si>
  <si>
    <t xml:space="preserve"> &gt;20% to ≤50% </t>
  </si>
  <si>
    <t xml:space="preserve"> &gt;50% to ≤100% </t>
  </si>
  <si>
    <t xml:space="preserve"> &gt;100% to &lt;1250%</t>
  </si>
  <si>
    <t>RWA pre-cap SEC-SA</t>
  </si>
  <si>
    <t>RWA pre-cap Other</t>
  </si>
  <si>
    <t>RWA post-cap SEC-SA</t>
  </si>
  <si>
    <t>RWA post-cap Other</t>
  </si>
  <si>
    <t>RWA post-cap Total</t>
  </si>
  <si>
    <t>1. Total exposures</t>
  </si>
  <si>
    <t xml:space="preserve">2. Traditional securitization </t>
  </si>
  <si>
    <t>2.a. Traditional securitization that is not a resecuritization</t>
  </si>
  <si>
    <t>2.a.i. Traditional securitization, non-resecuritization, retail underlying</t>
  </si>
  <si>
    <t>2.a.ii. Traditional securitization, non-resecuritization, wholesale underlying</t>
  </si>
  <si>
    <t>2.b. Traditional resecuritization, re-securitization</t>
  </si>
  <si>
    <r>
      <t>3. Synthetic securitization</t>
    </r>
    <r>
      <rPr>
        <b/>
        <sz val="9"/>
        <color rgb="FF000000"/>
        <rFont val="Arial"/>
        <family val="2"/>
      </rPr>
      <t xml:space="preserve"> </t>
    </r>
  </si>
  <si>
    <t>3.a. Synthetic securitization that is not a resecuritization</t>
  </si>
  <si>
    <t>3.a.i.  Synthetic securitization, non-resecuritization, retail underlying</t>
  </si>
  <si>
    <t>3.a.ii. Synthetic securitization, non-resecuritization, wholesale underlying</t>
  </si>
  <si>
    <t>3.b. Synthetic securitization, re-securitization</t>
  </si>
  <si>
    <t>Memo Items (internal row label only, no data input on this line)</t>
  </si>
  <si>
    <t>M.1 NPL securitizations</t>
  </si>
  <si>
    <t>M.2 Investment firms treated as securitizations</t>
  </si>
  <si>
    <t>PART 2 - Reporting institution acting as investor</t>
  </si>
  <si>
    <t>Additional Memo Items</t>
  </si>
  <si>
    <t>M.1 Securitization RWA under p-factor of 0.5</t>
  </si>
  <si>
    <t>M.2 Securitization RWA with application of a 20% risk-weight floor</t>
  </si>
  <si>
    <t>Equity Exposures</t>
  </si>
  <si>
    <t>Equity Exposures by type</t>
  </si>
  <si>
    <t>Adjusted carrying value</t>
  </si>
  <si>
    <t>400%</t>
  </si>
  <si>
    <t>Application of Other Risk-Weighting Approaches</t>
  </si>
  <si>
    <t>Total Risk-Weighted Assets Amount for Equity Exposures</t>
  </si>
  <si>
    <t>1.    Sovereigns</t>
  </si>
  <si>
    <t>2.    Certain supranational entities and multilateral development banks (MDBs)</t>
  </si>
  <si>
    <t>3.    Government-sponsored enterprises (GSEs)</t>
  </si>
  <si>
    <t>4.    Public sector entities (PSEs)</t>
  </si>
  <si>
    <t>5.    Community development investments and small business investment companies (internal row label only, no data input on this line)</t>
  </si>
  <si>
    <t>5. a. Community development investments under section 24 (Eleventh) of the National Bank Act</t>
  </si>
  <si>
    <t>5. b. Small business investment companies</t>
  </si>
  <si>
    <t xml:space="preserve">6.     Publicly traded </t>
  </si>
  <si>
    <t>7.     Significant investments in the capital of unconsolidated financial institutions in the form of common stock</t>
  </si>
  <si>
    <t>8.     Exposures that hedge equity exposures to significant investments in the capital of unconsolidated financial institutions in the form of common stock</t>
  </si>
  <si>
    <t xml:space="preserve">9.     Non-publicly traded </t>
  </si>
  <si>
    <t>10.   Investment firms</t>
  </si>
  <si>
    <t>11.   Total on-balance sheet equity exposures and RWAs under the ESRWA</t>
  </si>
  <si>
    <t>Equity Exposures to Investment Funds (internal row label only, no data input on this line)</t>
  </si>
  <si>
    <t>12.    Equity exposures to investment funds (EEIF) using the full look-through approach (FLTA)</t>
  </si>
  <si>
    <t>12. a.  EEIF FLTA of which: Stable value protection</t>
  </si>
  <si>
    <t>12. b.  EEIF FLTA of which: Investment funds with underlying securitizations</t>
  </si>
  <si>
    <t>12. c.  EEIF FLTA of which: Investment funds held by another investment fund</t>
  </si>
  <si>
    <t>13.    Equity exposures to investment funds (EEIF) using the alternative modified look-through approach (AMLTA)</t>
  </si>
  <si>
    <t>13. a.  EEIF AMLTA of which: Stable value protection</t>
  </si>
  <si>
    <t>13. b.  EEIF AMLTA of which: Investment funds with underlying securitizations</t>
  </si>
  <si>
    <t>13. c.  EEIF AMLTA of which: Investment funds held by another investment fund</t>
  </si>
  <si>
    <t>14.    Other equity exposures to investment funds</t>
  </si>
  <si>
    <t>14. a.  Other equity exposures to investment funds of which: Stable value protection</t>
  </si>
  <si>
    <t>15.    Total adjusted carrying value and RWAs for equity exposures to investment funds</t>
  </si>
  <si>
    <t xml:space="preserve">16.    Total adjusted carrying values and RWAs for on-balance sheet equity exposures </t>
  </si>
  <si>
    <t>PART 2 – Off-balance sheet exposures</t>
  </si>
  <si>
    <t>Off-Balance Sheet Exposure by Type</t>
  </si>
  <si>
    <t>Effective notional principal amount of the exposure</t>
  </si>
  <si>
    <t>Credit conversion factor</t>
  </si>
  <si>
    <t>17.     Unconditional commitments to acquire an equity exposure</t>
  </si>
  <si>
    <t>18.     Conditional commitments to acquire an equity exposure</t>
  </si>
  <si>
    <t>19.     Off-balance sheet component of equity exposures that are not an equity commitments</t>
  </si>
  <si>
    <t>20.     Total off-balance sheet equity exposures and RWAs</t>
  </si>
  <si>
    <t>Memo Items:</t>
  </si>
  <si>
    <t>Total Exposure</t>
  </si>
  <si>
    <t>M.1    Equity exposures to tax equity financing transactions, non-publicly traded equity (item 9)</t>
  </si>
  <si>
    <t>M.1.a    Of which: Equity exposures to low-income housing tax credit</t>
  </si>
  <si>
    <t xml:space="preserve">M.2    Equity exposures currently subject to the equity framework that would be market risk covered positions </t>
  </si>
  <si>
    <t>Operational Risk</t>
  </si>
  <si>
    <t>PART 1 - Historical losses</t>
  </si>
  <si>
    <t>T</t>
  </si>
  <si>
    <t>T-1</t>
  </si>
  <si>
    <t>T-2</t>
  </si>
  <si>
    <t>T-3</t>
  </si>
  <si>
    <t>T-4</t>
  </si>
  <si>
    <t>T-5</t>
  </si>
  <si>
    <t>T-6</t>
  </si>
  <si>
    <t>T-7</t>
  </si>
  <si>
    <t>T-8</t>
  </si>
  <si>
    <t>T-9</t>
  </si>
  <si>
    <t>Ten-year moving average</t>
  </si>
  <si>
    <t>1.     Total amount of operational losses (no recoveries and no exclusions)</t>
  </si>
  <si>
    <t>Item 1 minus 4:</t>
  </si>
  <si>
    <t xml:space="preserve">2.     Total amount of recoveries </t>
  </si>
  <si>
    <t>Item 2 minus 3:</t>
  </si>
  <si>
    <t>3.     Of which, insurance recoveries</t>
  </si>
  <si>
    <t>Item 4 minus memo:</t>
  </si>
  <si>
    <t>4.     Total amount of operational losses net of recoveries (no exclusions)</t>
  </si>
  <si>
    <t xml:space="preserve">5.     Total amount of operational losses net of recoveries and accounting for estimated operational losses due to a merger or acquisition. </t>
  </si>
  <si>
    <r>
      <rPr>
        <b/>
        <sz val="9"/>
        <color theme="1"/>
        <rFont val="Arial"/>
        <family val="2"/>
      </rPr>
      <t>Memo item:</t>
    </r>
    <r>
      <rPr>
        <sz val="9"/>
        <color theme="1"/>
        <rFont val="Arial"/>
        <family val="2"/>
      </rPr>
      <t xml:space="preserve"> Total amount of operational losses the firm plans to ask for exclusion</t>
    </r>
  </si>
  <si>
    <t>PART 2 - Business Indicator and subcomponents</t>
  </si>
  <si>
    <t>Business indicator and its subcomponents:</t>
  </si>
  <si>
    <t>1. Interest, lease and dividend component</t>
  </si>
  <si>
    <t>1. a. Total interest income</t>
  </si>
  <si>
    <t>1. b. Total interest expense</t>
  </si>
  <si>
    <t>1. c. Interest earning assets</t>
  </si>
  <si>
    <t>1. d. Dividend income</t>
  </si>
  <si>
    <t>2. Services component</t>
  </si>
  <si>
    <t>2. a. Fee and commission income</t>
  </si>
  <si>
    <t>2. b. Fee and commission expense</t>
  </si>
  <si>
    <t>2. c. Other operating income</t>
  </si>
  <si>
    <t>2. d. Other operating expense</t>
  </si>
  <si>
    <t>3. Financial component</t>
  </si>
  <si>
    <t>3. a. Trading revenue</t>
  </si>
  <si>
    <t>3. b. Net profit or loss on assets and liabilities not held for trading</t>
  </si>
  <si>
    <t>4. Business indicator</t>
  </si>
  <si>
    <t>PART 3 -  Minimum required operational risk capital</t>
  </si>
  <si>
    <t>Capital Requirement</t>
  </si>
  <si>
    <t xml:space="preserve">1. Business indicator component </t>
  </si>
  <si>
    <t>2. Internal loss multiplier</t>
  </si>
  <si>
    <t>3. Operational risk capital requirement</t>
  </si>
  <si>
    <t>4. Risk-weighted assets for operational risk</t>
  </si>
  <si>
    <t>Market Risk</t>
  </si>
  <si>
    <t>Part 1 - Standardized capital requirement for market risk</t>
  </si>
  <si>
    <t>Sensitivities-based Method Capital Requirement:</t>
  </si>
  <si>
    <t>Model Ineligible Trading Desks: Delta</t>
  </si>
  <si>
    <t>Model Ineligible Trading Desks: Vega</t>
  </si>
  <si>
    <t>Model Ineligible Trading Desks: Curvature</t>
  </si>
  <si>
    <t>Model Ineligible Trading Desks: Total</t>
  </si>
  <si>
    <t>All Trading Desks: Delta</t>
  </si>
  <si>
    <t>All Trading Desks: Vega</t>
  </si>
  <si>
    <t>All Trading Desks: Curvature</t>
  </si>
  <si>
    <t>All Trading Desks: Total</t>
  </si>
  <si>
    <t>1.        Interest rate risk</t>
  </si>
  <si>
    <t>2.       Credit spread risk for non-securitizations</t>
  </si>
  <si>
    <t>3.       Credit spread risk for securitizations non-correlation trading positions (non-CTP)</t>
  </si>
  <si>
    <r>
      <t xml:space="preserve">4.       </t>
    </r>
    <r>
      <rPr>
        <sz val="9"/>
        <color rgb="FF000000"/>
        <rFont val="Arial"/>
        <family val="2"/>
      </rPr>
      <t xml:space="preserve">Credit spread risk for correlation trading </t>
    </r>
    <r>
      <rPr>
        <sz val="9"/>
        <color theme="1"/>
        <rFont val="Arial"/>
        <family val="2"/>
      </rPr>
      <t>positions</t>
    </r>
  </si>
  <si>
    <r>
      <t xml:space="preserve">5.       </t>
    </r>
    <r>
      <rPr>
        <sz val="9"/>
        <color rgb="FF000000"/>
        <rFont val="Arial"/>
        <family val="2"/>
      </rPr>
      <t>Equity risk</t>
    </r>
  </si>
  <si>
    <r>
      <t xml:space="preserve">6.       </t>
    </r>
    <r>
      <rPr>
        <sz val="9"/>
        <color rgb="FF000000"/>
        <rFont val="Arial"/>
        <family val="2"/>
      </rPr>
      <t>Commodity risk</t>
    </r>
  </si>
  <si>
    <t>7.       Foreign exchange risk</t>
  </si>
  <si>
    <t>8.       Total delta, vega, and curvature capital requirement for each respective column (Total items 1 through 7)</t>
  </si>
  <si>
    <r>
      <t xml:space="preserve">9.       </t>
    </r>
    <r>
      <rPr>
        <sz val="9"/>
        <color theme="1"/>
        <rFont val="Arial"/>
        <family val="2"/>
      </rPr>
      <t>Total sensitivities-based method capital</t>
    </r>
    <r>
      <rPr>
        <sz val="9"/>
        <color rgb="FF000000"/>
        <rFont val="Arial"/>
        <family val="2"/>
      </rPr>
      <t xml:space="preserve"> requirement</t>
    </r>
  </si>
  <si>
    <t>Part 2 - Models-based capital requirement for market risk</t>
  </si>
  <si>
    <t xml:space="preserve">  Internal Models Approach:</t>
  </si>
  <si>
    <t>Most recent observation</t>
  </si>
  <si>
    <t>Average of the immediately preceding 60 business days</t>
  </si>
  <si>
    <t>High</t>
  </si>
  <si>
    <t>Low</t>
  </si>
  <si>
    <t>Number of backtesting exceptions</t>
  </si>
  <si>
    <t>        1.       Unconstrained expected-shortfall-based (ES-based) measure, IMCC(C) </t>
  </si>
  <si>
    <r>
      <t xml:space="preserve">2.       </t>
    </r>
    <r>
      <rPr>
        <sz val="9"/>
        <color rgb="FF000000"/>
        <rFont val="Arial"/>
        <family val="2"/>
      </rPr>
      <t>Interest rate risk</t>
    </r>
  </si>
  <si>
    <r>
      <t xml:space="preserve">3.       </t>
    </r>
    <r>
      <rPr>
        <sz val="9"/>
        <color rgb="FF000000"/>
        <rFont val="Arial"/>
        <family val="2"/>
      </rPr>
      <t>Credit spread risk</t>
    </r>
  </si>
  <si>
    <t>4.       Equity risk</t>
  </si>
  <si>
    <r>
      <t xml:space="preserve">5.       </t>
    </r>
    <r>
      <rPr>
        <sz val="9"/>
        <color rgb="FF000000"/>
        <rFont val="Arial"/>
        <family val="2"/>
      </rPr>
      <t>Foreign exchange risk</t>
    </r>
  </si>
  <si>
    <r>
      <t xml:space="preserve">7.       Constrained expected-shortfall-based (ES-based) measure, </t>
    </r>
    <r>
      <rPr>
        <i/>
        <sz val="9"/>
        <color rgb="FF000000"/>
        <rFont val="Arial"/>
        <family val="2"/>
      </rPr>
      <t>IMCC(C</t>
    </r>
    <r>
      <rPr>
        <i/>
        <vertAlign val="subscript"/>
        <sz val="9"/>
        <color rgb="FF000000"/>
        <rFont val="Arial"/>
        <family val="2"/>
      </rPr>
      <t>i</t>
    </r>
    <r>
      <rPr>
        <i/>
        <sz val="9"/>
        <color rgb="FF000000"/>
        <rFont val="Arial"/>
        <family val="2"/>
      </rPr>
      <t>)</t>
    </r>
  </si>
  <si>
    <r>
      <t>8.       Capital measure for modellable risk factors (</t>
    </r>
    <r>
      <rPr>
        <i/>
        <sz val="9"/>
        <color rgb="FF000000"/>
        <rFont val="Arial"/>
        <family val="2"/>
      </rPr>
      <t>IMCC</t>
    </r>
    <r>
      <rPr>
        <sz val="9"/>
        <color rgb="FF000000"/>
        <rFont val="Arial"/>
        <family val="2"/>
      </rPr>
      <t>)</t>
    </r>
  </si>
  <si>
    <r>
      <t>9.       Capital measure for non-modellable risk factors (</t>
    </r>
    <r>
      <rPr>
        <i/>
        <sz val="9"/>
        <color rgb="FF000000"/>
        <rFont val="Arial"/>
        <family val="2"/>
      </rPr>
      <t>Stressed Expected Shortfall, SES</t>
    </r>
    <r>
      <rPr>
        <sz val="9"/>
        <color rgb="FF000000"/>
        <rFont val="Arial"/>
        <family val="2"/>
      </rPr>
      <t>)</t>
    </r>
  </si>
  <si>
    <t xml:space="preserve">10.       Standardized default risk capital requirement, of which: Non-securitization debt and equity positions </t>
  </si>
  <si>
    <t>11.       Profit and loss attribution (PLA) add-on</t>
  </si>
  <si>
    <r>
      <t>12.       Capital multiplier (</t>
    </r>
    <r>
      <rPr>
        <i/>
        <sz val="9"/>
        <color theme="1"/>
        <rFont val="Arial"/>
        <family val="2"/>
      </rPr>
      <t>M</t>
    </r>
    <r>
      <rPr>
        <i/>
        <vertAlign val="subscript"/>
        <sz val="9"/>
        <color theme="1"/>
        <rFont val="Arial"/>
        <family val="2"/>
      </rPr>
      <t>c</t>
    </r>
    <r>
      <rPr>
        <sz val="9"/>
        <color theme="1"/>
        <rFont val="Arial"/>
        <family val="2"/>
      </rPr>
      <t>)</t>
    </r>
  </si>
  <si>
    <r>
      <t>13.       Capital requirement for model-eligible trading desks (</t>
    </r>
    <r>
      <rPr>
        <i/>
        <sz val="9"/>
        <color theme="1"/>
        <rFont val="Arial"/>
        <family val="2"/>
      </rPr>
      <t>IMA</t>
    </r>
    <r>
      <rPr>
        <i/>
        <vertAlign val="subscript"/>
        <sz val="9"/>
        <color theme="1"/>
        <rFont val="Arial"/>
        <family val="2"/>
      </rPr>
      <t>G,A</t>
    </r>
    <r>
      <rPr>
        <sz val="9"/>
        <color theme="1"/>
        <rFont val="Arial"/>
        <family val="2"/>
      </rPr>
      <t>)</t>
    </r>
  </si>
  <si>
    <r>
      <t>14.       Standardized approach capital requirement for market risk covered positions on model-ineligible trading desks (</t>
    </r>
    <r>
      <rPr>
        <i/>
        <sz val="9"/>
        <color theme="1"/>
        <rFont val="Arial"/>
        <family val="2"/>
      </rPr>
      <t>SA</t>
    </r>
    <r>
      <rPr>
        <i/>
        <vertAlign val="subscript"/>
        <sz val="9"/>
        <color theme="1"/>
        <rFont val="Arial"/>
        <family val="2"/>
      </rPr>
      <t>u</t>
    </r>
    <r>
      <rPr>
        <sz val="9"/>
        <color theme="1"/>
        <rFont val="Arial"/>
        <family val="2"/>
      </rPr>
      <t>)</t>
    </r>
  </si>
  <si>
    <r>
      <t>15.       Standardized approach capital requirement for market risk covered positions on model-eligible trading desks (</t>
    </r>
    <r>
      <rPr>
        <i/>
        <sz val="9"/>
        <color theme="1"/>
        <rFont val="Arial"/>
        <family val="2"/>
      </rPr>
      <t>SA</t>
    </r>
    <r>
      <rPr>
        <i/>
        <vertAlign val="subscript"/>
        <sz val="9"/>
        <color theme="1"/>
        <rFont val="Arial"/>
        <family val="2"/>
      </rPr>
      <t>G,A</t>
    </r>
    <r>
      <rPr>
        <sz val="9"/>
        <color theme="1"/>
        <rFont val="Arial"/>
        <family val="2"/>
      </rPr>
      <t>)</t>
    </r>
  </si>
  <si>
    <r>
      <t xml:space="preserve">16.       </t>
    </r>
    <r>
      <rPr>
        <i/>
        <sz val="9"/>
        <color theme="1"/>
        <rFont val="Arial"/>
        <family val="2"/>
      </rPr>
      <t>IMA</t>
    </r>
    <r>
      <rPr>
        <i/>
        <vertAlign val="subscript"/>
        <sz val="9"/>
        <color theme="1"/>
        <rFont val="Arial"/>
        <family val="2"/>
      </rPr>
      <t>G,A</t>
    </r>
    <r>
      <rPr>
        <vertAlign val="subscript"/>
        <sz val="9"/>
        <color theme="1"/>
        <rFont val="Arial"/>
        <family val="2"/>
      </rPr>
      <t xml:space="preserve"> </t>
    </r>
    <r>
      <rPr>
        <sz val="9"/>
        <color theme="1"/>
        <rFont val="Arial"/>
        <family val="2"/>
      </rPr>
      <t xml:space="preserve">minus </t>
    </r>
    <r>
      <rPr>
        <i/>
        <sz val="9"/>
        <color theme="1"/>
        <rFont val="Arial"/>
        <family val="2"/>
      </rPr>
      <t>SA</t>
    </r>
    <r>
      <rPr>
        <i/>
        <vertAlign val="subscript"/>
        <sz val="9"/>
        <color theme="1"/>
        <rFont val="Arial"/>
        <family val="2"/>
      </rPr>
      <t>G,A</t>
    </r>
  </si>
  <si>
    <t>17.       Capital add-ons</t>
  </si>
  <si>
    <t>17. a.  Capital add-on for re-designations</t>
  </si>
  <si>
    <t>17. b.  Capital add-on for ineligible positions on model-eligible trading desks</t>
  </si>
  <si>
    <t>17. c.  Other capital add-ons</t>
  </si>
  <si>
    <t>17. d.  Total capital add-ons</t>
  </si>
  <si>
    <t>18.       Fallback capital requirement</t>
  </si>
  <si>
    <t>Model-based measure for market risk</t>
  </si>
  <si>
    <r>
      <t>19.   Model-based capital requirement for market risk (</t>
    </r>
    <r>
      <rPr>
        <i/>
        <sz val="9"/>
        <color theme="1"/>
        <rFont val="Arial"/>
        <family val="2"/>
      </rPr>
      <t>IMA</t>
    </r>
    <r>
      <rPr>
        <i/>
        <vertAlign val="subscript"/>
        <sz val="9"/>
        <color theme="1"/>
        <rFont val="Arial"/>
        <family val="2"/>
      </rPr>
      <t>Total</t>
    </r>
    <r>
      <rPr>
        <sz val="9"/>
        <color theme="1"/>
        <rFont val="Arial"/>
        <family val="2"/>
      </rPr>
      <t>)</t>
    </r>
  </si>
  <si>
    <t xml:space="preserve">Part 3 - Market risk-weighted assets </t>
  </si>
  <si>
    <t>Risk-Weighted Assets</t>
  </si>
  <si>
    <t xml:space="preserve">1.   Standardized market risk-weighted assets </t>
  </si>
  <si>
    <t xml:space="preserve">2.   Models-based market risk-weighted assets </t>
  </si>
  <si>
    <t>Memoranda Items</t>
  </si>
  <si>
    <t>Low Correlation</t>
  </si>
  <si>
    <t>Medium Correlation</t>
  </si>
  <si>
    <t>High Correlation</t>
  </si>
  <si>
    <t xml:space="preserve">1.       Total sensitivities-based method capital requirement under high, medium, and low correlation scenarios: </t>
  </si>
  <si>
    <t>Notional Amount</t>
  </si>
  <si>
    <t>2.       Total Notional Amount of Market Risk Covered Positions</t>
  </si>
  <si>
    <r>
      <t xml:space="preserve">2. a.       </t>
    </r>
    <r>
      <rPr>
        <sz val="9"/>
        <color rgb="FF000000"/>
        <rFont val="Arial"/>
        <family val="2"/>
      </rPr>
      <t>Foreign exchange positions</t>
    </r>
  </si>
  <si>
    <r>
      <t xml:space="preserve">2. b.       </t>
    </r>
    <r>
      <rPr>
        <sz val="9"/>
        <color rgb="FF000000"/>
        <rFont val="Arial"/>
        <family val="2"/>
      </rPr>
      <t>Commodity positions</t>
    </r>
  </si>
  <si>
    <r>
      <t xml:space="preserve">2. c.       </t>
    </r>
    <r>
      <rPr>
        <sz val="9"/>
        <color rgb="FF000000"/>
        <rFont val="Arial"/>
        <family val="2"/>
      </rPr>
      <t>Net short credit positions</t>
    </r>
  </si>
  <si>
    <r>
      <t xml:space="preserve">2. d.       </t>
    </r>
    <r>
      <rPr>
        <sz val="9"/>
        <color rgb="FF000000"/>
        <rFont val="Arial"/>
        <family val="2"/>
      </rPr>
      <t>Net short equity positions</t>
    </r>
  </si>
  <si>
    <r>
      <t>2. e.       </t>
    </r>
    <r>
      <rPr>
        <sz val="9"/>
        <color rgb="FF000000"/>
        <rFont val="Arial"/>
        <family val="2"/>
      </rPr>
      <t>Customer and proprietary broker-dealer reserve bank accounts</t>
    </r>
  </si>
  <si>
    <r>
      <t xml:space="preserve">2. f.        </t>
    </r>
    <r>
      <rPr>
        <sz val="9"/>
        <color rgb="FF000000"/>
        <rFont val="Arial"/>
        <family val="2"/>
      </rPr>
      <t>Other market risk covered positions</t>
    </r>
  </si>
  <si>
    <t>3.       Standardized default risk capital requirement (without offsetting by matching maturity):</t>
  </si>
  <si>
    <t>Model-Ineligible Trading Desks</t>
  </si>
  <si>
    <t>Model-Eligible Trading Desks</t>
  </si>
  <si>
    <t>All Trading Desks</t>
  </si>
  <si>
    <t>3. a.       Non-securitization debt and equity positions</t>
  </si>
  <si>
    <t>3. b.       Securitization positions non-CTP</t>
  </si>
  <si>
    <t>3. c.       Correlation trading positions</t>
  </si>
  <si>
    <t>3. d.       Total standardized default risk capital requirement</t>
  </si>
  <si>
    <t>4.      Standalone sensitivities-based method capital requirements for direct Treasury obligations and associated derivatives:</t>
  </si>
  <si>
    <t>4. a.        Interest rate risk</t>
  </si>
  <si>
    <t>4. b.        Credit spread risk for non-securitizations</t>
  </si>
  <si>
    <t>Additional non-modellable risk factor information</t>
  </si>
  <si>
    <t>Capital requirement</t>
  </si>
  <si>
    <t>∑(SES_k^2)</t>
  </si>
  <si>
    <t>∑(ISES_i^2)</t>
  </si>
  <si>
    <t>5. SES; of which: (formula results only on this line, no input expected)</t>
  </si>
  <si>
    <t>5. a. Interest rate non-modellable risk factors</t>
  </si>
  <si>
    <t>5. b. Credit spread non-modellable risk factors (columns C and D for non-idiosyncratic SES)</t>
  </si>
  <si>
    <t>5. c. Equity non-modellable risk factors (columns C and D for non-idiosyncratic SES)</t>
  </si>
  <si>
    <t>5. d. Commodity non-modellable risk factors</t>
  </si>
  <si>
    <t>5. e. Foreign exchange non-modellable risk factors</t>
  </si>
  <si>
    <t>CVA risk</t>
  </si>
  <si>
    <t>Dollar Amount in Thousands</t>
  </si>
  <si>
    <t>Capital Requirement: Delta Risk</t>
  </si>
  <si>
    <t>Capital Requirement: Vega Risk</t>
  </si>
  <si>
    <t>Capital Requirement: Total</t>
  </si>
  <si>
    <t>1.            BA-CVA, of which: (formula results only on this line, no input expected)</t>
  </si>
  <si>
    <t>1. a.      Systematic component of K_unhedged (input expected in Column E)</t>
  </si>
  <si>
    <t>1. b.      Idiosyncratic component of K_unhedged (input expected in Column E)</t>
  </si>
  <si>
    <t>1. c.      K_unhedged (formula results only on this line, no input expected)</t>
  </si>
  <si>
    <t>1. d.      K_hedged (input expected in Column E)</t>
  </si>
  <si>
    <t>2.           SA-CVA, of which: (formula results only on this line, no input expected)</t>
  </si>
  <si>
    <t>2. a.      Interest rates (input expected in Columns C and D)</t>
  </si>
  <si>
    <t>2. b.      Foreign exchange (input expected in Columns C and D)</t>
  </si>
  <si>
    <t>2. c.      Counterparty credit spread (input expected in Column C)</t>
  </si>
  <si>
    <t>2. d.      Reference credit spread (input expected in Columns C and D)</t>
  </si>
  <si>
    <t>2. e.      Equity (input expected in Columns C and D)</t>
  </si>
  <si>
    <t>2. f.      Commodity (input expected in Columns C and D)</t>
  </si>
  <si>
    <t>3.           Total: (formula results only on this line, no input expected)</t>
  </si>
  <si>
    <t>GSIB Memo Items</t>
  </si>
  <si>
    <t>Part I - to be completed by all Holding Companies and Combined U.S. Operations</t>
  </si>
  <si>
    <t>Holding Company</t>
  </si>
  <si>
    <t>Combined U.S. Operations (to be completed by Foreign Banking Organizations only)</t>
  </si>
  <si>
    <t>1.   Foreign derivative claims on a guarantor basis</t>
  </si>
  <si>
    <t>Part II - to be completed by Foreign Banking Organizations only</t>
  </si>
  <si>
    <t>Intermediate Holding Company</t>
  </si>
  <si>
    <t>Combined U.S. Operations</t>
  </si>
  <si>
    <t>1. a. FBO adjusted foreign derivative claims on a guarantor basis</t>
  </si>
  <si>
    <t>2.   FBO adjusted foreign liabilities on an immediate-counterparty basis, excluding derivative liabilities</t>
  </si>
  <si>
    <t>3.  FBO adjusted foreign derivative liabilities on an immediate-counterparty basis</t>
  </si>
  <si>
    <t>Part III - to be completed by Category I Holding Companies only</t>
  </si>
  <si>
    <t>4.   OTC derivative contracts cleared through a central counterparty</t>
  </si>
  <si>
    <t>5.   Over-the-counter (OTC) derivative contracts with other financial institutions that have a net positive fair value (internal row label only, no input expected)</t>
  </si>
  <si>
    <t>5. a. OTC derivative contracts with other financial institutions with a net positive fair value, Net positive fair value</t>
  </si>
  <si>
    <t>5. b. OTC derivative contracts with other financial institutions with a net positive fair value, Potential future exposure</t>
  </si>
  <si>
    <t>6.   Over-the-counter (OTC) derivative contracts with other financial institutions that have a net negative fair value (internal row label only, no input expected)</t>
  </si>
  <si>
    <t>6. a. OTC derivative contracts with other financial institutions with a net negative fair value, Net negative fair value</t>
  </si>
  <si>
    <t>6. b. OTC derivative contracts with other financial institutions with a net negative fair value, Potential future exposure</t>
  </si>
  <si>
    <t>7.   Certificates of deposit</t>
  </si>
  <si>
    <t>8.   Total intra-financial system assets</t>
  </si>
  <si>
    <t>9.   Total intra-financial system liabilities</t>
  </si>
  <si>
    <t>10.   Over-the-counter (OTC) derivative contracts with other financial institutions that have a net positive fair value: Net positive fair value</t>
  </si>
  <si>
    <t>11.   Over-the-counter (OTC) derivative contracts with other financial institutions that have a net negative fair value: Net negative fair value</t>
  </si>
  <si>
    <t>Check ID</t>
  </si>
  <si>
    <t>Responses</t>
  </si>
  <si>
    <t>Overview Comments</t>
  </si>
  <si>
    <t>OV.1</t>
  </si>
  <si>
    <t>OV.2</t>
  </si>
  <si>
    <t>OV.3</t>
  </si>
  <si>
    <t>OV.4</t>
  </si>
  <si>
    <t>OV.5</t>
  </si>
  <si>
    <t>OV.6</t>
  </si>
  <si>
    <t>OV.7</t>
  </si>
  <si>
    <t>OV.8</t>
  </si>
  <si>
    <t>OV.9</t>
  </si>
  <si>
    <t>OV.10</t>
  </si>
  <si>
    <t>OV.11</t>
  </si>
  <si>
    <t>General credit risk exposures</t>
  </si>
  <si>
    <t>Credit Risk Comments</t>
  </si>
  <si>
    <t>CR.1</t>
  </si>
  <si>
    <t>CR.2</t>
  </si>
  <si>
    <t>CR.3</t>
  </si>
  <si>
    <t>CR.4</t>
  </si>
  <si>
    <t>CR.5</t>
  </si>
  <si>
    <t>CR.6</t>
  </si>
  <si>
    <t>CR.7</t>
  </si>
  <si>
    <t>CR.8</t>
  </si>
  <si>
    <t>CR.9</t>
  </si>
  <si>
    <t>CR.10</t>
  </si>
  <si>
    <t>CR.11</t>
  </si>
  <si>
    <t>CR.12</t>
  </si>
  <si>
    <t>Minimum Haircut Floor Comments</t>
  </si>
  <si>
    <t>Securitization Comments</t>
  </si>
  <si>
    <t>Equity exposures</t>
  </si>
  <si>
    <t>Equity Exposures Comments</t>
  </si>
  <si>
    <t>Operational risk</t>
  </si>
  <si>
    <t>Operational Risk Comments</t>
  </si>
  <si>
    <t>OR.1</t>
  </si>
  <si>
    <t>OR.2</t>
  </si>
  <si>
    <t>OR.3</t>
  </si>
  <si>
    <t>OR.4</t>
  </si>
  <si>
    <t>OR.5</t>
  </si>
  <si>
    <t>Market risk</t>
  </si>
  <si>
    <t>Market Risk Comments</t>
  </si>
  <si>
    <t>MR.1</t>
  </si>
  <si>
    <t>MR.2</t>
  </si>
  <si>
    <t>CVA Comments</t>
  </si>
  <si>
    <t>GSIB Memo Items Comments</t>
  </si>
  <si>
    <t>GSIB.1</t>
  </si>
  <si>
    <t>GSIB.2</t>
  </si>
  <si>
    <t>GSIB.3</t>
  </si>
  <si>
    <t>CVA Frameworks</t>
  </si>
  <si>
    <t>Basic Measure of CVA Risk</t>
  </si>
  <si>
    <t>Standardized Measure of CVA Risk</t>
  </si>
  <si>
    <t>Binary</t>
  </si>
  <si>
    <t>Yes</t>
  </si>
  <si>
    <t>No</t>
  </si>
  <si>
    <t>Counterparty Types</t>
  </si>
  <si>
    <t>Depository Institution</t>
  </si>
  <si>
    <t>Broker-Dealer</t>
  </si>
  <si>
    <t>Insurance Company</t>
  </si>
  <si>
    <t>Hedge Fund</t>
  </si>
  <si>
    <t>Private Equity</t>
  </si>
  <si>
    <t>Real Estate Investment Fund</t>
  </si>
  <si>
    <t>Pension Fund</t>
  </si>
  <si>
    <t>Sovereign / Supranational Entity</t>
  </si>
  <si>
    <t>Other Registered Investment Companies</t>
  </si>
  <si>
    <t>Other Investment Funds</t>
  </si>
  <si>
    <t>Other</t>
  </si>
  <si>
    <t>Exercise</t>
  </si>
  <si>
    <t>Basel 3 Engame NPR - Accessible Version (NPR_A)</t>
  </si>
  <si>
    <t>Version</t>
  </si>
  <si>
    <t>v1.0.0</t>
  </si>
  <si>
    <t>Data Type</t>
  </si>
  <si>
    <t>Data</t>
  </si>
  <si>
    <t>Reporting Date</t>
  </si>
  <si>
    <t>06/30/2023</t>
  </si>
  <si>
    <t>Document Type</t>
  </si>
  <si>
    <t>Input: data</t>
  </si>
  <si>
    <t>Updated by FRB</t>
  </si>
  <si>
    <t>0</t>
  </si>
  <si>
    <t>Update Template</t>
  </si>
  <si>
    <t>Quarter</t>
  </si>
  <si>
    <t>232 NPR_A</t>
  </si>
  <si>
    <t>Topic</t>
  </si>
  <si>
    <t>NPR_A</t>
  </si>
  <si>
    <t>YYQ</t>
  </si>
  <si>
    <t>232</t>
  </si>
  <si>
    <t>10.       Standardized default risk capital requirement: (internal row label only, no data input on this line)</t>
  </si>
  <si>
    <t>10. a.       Non-securitization debt and equity positions</t>
  </si>
  <si>
    <t>10. b.       Securitization positions non-CTP</t>
  </si>
  <si>
    <t>10. c.       Correlation trading positions</t>
  </si>
  <si>
    <t>10. d.       Total standardized default risk capital requirement</t>
  </si>
  <si>
    <r>
      <t xml:space="preserve">11.       </t>
    </r>
    <r>
      <rPr>
        <sz val="9"/>
        <color rgb="FF000000"/>
        <rFont val="Arial"/>
        <family val="2"/>
      </rPr>
      <t>Residual risk add-on components:</t>
    </r>
    <r>
      <rPr>
        <sz val="9"/>
        <color theme="1"/>
        <rFont val="Arial"/>
        <family val="2"/>
      </rPr>
      <t xml:space="preserve"> (internal row label only, no data input on this line)</t>
    </r>
  </si>
  <si>
    <t>11. a.       Gross effective notional amount of instruments subject to 1.0% risk weight</t>
  </si>
  <si>
    <t>11. b.       Gross effective notional amount of instruments subject to 0.1% risk weight</t>
  </si>
  <si>
    <r>
      <t xml:space="preserve">11. c.       </t>
    </r>
    <r>
      <rPr>
        <sz val="9"/>
        <color rgb="FF000000"/>
        <rFont val="Arial"/>
        <family val="2"/>
      </rPr>
      <t>Residual risk add-on</t>
    </r>
  </si>
  <si>
    <t>12.       Standardized approach capital requirement</t>
  </si>
  <si>
    <r>
      <t xml:space="preserve">13.       </t>
    </r>
    <r>
      <rPr>
        <sz val="9"/>
        <color rgb="FF000000"/>
        <rFont val="Arial"/>
        <family val="2"/>
      </rPr>
      <t>Capital add-ons:</t>
    </r>
    <r>
      <rPr>
        <sz val="9"/>
        <color theme="1"/>
        <rFont val="Arial"/>
        <family val="2"/>
      </rPr>
      <t xml:space="preserve"> (internal row label only, no data input on this line)</t>
    </r>
  </si>
  <si>
    <t>13. a.       Capital add-ons for re-designations</t>
  </si>
  <si>
    <t>13. b.       Other capital add-ons</t>
  </si>
  <si>
    <t>14.       Fallback capital requirement</t>
  </si>
  <si>
    <t>15.       Standardized capital requirement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</si>
</sst>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164" formatCode="0.0"/>
    <numFmt numFmtId="165" formatCode="_(* #,##0.0_);_(* \(#,##0.0\);_(* &quot;-&quot;??_);_(@_)"/>
    <numFmt numFmtId="166" formatCode="0.0%"/>
  </numFmts>
  <fonts count="25" x14ac:knownFonts="1">
    <font>
      <sz val="11"/>
      <color theme="1"/>
      <name val="Calibri"/>
      <family val="2"/>
      <scheme val="minor"/>
    </font>
    <font>
      <b/>
      <sz val="11"/>
      <color theme="1"/>
      <name val="Calibri"/>
      <family val="2"/>
      <scheme val="minor"/>
    </font>
    <font>
      <b/>
      <sz val="9"/>
      <color theme="1"/>
      <name val="Arial"/>
      <family val="2"/>
    </font>
    <font>
      <sz val="9"/>
      <color theme="1"/>
      <name val="Arial"/>
      <family val="2"/>
    </font>
    <font>
      <b/>
      <sz val="12"/>
      <color theme="1"/>
      <name val="Arial"/>
      <family val="2"/>
    </font>
    <font>
      <sz val="9"/>
      <color rgb="FF000000"/>
      <name val="Arial"/>
      <family val="2"/>
    </font>
    <font>
      <b/>
      <sz val="9"/>
      <color rgb="FF000000"/>
      <name val="Arial"/>
      <family val="2"/>
    </font>
    <font>
      <sz val="10"/>
      <color theme="1"/>
      <name val="Verdana"/>
      <family val="2"/>
    </font>
    <font>
      <b/>
      <sz val="10"/>
      <color theme="1"/>
      <name val="Verdana"/>
      <family val="2"/>
    </font>
    <font>
      <sz val="10"/>
      <name val="Arial"/>
      <family val="2"/>
    </font>
    <font>
      <sz val="10"/>
      <name val="Segoe UI"/>
      <family val="2"/>
    </font>
    <font>
      <sz val="9"/>
      <name val="Arial"/>
      <family val="2"/>
    </font>
    <font>
      <b/>
      <sz val="9"/>
      <name val="Arial"/>
      <family val="2"/>
    </font>
    <font>
      <sz val="9"/>
      <color rgb="FF00B050"/>
      <name val="Arial"/>
      <family val="2"/>
    </font>
    <font>
      <b/>
      <i/>
      <sz val="9"/>
      <color rgb="FF4472C4"/>
      <name val="Arial"/>
      <family val="2"/>
    </font>
    <font>
      <b/>
      <sz val="9"/>
      <color rgb="FF4472C4"/>
      <name val="Arial"/>
      <family val="2"/>
    </font>
    <font>
      <b/>
      <sz val="9"/>
      <color rgb="FF0000CC"/>
      <name val="Arial"/>
      <family val="2"/>
    </font>
    <font>
      <b/>
      <sz val="15"/>
      <color theme="1"/>
      <name val="Arial"/>
      <family val="2"/>
    </font>
    <font>
      <sz val="9"/>
      <color theme="9" tint="-0.249977111117893"/>
      <name val="Arial"/>
      <family val="2"/>
    </font>
    <font>
      <sz val="11"/>
      <color rgb="FFC00000"/>
      <name val="Calibri"/>
      <family val="2"/>
      <scheme val="minor"/>
    </font>
    <font>
      <i/>
      <sz val="9"/>
      <color rgb="FF000000"/>
      <name val="Arial"/>
      <family val="2"/>
    </font>
    <font>
      <i/>
      <vertAlign val="subscript"/>
      <sz val="9"/>
      <color rgb="FF000000"/>
      <name val="Arial"/>
      <family val="2"/>
    </font>
    <font>
      <i/>
      <sz val="9"/>
      <color theme="1"/>
      <name val="Arial"/>
      <family val="2"/>
    </font>
    <font>
      <i/>
      <vertAlign val="subscript"/>
      <sz val="9"/>
      <color theme="1"/>
      <name val="Arial"/>
      <family val="2"/>
    </font>
    <font>
      <vertAlign val="subscript"/>
      <sz val="9"/>
      <color theme="1"/>
      <name val="Arial"/>
      <family val="2"/>
    </font>
  </fonts>
  <fills count="7">
    <fill>
      <patternFill patternType="none"/>
    </fill>
    <fill>
      <patternFill patternType="gray125"/>
    </fill>
    <fill>
      <patternFill patternType="solid">
        <fgColor rgb="FFFFFFFF"/>
        <bgColor indexed="64"/>
      </patternFill>
    </fill>
    <fill>
      <patternFill patternType="solid">
        <fgColor rgb="FFFFEC72"/>
        <bgColor indexed="64"/>
      </patternFill>
    </fill>
    <fill>
      <patternFill patternType="solid">
        <fgColor rgb="FFD5D6D2"/>
        <bgColor indexed="64"/>
      </patternFill>
    </fill>
    <fill>
      <patternFill patternType="solid">
        <fgColor theme="0"/>
        <bgColor indexed="64"/>
      </patternFill>
    </fill>
    <fill>
      <patternFill patternType="solid">
        <fgColor theme="9" tint="0.79998168889431442"/>
        <bgColor indexed="64"/>
      </patternFill>
    </fill>
  </fills>
  <borders count="94">
    <border>
      <left/>
      <right/>
      <top/>
      <bottom/>
      <diagonal/>
    </border>
    <border>
      <left style="thin">
        <color rgb="FFBCBDBC"/>
      </left>
      <right style="thin">
        <color rgb="FFBCBDBC"/>
      </right>
      <top style="thin">
        <color rgb="FFBCBDBC"/>
      </top>
      <bottom style="thin">
        <color rgb="FFBCBDBC"/>
      </bottom>
      <diagonal/>
    </border>
    <border>
      <left style="thin">
        <color indexed="64"/>
      </left>
      <right style="thin">
        <color indexed="64"/>
      </right>
      <top style="thin">
        <color indexed="64"/>
      </top>
      <bottom style="thin">
        <color indexed="64"/>
      </bottom>
      <diagonal/>
    </border>
    <border>
      <left/>
      <right style="thin">
        <color rgb="FFBCBDBC"/>
      </right>
      <top style="thin">
        <color rgb="FFBCBDBC"/>
      </top>
      <bottom style="thin">
        <color rgb="FFBCBDBC"/>
      </bottom>
      <diagonal/>
    </border>
    <border>
      <left style="thin">
        <color theme="0"/>
      </left>
      <right style="thin">
        <color theme="0"/>
      </right>
      <top style="thin">
        <color theme="0"/>
      </top>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diagonal/>
    </border>
    <border>
      <left style="thin">
        <color theme="0"/>
      </left>
      <right style="thin">
        <color theme="0"/>
      </right>
      <top style="thin">
        <color theme="0"/>
      </top>
      <bottom style="thin">
        <color auto="1"/>
      </bottom>
      <diagonal/>
    </border>
    <border>
      <left style="thin">
        <color theme="0"/>
      </left>
      <right style="thin">
        <color theme="0"/>
      </right>
      <top style="thin">
        <color auto="1"/>
      </top>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indexed="64"/>
      </top>
      <bottom style="thin">
        <color indexed="64"/>
      </bottom>
      <diagonal/>
    </border>
    <border>
      <left style="thin">
        <color theme="0"/>
      </left>
      <right style="thin">
        <color theme="0"/>
      </right>
      <top/>
      <bottom style="thin">
        <color theme="0"/>
      </bottom>
      <diagonal/>
    </border>
    <border>
      <left style="thin">
        <color theme="0"/>
      </left>
      <right style="thin">
        <color theme="0"/>
      </right>
      <top/>
      <bottom style="thin">
        <color auto="1"/>
      </bottom>
      <diagonal/>
    </border>
    <border>
      <left/>
      <right style="thin">
        <color theme="0"/>
      </right>
      <top/>
      <bottom style="thin">
        <color theme="0"/>
      </bottom>
      <diagonal/>
    </border>
    <border>
      <left style="thin">
        <color theme="0"/>
      </left>
      <right/>
      <top style="thin">
        <color theme="0"/>
      </top>
      <bottom style="thin">
        <color auto="1"/>
      </bottom>
      <diagonal/>
    </border>
    <border>
      <left style="thin">
        <color theme="0"/>
      </left>
      <right/>
      <top style="thin">
        <color theme="0"/>
      </top>
      <bottom/>
      <diagonal/>
    </border>
    <border>
      <left style="thin">
        <color theme="0"/>
      </left>
      <right/>
      <top style="thin">
        <color theme="0"/>
      </top>
      <bottom style="thin">
        <color theme="0"/>
      </bottom>
      <diagonal/>
    </border>
    <border>
      <left style="thin">
        <color rgb="FFD5D6D2"/>
      </left>
      <right style="thin">
        <color rgb="FFD5D6D2"/>
      </right>
      <top style="thin">
        <color rgb="FFD5D6D2"/>
      </top>
      <bottom style="thin">
        <color rgb="FFD5D6D2"/>
      </bottom>
      <diagonal/>
    </border>
    <border>
      <left style="thin">
        <color rgb="FFD5D6D2"/>
      </left>
      <right style="thin">
        <color rgb="FFD5D6D2"/>
      </right>
      <top/>
      <bottom style="thin">
        <color rgb="FFD5D6D2"/>
      </bottom>
      <diagonal/>
    </border>
    <border>
      <left style="thin">
        <color rgb="FFD5D6D2"/>
      </left>
      <right style="thin">
        <color rgb="FFD5D6D2"/>
      </right>
      <top style="thin">
        <color indexed="64"/>
      </top>
      <bottom style="thin">
        <color indexed="64"/>
      </bottom>
      <diagonal/>
    </border>
    <border>
      <left/>
      <right style="thin">
        <color rgb="FFD5D6D2"/>
      </right>
      <top style="thin">
        <color rgb="FFD5D6D2"/>
      </top>
      <bottom style="thin">
        <color rgb="FFD5D6D2"/>
      </bottom>
      <diagonal/>
    </border>
    <border>
      <left style="thin">
        <color rgb="FFD5D6D2"/>
      </left>
      <right style="thin">
        <color indexed="64"/>
      </right>
      <top style="thin">
        <color rgb="FFD5D6D2"/>
      </top>
      <bottom style="thin">
        <color rgb="FFD5D6D2"/>
      </bottom>
      <diagonal/>
    </border>
    <border>
      <left style="thin">
        <color rgb="FFD5D6D2"/>
      </left>
      <right style="thin">
        <color indexed="64"/>
      </right>
      <top/>
      <bottom style="thin">
        <color rgb="FFD5D6D2"/>
      </bottom>
      <diagonal/>
    </border>
    <border>
      <left style="thin">
        <color rgb="FFD5D6D2"/>
      </left>
      <right style="thin">
        <color rgb="FFD5D6D2"/>
      </right>
      <top style="thin">
        <color indexed="64"/>
      </top>
      <bottom style="thin">
        <color rgb="FFD5D6D2"/>
      </bottom>
      <diagonal/>
    </border>
    <border>
      <left style="thin">
        <color rgb="FFD5D6D2"/>
      </left>
      <right style="thin">
        <color rgb="FFD5D6D2"/>
      </right>
      <top style="thin">
        <color rgb="FFD5D6D2"/>
      </top>
      <bottom style="thin">
        <color indexed="64"/>
      </bottom>
      <diagonal/>
    </border>
    <border>
      <left style="thin">
        <color rgb="FFD5D6D2"/>
      </left>
      <right/>
      <top style="thin">
        <color indexed="64"/>
      </top>
      <bottom style="thin">
        <color rgb="FFD5D6D2"/>
      </bottom>
      <diagonal/>
    </border>
    <border>
      <left style="thin">
        <color rgb="FFD5D6D2"/>
      </left>
      <right/>
      <top style="thin">
        <color rgb="FFD5D6D2"/>
      </top>
      <bottom style="thin">
        <color indexed="64"/>
      </bottom>
      <diagonal/>
    </border>
    <border>
      <left/>
      <right style="thin">
        <color rgb="FFD5D6D2"/>
      </right>
      <top/>
      <bottom style="thin">
        <color rgb="FFD5D6D2"/>
      </bottom>
      <diagonal/>
    </border>
    <border>
      <left style="thin">
        <color theme="0"/>
      </left>
      <right style="thin">
        <color theme="0"/>
      </right>
      <top style="thin">
        <color rgb="FFD5D6D2"/>
      </top>
      <bottom style="thin">
        <color rgb="FFD5D6D2"/>
      </bottom>
      <diagonal/>
    </border>
    <border>
      <left/>
      <right style="thin">
        <color theme="0"/>
      </right>
      <top style="thin">
        <color rgb="FFD5D6D2"/>
      </top>
      <bottom style="thin">
        <color rgb="FFD5D6D2"/>
      </bottom>
      <diagonal/>
    </border>
    <border>
      <left/>
      <right/>
      <top style="thin">
        <color rgb="FFD5D6D2"/>
      </top>
      <bottom style="thin">
        <color rgb="FFD5D6D2"/>
      </bottom>
      <diagonal/>
    </border>
    <border>
      <left style="thin">
        <color rgb="FFD5D6D2"/>
      </left>
      <right style="thin">
        <color rgb="FFD5D6D2"/>
      </right>
      <top style="thin">
        <color rgb="FFD5D6D2"/>
      </top>
      <bottom/>
      <diagonal/>
    </border>
    <border>
      <left style="thin">
        <color rgb="FFD5D6D2"/>
      </left>
      <right style="thin">
        <color rgb="FFD5D6D2"/>
      </right>
      <top/>
      <bottom style="thin">
        <color indexed="64"/>
      </bottom>
      <diagonal/>
    </border>
    <border>
      <left/>
      <right/>
      <top style="thin">
        <color theme="0"/>
      </top>
      <bottom style="thin">
        <color theme="0"/>
      </bottom>
      <diagonal/>
    </border>
    <border>
      <left/>
      <right style="thin">
        <color rgb="FFD5D6D2"/>
      </right>
      <top style="thin">
        <color theme="0"/>
      </top>
      <bottom style="thin">
        <color indexed="64"/>
      </bottom>
      <diagonal/>
    </border>
    <border>
      <left/>
      <right style="thin">
        <color rgb="FFBCBDBC"/>
      </right>
      <top style="thin">
        <color indexed="64"/>
      </top>
      <bottom style="thin">
        <color rgb="FFBCBDBC"/>
      </bottom>
      <diagonal/>
    </border>
    <border>
      <left style="thin">
        <color rgb="FFBCBDBC"/>
      </left>
      <right style="thin">
        <color rgb="FFBCBDBC"/>
      </right>
      <top style="thin">
        <color indexed="64"/>
      </top>
      <bottom style="thin">
        <color rgb="FFBCBDBC"/>
      </bottom>
      <diagonal/>
    </border>
    <border>
      <left style="thin">
        <color rgb="FFBCBDBC"/>
      </left>
      <right/>
      <top style="thin">
        <color indexed="64"/>
      </top>
      <bottom style="thin">
        <color rgb="FFBCBDBC"/>
      </bottom>
      <diagonal/>
    </border>
    <border>
      <left style="thin">
        <color rgb="FFBCBDBC"/>
      </left>
      <right/>
      <top style="thin">
        <color rgb="FFBCBDBC"/>
      </top>
      <bottom style="thin">
        <color rgb="FFBCBDBC"/>
      </bottom>
      <diagonal/>
    </border>
    <border>
      <left style="thin">
        <color rgb="FFBCBDBC"/>
      </left>
      <right style="thin">
        <color rgb="FFBCBDBC"/>
      </right>
      <top style="thin">
        <color rgb="FFBCBDBC"/>
      </top>
      <bottom style="thin">
        <color indexed="64"/>
      </bottom>
      <diagonal/>
    </border>
    <border>
      <left style="thin">
        <color rgb="FFBCBDBC"/>
      </left>
      <right/>
      <top style="thin">
        <color rgb="FFBCBDBC"/>
      </top>
      <bottom style="thin">
        <color indexed="64"/>
      </bottom>
      <diagonal/>
    </border>
    <border>
      <left style="thin">
        <color rgb="FFBCBDBC"/>
      </left>
      <right style="thin">
        <color rgb="FFBCBDBC"/>
      </right>
      <top/>
      <bottom style="thin">
        <color rgb="FFBCBDBC"/>
      </bottom>
      <diagonal/>
    </border>
    <border>
      <left style="thin">
        <color rgb="FFBCBDBC"/>
      </left>
      <right/>
      <top/>
      <bottom style="thin">
        <color rgb="FFBCBDBC"/>
      </bottom>
      <diagonal/>
    </border>
    <border>
      <left style="thin">
        <color theme="0"/>
      </left>
      <right style="thin">
        <color rgb="FFD5D6D2"/>
      </right>
      <top style="thin">
        <color indexed="64"/>
      </top>
      <bottom style="thin">
        <color auto="1"/>
      </bottom>
      <diagonal/>
    </border>
    <border>
      <left style="thin">
        <color rgb="FFD5D6D2"/>
      </left>
      <right style="thin">
        <color rgb="FFD5D6D2"/>
      </right>
      <top/>
      <bottom/>
      <diagonal/>
    </border>
    <border>
      <left style="thin">
        <color rgb="FFD5D6D2"/>
      </left>
      <right/>
      <top style="thin">
        <color rgb="FFD5D6D2"/>
      </top>
      <bottom style="thin">
        <color rgb="FFD5D6D2"/>
      </bottom>
      <diagonal/>
    </border>
    <border>
      <left/>
      <right style="thin">
        <color rgb="FFD5D6D2"/>
      </right>
      <top style="thin">
        <color indexed="64"/>
      </top>
      <bottom style="thin">
        <color rgb="FFD5D6D2"/>
      </bottom>
      <diagonal/>
    </border>
    <border>
      <left/>
      <right style="thin">
        <color rgb="FFD5D6D2"/>
      </right>
      <top style="thin">
        <color rgb="FFD5D6D2"/>
      </top>
      <bottom style="thin">
        <color indexed="64"/>
      </bottom>
      <diagonal/>
    </border>
    <border>
      <left style="thin">
        <color rgb="FFD5D6D2"/>
      </left>
      <right/>
      <top style="thin">
        <color indexed="64"/>
      </top>
      <bottom style="thin">
        <color indexed="64"/>
      </bottom>
      <diagonal/>
    </border>
    <border>
      <left style="thin">
        <color rgb="FFD5D6D2"/>
      </left>
      <right/>
      <top/>
      <bottom style="thin">
        <color rgb="FFD5D6D2"/>
      </bottom>
      <diagonal/>
    </border>
    <border>
      <left style="thin">
        <color rgb="FFD5D6D2"/>
      </left>
      <right/>
      <top style="thin">
        <color rgb="FFD5D6D2"/>
      </top>
      <bottom/>
      <diagonal/>
    </border>
    <border>
      <left style="thin">
        <color rgb="FFD5D6D2"/>
      </left>
      <right/>
      <top/>
      <bottom style="thin">
        <color indexed="64"/>
      </bottom>
      <diagonal/>
    </border>
    <border>
      <left/>
      <right style="thin">
        <color rgb="FFD5D6D2"/>
      </right>
      <top style="thin">
        <color rgb="FFD5D6D2"/>
      </top>
      <bottom/>
      <diagonal/>
    </border>
    <border>
      <left style="thin">
        <color rgb="FFD5D6D2"/>
      </left>
      <right/>
      <top style="thin">
        <color indexed="64"/>
      </top>
      <bottom/>
      <diagonal/>
    </border>
    <border>
      <left style="thin">
        <color rgb="FFD5D6D2"/>
      </left>
      <right/>
      <top/>
      <bottom/>
      <diagonal/>
    </border>
    <border>
      <left/>
      <right style="thin">
        <color rgb="FFD5D6D2"/>
      </right>
      <top/>
      <bottom/>
      <diagonal/>
    </border>
    <border>
      <left/>
      <right style="thin">
        <color rgb="FFD5D6D2"/>
      </right>
      <top/>
      <bottom style="thin">
        <color indexed="64"/>
      </bottom>
      <diagonal/>
    </border>
    <border>
      <left/>
      <right/>
      <top/>
      <bottom style="thin">
        <color indexed="64"/>
      </bottom>
      <diagonal/>
    </border>
    <border>
      <left style="thin">
        <color theme="0"/>
      </left>
      <right style="thin">
        <color rgb="FFD5D6D2"/>
      </right>
      <top/>
      <bottom style="thin">
        <color auto="1"/>
      </bottom>
      <diagonal/>
    </border>
    <border>
      <left/>
      <right style="thin">
        <color rgb="FFBCBDBC"/>
      </right>
      <top style="thin">
        <color rgb="FFBCBDBC"/>
      </top>
      <bottom/>
      <diagonal/>
    </border>
    <border>
      <left style="thin">
        <color rgb="FFBCBDBC"/>
      </left>
      <right style="thin">
        <color rgb="FFBCBDBC"/>
      </right>
      <top style="thin">
        <color rgb="FFBCBDBC"/>
      </top>
      <bottom/>
      <diagonal/>
    </border>
    <border>
      <left style="thin">
        <color rgb="FFBCBDBC"/>
      </left>
      <right/>
      <top style="thin">
        <color rgb="FFBCBDBC"/>
      </top>
      <bottom/>
      <diagonal/>
    </border>
    <border>
      <left style="thin">
        <color rgb="FFD5D6D2"/>
      </left>
      <right style="thin">
        <color rgb="FFD5D6D2"/>
      </right>
      <top style="thin">
        <color theme="1"/>
      </top>
      <bottom style="thin">
        <color indexed="64"/>
      </bottom>
      <diagonal/>
    </border>
    <border>
      <left/>
      <right/>
      <top style="thin">
        <color rgb="FFBCBDBC"/>
      </top>
      <bottom style="thin">
        <color rgb="FFBCBDBC"/>
      </bottom>
      <diagonal/>
    </border>
    <border>
      <left/>
      <right/>
      <top style="thin">
        <color indexed="64"/>
      </top>
      <bottom style="thin">
        <color rgb="FFBCBDBC"/>
      </bottom>
      <diagonal/>
    </border>
    <border>
      <left/>
      <right style="thin">
        <color theme="0"/>
      </right>
      <top style="thin">
        <color theme="0"/>
      </top>
      <bottom/>
      <diagonal/>
    </border>
    <border>
      <left/>
      <right style="thin">
        <color theme="0"/>
      </right>
      <top/>
      <bottom style="thin">
        <color indexed="64"/>
      </bottom>
      <diagonal/>
    </border>
    <border>
      <left style="thin">
        <color theme="0"/>
      </left>
      <right/>
      <top/>
      <bottom style="thin">
        <color indexed="64"/>
      </bottom>
      <diagonal/>
    </border>
    <border>
      <left/>
      <right/>
      <top/>
      <bottom style="thin">
        <color rgb="FFD5D6D2"/>
      </bottom>
      <diagonal/>
    </border>
    <border>
      <left/>
      <right/>
      <top style="thin">
        <color theme="0"/>
      </top>
      <bottom style="thin">
        <color indexed="64"/>
      </bottom>
      <diagonal/>
    </border>
    <border>
      <left/>
      <right style="thin">
        <color theme="0"/>
      </right>
      <top style="thin">
        <color theme="0"/>
      </top>
      <bottom style="thin">
        <color indexed="64"/>
      </bottom>
      <diagonal/>
    </border>
    <border>
      <left style="thin">
        <color theme="0"/>
      </left>
      <right style="thin">
        <color rgb="FFD5D6D2"/>
      </right>
      <top style="thin">
        <color indexed="64"/>
      </top>
      <bottom style="thin">
        <color rgb="FFD5D6D2"/>
      </bottom>
      <diagonal/>
    </border>
    <border>
      <left/>
      <right/>
      <top/>
      <bottom style="thin">
        <color theme="0"/>
      </bottom>
      <diagonal/>
    </border>
    <border>
      <left style="thin">
        <color indexed="64"/>
      </left>
      <right style="thin">
        <color rgb="FFD5D6D2"/>
      </right>
      <top/>
      <bottom style="thin">
        <color indexed="64"/>
      </bottom>
      <diagonal/>
    </border>
    <border>
      <left style="thin">
        <color rgb="FFD5D6D2"/>
      </left>
      <right style="thin">
        <color indexed="64"/>
      </right>
      <top/>
      <bottom style="thin">
        <color indexed="64"/>
      </bottom>
      <diagonal/>
    </border>
    <border>
      <left style="thin">
        <color rgb="FFD5D6D2"/>
      </left>
      <right style="thin">
        <color indexed="64"/>
      </right>
      <top style="thin">
        <color indexed="64"/>
      </top>
      <bottom style="thin">
        <color indexed="64"/>
      </bottom>
      <diagonal/>
    </border>
    <border>
      <left/>
      <right style="thin">
        <color rgb="FFD5D6D2"/>
      </right>
      <top style="thin">
        <color indexed="64"/>
      </top>
      <bottom style="thin">
        <color indexed="64"/>
      </bottom>
      <diagonal/>
    </border>
    <border>
      <left style="thin">
        <color rgb="FFD5D6D2"/>
      </left>
      <right style="thin">
        <color indexed="64"/>
      </right>
      <top style="thin">
        <color rgb="FFD5D6D2"/>
      </top>
      <bottom style="thin">
        <color indexed="64"/>
      </bottom>
      <diagonal/>
    </border>
    <border>
      <left/>
      <right/>
      <top style="thin">
        <color rgb="FFD5D6D2"/>
      </top>
      <bottom style="thin">
        <color indexed="64"/>
      </bottom>
      <diagonal/>
    </border>
    <border>
      <left/>
      <right/>
      <top style="thin">
        <color rgb="FFD5D6D2"/>
      </top>
      <bottom/>
      <diagonal/>
    </border>
    <border>
      <left/>
      <right style="thin">
        <color rgb="FFBCBDBC"/>
      </right>
      <top/>
      <bottom style="thin">
        <color indexed="64"/>
      </bottom>
      <diagonal/>
    </border>
    <border>
      <left style="thin">
        <color rgb="FFBCBDBC"/>
      </left>
      <right style="thin">
        <color rgb="FFBCBDBC"/>
      </right>
      <top/>
      <bottom style="thin">
        <color indexed="64"/>
      </bottom>
      <diagonal/>
    </border>
    <border>
      <left style="thin">
        <color rgb="FFD5D6D2"/>
      </left>
      <right style="thin">
        <color theme="0"/>
      </right>
      <top/>
      <bottom style="thin">
        <color indexed="64"/>
      </bottom>
      <diagonal/>
    </border>
    <border diagonalDown="1">
      <left style="thin">
        <color rgb="FFBCBDBC"/>
      </left>
      <right style="thin">
        <color rgb="FFBCBDBC"/>
      </right>
      <top style="thin">
        <color rgb="FFBCBDBC"/>
      </top>
      <bottom style="thin">
        <color rgb="FFBCBDBC"/>
      </bottom>
      <diagonal style="thin">
        <color auto="1"/>
      </diagonal>
    </border>
    <border diagonalDown="1">
      <left style="thin">
        <color rgb="FFBCBDBC"/>
      </left>
      <right style="thin">
        <color rgb="FFBCBDBC"/>
      </right>
      <top style="thin">
        <color indexed="64"/>
      </top>
      <bottom style="thin">
        <color rgb="FFBCBDBC"/>
      </bottom>
      <diagonal style="thin">
        <color auto="1"/>
      </diagonal>
    </border>
    <border diagonalDown="1">
      <left style="thin">
        <color rgb="FFBCBDBC"/>
      </left>
      <right style="thin">
        <color rgb="FFBCBDBC"/>
      </right>
      <top style="thin">
        <color rgb="FFBCBDBC"/>
      </top>
      <bottom/>
      <diagonal style="thin">
        <color auto="1"/>
      </diagonal>
    </border>
    <border>
      <left/>
      <right/>
      <top style="thin">
        <color indexed="64"/>
      </top>
      <bottom/>
      <diagonal/>
    </border>
    <border>
      <left style="thin">
        <color rgb="FFD5D6D2"/>
      </left>
      <right style="thin">
        <color rgb="FFD5D6D2"/>
      </right>
      <top style="thin">
        <color auto="1"/>
      </top>
      <bottom style="thin">
        <color theme="1"/>
      </bottom>
      <diagonal/>
    </border>
    <border>
      <left/>
      <right/>
      <top style="thin">
        <color theme="1"/>
      </top>
      <bottom/>
      <diagonal/>
    </border>
    <border>
      <left style="thin">
        <color rgb="FFD5D6D2"/>
      </left>
      <right/>
      <top style="thin">
        <color indexed="64"/>
      </top>
      <bottom style="thin">
        <color theme="1"/>
      </bottom>
      <diagonal/>
    </border>
    <border>
      <left style="thin">
        <color rgb="FFD5D6D2"/>
      </left>
      <right style="thin">
        <color rgb="FFD5D6D2"/>
      </right>
      <top style="thin">
        <color indexed="64"/>
      </top>
      <bottom/>
      <diagonal/>
    </border>
    <border>
      <left style="thin">
        <color rgb="FFD5D6D2"/>
      </left>
      <right/>
      <top style="thin">
        <color theme="1"/>
      </top>
      <bottom/>
      <diagonal/>
    </border>
    <border>
      <left style="thin">
        <color rgb="FFD5D6D2"/>
      </left>
      <right style="thin">
        <color rgb="FFD5D6D2"/>
      </right>
      <top style="thin">
        <color theme="1"/>
      </top>
      <bottom/>
      <diagonal/>
    </border>
  </borders>
  <cellStyleXfs count="8">
    <xf numFmtId="0" fontId="0" fillId="0" borderId="0"/>
    <xf numFmtId="0" fontId="9" fillId="4" borderId="2">
      <alignment horizontal="center" vertical="center"/>
    </xf>
    <xf numFmtId="0" fontId="17" fillId="0" borderId="0"/>
    <xf numFmtId="0" fontId="12" fillId="0" borderId="0"/>
    <xf numFmtId="3" fontId="9" fillId="3" borderId="1">
      <alignment horizontal="right" vertical="center"/>
      <protection locked="0"/>
    </xf>
    <xf numFmtId="0" fontId="7" fillId="0" borderId="0"/>
    <xf numFmtId="0" fontId="10" fillId="5" borderId="0">
      <alignment vertical="center"/>
    </xf>
    <xf numFmtId="3" fontId="9" fillId="5" borderId="2">
      <alignment horizontal="right" vertical="center"/>
    </xf>
  </cellStyleXfs>
  <cellXfs count="393">
    <xf numFmtId="0" fontId="0" fillId="0" borderId="0" xfId="0"/>
    <xf numFmtId="0" fontId="12" fillId="0" borderId="0" xfId="3"/>
    <xf numFmtId="0" fontId="7" fillId="0" borderId="0" xfId="5"/>
    <xf numFmtId="0" fontId="1" fillId="0" borderId="0" xfId="0" applyFont="1"/>
    <xf numFmtId="0" fontId="5" fillId="0" borderId="0" xfId="0" applyFont="1" applyAlignment="1">
      <alignment vertical="center" wrapText="1"/>
    </xf>
    <xf numFmtId="0" fontId="8" fillId="0" borderId="0" xfId="5" applyFont="1"/>
    <xf numFmtId="0" fontId="1" fillId="0" borderId="0" xfId="0" applyFont="1" applyAlignment="1">
      <alignment horizontal="left" indent="2"/>
    </xf>
    <xf numFmtId="0" fontId="2" fillId="0" borderId="6" xfId="0" applyFont="1" applyBorder="1" applyAlignment="1">
      <alignment vertical="center"/>
    </xf>
    <xf numFmtId="0" fontId="2" fillId="0" borderId="6" xfId="0" applyFont="1" applyBorder="1" applyAlignment="1">
      <alignment horizontal="left" vertical="center" indent="2"/>
    </xf>
    <xf numFmtId="0" fontId="2" fillId="0" borderId="6" xfId="0" applyFont="1" applyBorder="1"/>
    <xf numFmtId="0" fontId="3" fillId="0" borderId="6" xfId="0" applyFont="1" applyBorder="1"/>
    <xf numFmtId="0" fontId="6" fillId="0" borderId="6" xfId="0" applyFont="1" applyBorder="1" applyAlignment="1">
      <alignment vertical="center" wrapText="1"/>
    </xf>
    <xf numFmtId="0" fontId="2" fillId="0" borderId="4" xfId="0" applyFont="1" applyBorder="1"/>
    <xf numFmtId="0" fontId="3" fillId="0" borderId="12" xfId="0" applyFont="1" applyBorder="1"/>
    <xf numFmtId="0" fontId="3" fillId="0" borderId="18" xfId="0" applyFont="1" applyBorder="1"/>
    <xf numFmtId="0" fontId="6" fillId="0" borderId="18" xfId="0" applyFont="1" applyBorder="1" applyAlignment="1">
      <alignment vertical="center" wrapText="1"/>
    </xf>
    <xf numFmtId="0" fontId="5" fillId="0" borderId="18" xfId="0" applyFont="1" applyBorder="1" applyAlignment="1">
      <alignment vertical="center" wrapText="1"/>
    </xf>
    <xf numFmtId="0" fontId="5" fillId="0" borderId="18" xfId="0" applyFont="1" applyBorder="1" applyAlignment="1">
      <alignment horizontal="left" vertical="center" wrapText="1" indent="1"/>
    </xf>
    <xf numFmtId="0" fontId="5" fillId="0" borderId="18" xfId="0" applyFont="1" applyBorder="1" applyAlignment="1">
      <alignment horizontal="left" vertical="center" wrapText="1" indent="2"/>
    </xf>
    <xf numFmtId="0" fontId="5" fillId="0" borderId="18" xfId="0" applyFont="1" applyBorder="1" applyAlignment="1">
      <alignment horizontal="left" vertical="center" wrapText="1" indent="3"/>
    </xf>
    <xf numFmtId="0" fontId="3" fillId="0" borderId="4" xfId="0" applyFont="1" applyBorder="1"/>
    <xf numFmtId="2" fontId="3" fillId="3" borderId="18" xfId="0" applyNumberFormat="1" applyFont="1" applyFill="1" applyBorder="1" applyProtection="1">
      <protection locked="0"/>
    </xf>
    <xf numFmtId="0" fontId="3" fillId="0" borderId="19" xfId="0" applyFont="1" applyBorder="1"/>
    <xf numFmtId="2" fontId="3" fillId="3" borderId="19" xfId="0" applyNumberFormat="1" applyFont="1" applyFill="1" applyBorder="1" applyProtection="1">
      <protection locked="0"/>
    </xf>
    <xf numFmtId="0" fontId="3" fillId="0" borderId="8" xfId="0" applyFont="1" applyBorder="1"/>
    <xf numFmtId="2" fontId="3" fillId="3" borderId="25" xfId="0" applyNumberFormat="1" applyFont="1" applyFill="1" applyBorder="1" applyProtection="1">
      <protection locked="0"/>
    </xf>
    <xf numFmtId="0" fontId="6" fillId="0" borderId="30" xfId="0" applyFont="1" applyBorder="1" applyAlignment="1">
      <alignment vertical="center" wrapText="1"/>
    </xf>
    <xf numFmtId="0" fontId="6" fillId="0" borderId="31" xfId="0" applyFont="1" applyBorder="1" applyAlignment="1">
      <alignment vertical="center" wrapText="1"/>
    </xf>
    <xf numFmtId="0" fontId="3" fillId="0" borderId="28" xfId="0" applyFont="1" applyBorder="1"/>
    <xf numFmtId="0" fontId="2" fillId="2" borderId="6" xfId="5" applyFont="1" applyFill="1" applyBorder="1" applyAlignment="1">
      <alignment horizontal="center" vertical="center" wrapText="1"/>
    </xf>
    <xf numFmtId="2" fontId="3" fillId="2" borderId="5" xfId="0" applyNumberFormat="1" applyFont="1" applyFill="1" applyBorder="1" applyProtection="1">
      <protection locked="0"/>
    </xf>
    <xf numFmtId="0" fontId="3" fillId="2" borderId="5" xfId="0" applyFont="1" applyFill="1" applyBorder="1"/>
    <xf numFmtId="0" fontId="5" fillId="0" borderId="19" xfId="0" applyFont="1" applyBorder="1" applyAlignment="1">
      <alignment horizontal="left" vertical="center" wrapText="1" indent="1"/>
    </xf>
    <xf numFmtId="0" fontId="13" fillId="0" borderId="6" xfId="0" applyFont="1" applyBorder="1"/>
    <xf numFmtId="0" fontId="2" fillId="0" borderId="6" xfId="0" applyFont="1" applyBorder="1" applyAlignment="1">
      <alignment horizontal="center" vertical="center"/>
    </xf>
    <xf numFmtId="0" fontId="3" fillId="0" borderId="6" xfId="0" applyFont="1" applyBorder="1" applyAlignment="1">
      <alignment horizontal="center" vertical="center"/>
    </xf>
    <xf numFmtId="2" fontId="3" fillId="0" borderId="6" xfId="0" applyNumberFormat="1" applyFont="1" applyBorder="1"/>
    <xf numFmtId="0" fontId="15" fillId="0" borderId="6" xfId="0" applyFont="1" applyBorder="1"/>
    <xf numFmtId="0" fontId="3" fillId="0" borderId="17" xfId="0" applyFont="1" applyBorder="1"/>
    <xf numFmtId="0" fontId="3" fillId="0" borderId="5" xfId="0" applyFont="1" applyBorder="1" applyAlignment="1">
      <alignment horizontal="center"/>
    </xf>
    <xf numFmtId="0" fontId="3" fillId="0" borderId="5" xfId="0" applyFont="1" applyBorder="1" applyAlignment="1">
      <alignment horizontal="center" vertical="center"/>
    </xf>
    <xf numFmtId="0" fontId="3" fillId="0" borderId="5" xfId="0" applyFont="1" applyBorder="1"/>
    <xf numFmtId="0" fontId="13" fillId="0" borderId="5" xfId="0" applyFont="1" applyBorder="1"/>
    <xf numFmtId="0" fontId="13" fillId="0" borderId="12" xfId="0" applyFont="1" applyBorder="1"/>
    <xf numFmtId="0" fontId="3" fillId="0" borderId="18" xfId="0" applyFont="1" applyBorder="1" applyAlignment="1">
      <alignment horizontal="left" vertical="center" wrapText="1" indent="5"/>
    </xf>
    <xf numFmtId="0" fontId="5" fillId="0" borderId="18" xfId="0" applyFont="1" applyBorder="1" applyAlignment="1">
      <alignment horizontal="left" vertical="center" wrapText="1" indent="5"/>
    </xf>
    <xf numFmtId="0" fontId="14" fillId="0" borderId="5" xfId="0" applyFont="1" applyBorder="1"/>
    <xf numFmtId="0" fontId="3" fillId="0" borderId="7" xfId="0" applyFont="1" applyBorder="1"/>
    <xf numFmtId="0" fontId="2" fillId="0" borderId="18" xfId="0" applyFont="1" applyBorder="1" applyAlignment="1">
      <alignment horizontal="center" vertical="center" wrapText="1"/>
    </xf>
    <xf numFmtId="0" fontId="3" fillId="0" borderId="14" xfId="0" applyFont="1" applyBorder="1"/>
    <xf numFmtId="0" fontId="15" fillId="0" borderId="5" xfId="0" applyFont="1" applyBorder="1" applyAlignment="1">
      <alignment horizontal="left" vertical="center" indent="10"/>
    </xf>
    <xf numFmtId="3" fontId="3" fillId="3" borderId="18" xfId="4" applyFont="1" applyBorder="1">
      <alignment horizontal="right" vertical="center"/>
      <protection locked="0"/>
    </xf>
    <xf numFmtId="0" fontId="12" fillId="5" borderId="24" xfId="0" applyFont="1" applyFill="1" applyBorder="1" applyAlignment="1">
      <alignment horizontal="center" vertical="center" wrapText="1"/>
    </xf>
    <xf numFmtId="0" fontId="3" fillId="0" borderId="13" xfId="0" applyFont="1" applyBorder="1"/>
    <xf numFmtId="0" fontId="2" fillId="0" borderId="20" xfId="0" applyFont="1" applyBorder="1" applyAlignment="1">
      <alignment horizontal="center" vertical="center" wrapText="1"/>
    </xf>
    <xf numFmtId="0" fontId="2" fillId="0" borderId="33" xfId="0" applyFont="1" applyBorder="1" applyAlignment="1">
      <alignment horizontal="center" vertical="center" wrapText="1"/>
    </xf>
    <xf numFmtId="0" fontId="5" fillId="0" borderId="17" xfId="0" applyFont="1" applyBorder="1" applyAlignment="1">
      <alignment horizontal="left" vertical="center" wrapText="1"/>
    </xf>
    <xf numFmtId="0" fontId="5" fillId="0" borderId="17" xfId="0" applyFont="1" applyBorder="1" applyAlignment="1">
      <alignment horizontal="right" vertical="center" wrapText="1"/>
    </xf>
    <xf numFmtId="0" fontId="3" fillId="0" borderId="18" xfId="0" applyFont="1" applyBorder="1" applyAlignment="1">
      <alignment vertical="center" wrapText="1"/>
    </xf>
    <xf numFmtId="0" fontId="3" fillId="0" borderId="24" xfId="0" applyFont="1" applyBorder="1" applyAlignment="1">
      <alignment vertical="center" wrapText="1"/>
    </xf>
    <xf numFmtId="2" fontId="3" fillId="3" borderId="24" xfId="0" applyNumberFormat="1" applyFont="1" applyFill="1" applyBorder="1" applyProtection="1">
      <protection locked="0"/>
    </xf>
    <xf numFmtId="0" fontId="3" fillId="0" borderId="32" xfId="0" applyFont="1" applyBorder="1" applyAlignment="1">
      <alignment vertical="center" wrapText="1"/>
    </xf>
    <xf numFmtId="2" fontId="3" fillId="3" borderId="32" xfId="0" applyNumberFormat="1" applyFont="1" applyFill="1" applyBorder="1" applyProtection="1">
      <protection locked="0"/>
    </xf>
    <xf numFmtId="0" fontId="3" fillId="0" borderId="10" xfId="0" applyFont="1" applyBorder="1"/>
    <xf numFmtId="0" fontId="2" fillId="0" borderId="9" xfId="0" applyFont="1" applyBorder="1" applyAlignment="1">
      <alignment horizontal="center" vertical="center" wrapText="1"/>
    </xf>
    <xf numFmtId="0" fontId="3" fillId="0" borderId="34" xfId="0" applyFont="1" applyBorder="1"/>
    <xf numFmtId="0" fontId="13" fillId="0" borderId="25" xfId="0" applyFont="1" applyBorder="1"/>
    <xf numFmtId="0" fontId="13" fillId="0" borderId="18" xfId="0" applyFont="1" applyBorder="1"/>
    <xf numFmtId="2" fontId="13" fillId="0" borderId="24" xfId="0" applyNumberFormat="1" applyFont="1" applyBorder="1"/>
    <xf numFmtId="0" fontId="2" fillId="0" borderId="6" xfId="0" applyFont="1" applyBorder="1" applyAlignment="1">
      <alignment horizontal="left" vertical="center" indent="5"/>
    </xf>
    <xf numFmtId="0" fontId="3" fillId="5" borderId="0" xfId="5" applyFont="1" applyFill="1"/>
    <xf numFmtId="0" fontId="3" fillId="0" borderId="0" xfId="5" applyFont="1"/>
    <xf numFmtId="0" fontId="3" fillId="0" borderId="18" xfId="0" applyFont="1" applyBorder="1" applyAlignment="1">
      <alignment horizontal="left" wrapText="1" indent="1"/>
    </xf>
    <xf numFmtId="0" fontId="3" fillId="0" borderId="18" xfId="0" applyFont="1" applyBorder="1" applyAlignment="1">
      <alignment horizontal="left" wrapText="1" indent="2"/>
    </xf>
    <xf numFmtId="0" fontId="3" fillId="0" borderId="18" xfId="0" applyFont="1" applyBorder="1" applyAlignment="1">
      <alignment horizontal="left" wrapText="1" indent="3"/>
    </xf>
    <xf numFmtId="0" fontId="3" fillId="0" borderId="19" xfId="0" applyFont="1" applyBorder="1" applyAlignment="1">
      <alignment horizontal="left" wrapText="1" indent="1"/>
    </xf>
    <xf numFmtId="0" fontId="3" fillId="0" borderId="25" xfId="0" applyFont="1" applyBorder="1" applyAlignment="1">
      <alignment horizontal="left" wrapText="1" indent="1"/>
    </xf>
    <xf numFmtId="2" fontId="3" fillId="3" borderId="20" xfId="0" applyNumberFormat="1" applyFont="1" applyFill="1" applyBorder="1" applyProtection="1">
      <protection locked="0"/>
    </xf>
    <xf numFmtId="0" fontId="2" fillId="0" borderId="35" xfId="0" applyFont="1" applyBorder="1"/>
    <xf numFmtId="0" fontId="3" fillId="0" borderId="6" xfId="0" applyFont="1" applyBorder="1" applyAlignment="1">
      <alignment horizontal="left"/>
    </xf>
    <xf numFmtId="0" fontId="6" fillId="0" borderId="12" xfId="0" applyFont="1" applyBorder="1" applyAlignment="1">
      <alignment vertical="center" wrapText="1"/>
    </xf>
    <xf numFmtId="0" fontId="6" fillId="0" borderId="20" xfId="0" applyFont="1" applyBorder="1" applyAlignment="1">
      <alignment horizontal="center" vertical="center" wrapText="1"/>
    </xf>
    <xf numFmtId="0" fontId="2" fillId="0" borderId="20" xfId="0" applyFont="1" applyBorder="1" applyAlignment="1">
      <alignment horizontal="center" vertical="center"/>
    </xf>
    <xf numFmtId="0" fontId="3" fillId="0" borderId="18" xfId="0" applyFont="1" applyBorder="1" applyAlignment="1">
      <alignment horizontal="justify" vertical="center" wrapText="1"/>
    </xf>
    <xf numFmtId="0" fontId="13" fillId="0" borderId="19" xfId="0" applyFont="1" applyBorder="1"/>
    <xf numFmtId="9" fontId="6" fillId="0" borderId="20" xfId="0" applyNumberFormat="1" applyFont="1" applyBorder="1" applyAlignment="1">
      <alignment horizontal="center" vertical="center" wrapText="1"/>
    </xf>
    <xf numFmtId="2" fontId="13" fillId="0" borderId="18" xfId="0" applyNumberFormat="1" applyFont="1" applyBorder="1"/>
    <xf numFmtId="2" fontId="13" fillId="0" borderId="25" xfId="0" applyNumberFormat="1" applyFont="1" applyBorder="1"/>
    <xf numFmtId="2" fontId="3" fillId="0" borderId="12" xfId="0" applyNumberFormat="1" applyFont="1" applyBorder="1"/>
    <xf numFmtId="2" fontId="13" fillId="0" borderId="19" xfId="0" applyNumberFormat="1" applyFont="1" applyBorder="1"/>
    <xf numFmtId="2" fontId="3" fillId="0" borderId="20" xfId="0" applyNumberFormat="1" applyFont="1" applyBorder="1" applyAlignment="1" applyProtection="1">
      <alignment horizontal="center" vertical="center" wrapText="1"/>
      <protection locked="0"/>
    </xf>
    <xf numFmtId="0" fontId="3" fillId="0" borderId="5" xfId="0" applyFont="1" applyBorder="1" applyAlignment="1">
      <alignment horizontal="center" vertical="center" wrapText="1"/>
    </xf>
    <xf numFmtId="0" fontId="12" fillId="0" borderId="18" xfId="0" applyFont="1" applyBorder="1"/>
    <xf numFmtId="0" fontId="11" fillId="0" borderId="18" xfId="0" applyFont="1" applyBorder="1" applyAlignment="1">
      <alignment horizontal="left" indent="1"/>
    </xf>
    <xf numFmtId="0" fontId="3" fillId="0" borderId="17" xfId="0" applyFont="1" applyBorder="1" applyAlignment="1">
      <alignment horizontal="right"/>
    </xf>
    <xf numFmtId="0" fontId="11" fillId="0" borderId="18" xfId="0" applyFont="1" applyBorder="1" applyAlignment="1">
      <alignment horizontal="left" indent="2"/>
    </xf>
    <xf numFmtId="0" fontId="11" fillId="0" borderId="18" xfId="0" applyFont="1" applyBorder="1"/>
    <xf numFmtId="0" fontId="11" fillId="0" borderId="12" xfId="0" applyFont="1" applyBorder="1"/>
    <xf numFmtId="0" fontId="11" fillId="0" borderId="6" xfId="0" applyFont="1" applyBorder="1"/>
    <xf numFmtId="0" fontId="3" fillId="0" borderId="4" xfId="0" applyFont="1" applyBorder="1" applyAlignment="1">
      <alignment horizontal="left"/>
    </xf>
    <xf numFmtId="0" fontId="3" fillId="0" borderId="16" xfId="0" applyFont="1" applyBorder="1" applyAlignment="1">
      <alignment horizontal="left"/>
    </xf>
    <xf numFmtId="2" fontId="3" fillId="3" borderId="23" xfId="0" applyNumberFormat="1" applyFont="1" applyFill="1" applyBorder="1" applyProtection="1">
      <protection locked="0"/>
    </xf>
    <xf numFmtId="2" fontId="3" fillId="3" borderId="28" xfId="0" applyNumberFormat="1" applyFont="1" applyFill="1" applyBorder="1" applyProtection="1">
      <protection locked="0"/>
    </xf>
    <xf numFmtId="2" fontId="3" fillId="3" borderId="22" xfId="0" applyNumberFormat="1" applyFont="1" applyFill="1" applyBorder="1" applyProtection="1">
      <protection locked="0"/>
    </xf>
    <xf numFmtId="2" fontId="3" fillId="3" borderId="21" xfId="0" applyNumberFormat="1" applyFont="1" applyFill="1" applyBorder="1" applyProtection="1">
      <protection locked="0"/>
    </xf>
    <xf numFmtId="0" fontId="2" fillId="0" borderId="12" xfId="0" applyFont="1" applyBorder="1" applyAlignment="1">
      <alignment vertical="center"/>
    </xf>
    <xf numFmtId="0" fontId="2" fillId="0" borderId="8" xfId="0" applyFont="1" applyBorder="1" applyAlignment="1">
      <alignment horizontal="left" vertical="center" wrapText="1"/>
    </xf>
    <xf numFmtId="0" fontId="0" fillId="5" borderId="0" xfId="0" applyFill="1"/>
    <xf numFmtId="0" fontId="0" fillId="5" borderId="0" xfId="0" applyFill="1" applyAlignment="1">
      <alignment vertical="center"/>
    </xf>
    <xf numFmtId="0" fontId="13" fillId="0" borderId="32" xfId="0" applyFont="1" applyBorder="1"/>
    <xf numFmtId="0" fontId="3" fillId="5" borderId="0" xfId="0" applyFont="1" applyFill="1" applyAlignment="1">
      <alignment vertical="center"/>
    </xf>
    <xf numFmtId="0" fontId="3" fillId="5" borderId="0" xfId="0" applyFont="1" applyFill="1"/>
    <xf numFmtId="0" fontId="16" fillId="5" borderId="0" xfId="0" applyFont="1" applyFill="1" applyAlignment="1">
      <alignment vertical="center"/>
    </xf>
    <xf numFmtId="0" fontId="3" fillId="5" borderId="43" xfId="0" applyFont="1" applyFill="1" applyBorder="1"/>
    <xf numFmtId="0" fontId="3" fillId="5" borderId="0" xfId="0" applyFont="1" applyFill="1" applyAlignment="1">
      <alignment horizontal="left" vertical="center" indent="2"/>
    </xf>
    <xf numFmtId="0" fontId="3" fillId="3" borderId="1" xfId="0" applyFont="1" applyFill="1" applyBorder="1" applyAlignment="1" applyProtection="1">
      <alignment vertical="center"/>
      <protection locked="0"/>
    </xf>
    <xf numFmtId="0" fontId="3" fillId="5" borderId="1" xfId="0" applyFont="1" applyFill="1" applyBorder="1"/>
    <xf numFmtId="0" fontId="3" fillId="5" borderId="3" xfId="0" applyFont="1" applyFill="1" applyBorder="1"/>
    <xf numFmtId="0" fontId="3" fillId="5" borderId="39" xfId="0" applyFont="1" applyFill="1" applyBorder="1"/>
    <xf numFmtId="0" fontId="3" fillId="3" borderId="3" xfId="0" applyFont="1" applyFill="1" applyBorder="1" applyAlignment="1" applyProtection="1">
      <alignment vertical="center"/>
      <protection locked="0"/>
    </xf>
    <xf numFmtId="0" fontId="2" fillId="5" borderId="0" xfId="0" applyFont="1" applyFill="1" applyAlignment="1">
      <alignment vertical="center"/>
    </xf>
    <xf numFmtId="0" fontId="3" fillId="5" borderId="40" xfId="0" applyFont="1" applyFill="1" applyBorder="1"/>
    <xf numFmtId="0" fontId="3" fillId="5" borderId="41" xfId="0" applyFont="1" applyFill="1" applyBorder="1"/>
    <xf numFmtId="0" fontId="3" fillId="0" borderId="0" xfId="0" applyFont="1"/>
    <xf numFmtId="0" fontId="13" fillId="0" borderId="0" xfId="0" applyFont="1"/>
    <xf numFmtId="2" fontId="3" fillId="5" borderId="0" xfId="0" applyNumberFormat="1" applyFont="1" applyFill="1" applyProtection="1">
      <protection locked="0"/>
    </xf>
    <xf numFmtId="0" fontId="3" fillId="0" borderId="36" xfId="0" applyFont="1" applyBorder="1"/>
    <xf numFmtId="2" fontId="3" fillId="3" borderId="37" xfId="0" applyNumberFormat="1" applyFont="1" applyFill="1" applyBorder="1" applyProtection="1">
      <protection locked="0"/>
    </xf>
    <xf numFmtId="0" fontId="3" fillId="0" borderId="3" xfId="0" applyFont="1" applyBorder="1" applyAlignment="1">
      <alignment horizontal="left" indent="2"/>
    </xf>
    <xf numFmtId="2" fontId="3" fillId="3" borderId="1" xfId="0" applyNumberFormat="1" applyFont="1" applyFill="1" applyBorder="1" applyProtection="1">
      <protection locked="0"/>
    </xf>
    <xf numFmtId="0" fontId="3" fillId="0" borderId="3" xfId="0" applyFont="1" applyBorder="1"/>
    <xf numFmtId="0" fontId="3" fillId="0" borderId="3" xfId="0" applyFont="1" applyBorder="1" applyAlignment="1">
      <alignment wrapText="1"/>
    </xf>
    <xf numFmtId="2" fontId="3" fillId="3" borderId="39" xfId="0" applyNumberFormat="1" applyFont="1" applyFill="1" applyBorder="1" applyProtection="1">
      <protection locked="0"/>
    </xf>
    <xf numFmtId="2" fontId="3" fillId="3" borderId="38" xfId="0" applyNumberFormat="1" applyFont="1" applyFill="1" applyBorder="1" applyProtection="1">
      <protection locked="0"/>
    </xf>
    <xf numFmtId="0" fontId="3" fillId="0" borderId="36" xfId="0" applyFont="1" applyBorder="1" applyAlignment="1">
      <alignment vertical="center" wrapText="1"/>
    </xf>
    <xf numFmtId="0" fontId="3" fillId="0" borderId="3" xfId="0" applyFont="1" applyBorder="1" applyAlignment="1">
      <alignment vertical="center" wrapText="1"/>
    </xf>
    <xf numFmtId="0" fontId="5" fillId="0" borderId="3" xfId="0" applyFont="1" applyBorder="1" applyAlignment="1">
      <alignment vertical="center" wrapText="1"/>
    </xf>
    <xf numFmtId="2" fontId="3" fillId="3" borderId="40" xfId="0" applyNumberFormat="1" applyFont="1" applyFill="1" applyBorder="1" applyProtection="1">
      <protection locked="0"/>
    </xf>
    <xf numFmtId="0" fontId="5" fillId="0" borderId="3" xfId="0" applyFont="1" applyBorder="1" applyAlignment="1">
      <alignment horizontal="left" vertical="center" wrapText="1" indent="2"/>
    </xf>
    <xf numFmtId="0" fontId="3" fillId="3" borderId="1" xfId="0" applyFont="1" applyFill="1" applyBorder="1" applyProtection="1">
      <protection locked="0"/>
    </xf>
    <xf numFmtId="0" fontId="3" fillId="0" borderId="1" xfId="0" applyFont="1" applyBorder="1"/>
    <xf numFmtId="0" fontId="5" fillId="0" borderId="3" xfId="0" applyFont="1" applyBorder="1" applyAlignment="1">
      <alignment horizontal="left" vertical="center" wrapText="1" indent="4"/>
    </xf>
    <xf numFmtId="0" fontId="5" fillId="0" borderId="3" xfId="0" applyFont="1" applyBorder="1" applyAlignment="1">
      <alignment horizontal="left" vertical="center" wrapText="1"/>
    </xf>
    <xf numFmtId="2" fontId="3" fillId="3" borderId="36" xfId="0" applyNumberFormat="1" applyFont="1" applyFill="1" applyBorder="1" applyProtection="1">
      <protection locked="0"/>
    </xf>
    <xf numFmtId="2" fontId="3" fillId="3" borderId="3" xfId="0" applyNumberFormat="1" applyFont="1" applyFill="1" applyBorder="1" applyProtection="1">
      <protection locked="0"/>
    </xf>
    <xf numFmtId="166" fontId="6" fillId="0" borderId="20" xfId="0" applyNumberFormat="1" applyFont="1" applyBorder="1" applyAlignment="1">
      <alignment horizontal="center" vertical="center" wrapText="1"/>
    </xf>
    <xf numFmtId="0" fontId="6" fillId="0" borderId="24" xfId="0" applyFont="1" applyBorder="1" applyAlignment="1">
      <alignment horizontal="center" vertical="center" wrapText="1"/>
    </xf>
    <xf numFmtId="0" fontId="2" fillId="5" borderId="38" xfId="0" applyFont="1" applyFill="1" applyBorder="1" applyAlignment="1">
      <alignment horizontal="center" vertical="center"/>
    </xf>
    <xf numFmtId="0" fontId="3" fillId="0" borderId="4" xfId="0" applyFont="1" applyBorder="1" applyAlignment="1">
      <alignment horizontal="left" indent="3"/>
    </xf>
    <xf numFmtId="0" fontId="3" fillId="0" borderId="21" xfId="0" applyFont="1" applyBorder="1" applyAlignment="1">
      <alignment horizontal="left" vertical="center" wrapText="1"/>
    </xf>
    <xf numFmtId="0" fontId="3" fillId="0" borderId="21" xfId="0" applyFont="1" applyBorder="1" applyAlignment="1">
      <alignment horizontal="left" vertical="center" wrapText="1" indent="2"/>
    </xf>
    <xf numFmtId="0" fontId="11" fillId="0" borderId="21" xfId="0" applyFont="1" applyBorder="1" applyAlignment="1">
      <alignment horizontal="left" vertical="center" wrapText="1" indent="2"/>
    </xf>
    <xf numFmtId="0" fontId="3" fillId="0" borderId="21" xfId="0" applyFont="1" applyBorder="1" applyAlignment="1">
      <alignment horizontal="justify" vertical="center" wrapText="1"/>
    </xf>
    <xf numFmtId="0" fontId="3" fillId="0" borderId="21" xfId="0" applyFont="1" applyBorder="1"/>
    <xf numFmtId="2" fontId="3" fillId="3" borderId="50" xfId="0" applyNumberFormat="1" applyFont="1" applyFill="1" applyBorder="1" applyProtection="1">
      <protection locked="0"/>
    </xf>
    <xf numFmtId="2" fontId="3" fillId="3" borderId="46" xfId="0" applyNumberFormat="1" applyFont="1" applyFill="1" applyBorder="1" applyProtection="1">
      <protection locked="0"/>
    </xf>
    <xf numFmtId="2" fontId="3" fillId="3" borderId="51" xfId="0" applyNumberFormat="1" applyFont="1" applyFill="1" applyBorder="1" applyProtection="1">
      <protection locked="0"/>
    </xf>
    <xf numFmtId="2" fontId="3" fillId="3" borderId="27" xfId="0" applyNumberFormat="1" applyFont="1" applyFill="1" applyBorder="1" applyProtection="1">
      <protection locked="0"/>
    </xf>
    <xf numFmtId="0" fontId="2" fillId="0" borderId="52" xfId="0" applyFont="1" applyBorder="1" applyAlignment="1">
      <alignment horizontal="center" wrapText="1"/>
    </xf>
    <xf numFmtId="0" fontId="3" fillId="0" borderId="53" xfId="0" applyFont="1" applyBorder="1"/>
    <xf numFmtId="0" fontId="2" fillId="0" borderId="11" xfId="0" applyFont="1" applyBorder="1"/>
    <xf numFmtId="0" fontId="2" fillId="0" borderId="11" xfId="0" applyFont="1" applyBorder="1" applyAlignment="1">
      <alignment horizontal="center"/>
    </xf>
    <xf numFmtId="0" fontId="3" fillId="0" borderId="32" xfId="0" applyFont="1" applyBorder="1"/>
    <xf numFmtId="0" fontId="3" fillId="0" borderId="28" xfId="0" applyFont="1" applyBorder="1" applyAlignment="1">
      <alignment horizontal="left" vertical="center" wrapText="1"/>
    </xf>
    <xf numFmtId="0" fontId="2" fillId="0" borderId="57" xfId="0" applyFont="1" applyBorder="1" applyAlignment="1">
      <alignment horizontal="left" vertical="center"/>
    </xf>
    <xf numFmtId="0" fontId="2" fillId="0" borderId="59" xfId="0" applyFont="1" applyBorder="1" applyAlignment="1">
      <alignment horizontal="left" vertical="center"/>
    </xf>
    <xf numFmtId="0" fontId="6" fillId="0" borderId="33" xfId="0" applyFont="1" applyBorder="1" applyAlignment="1">
      <alignment horizontal="center" vertical="center" wrapText="1"/>
    </xf>
    <xf numFmtId="9" fontId="6" fillId="0" borderId="33" xfId="0" applyNumberFormat="1" applyFont="1" applyBorder="1" applyAlignment="1">
      <alignment horizontal="center" vertical="center"/>
    </xf>
    <xf numFmtId="9" fontId="6" fillId="0" borderId="33" xfId="0" applyNumberFormat="1" applyFont="1" applyBorder="1" applyAlignment="1">
      <alignment horizontal="center" vertical="center" wrapText="1"/>
    </xf>
    <xf numFmtId="9" fontId="6" fillId="2" borderId="33" xfId="0" applyNumberFormat="1" applyFont="1" applyFill="1" applyBorder="1" applyAlignment="1">
      <alignment horizontal="center" vertical="center" wrapText="1"/>
    </xf>
    <xf numFmtId="0" fontId="6" fillId="0" borderId="60" xfId="0" applyFont="1" applyBorder="1" applyAlignment="1">
      <alignment vertical="center" wrapText="1"/>
    </xf>
    <xf numFmtId="2" fontId="3" fillId="3" borderId="61" xfId="0" applyNumberFormat="1" applyFont="1" applyFill="1" applyBorder="1" applyProtection="1">
      <protection locked="0"/>
    </xf>
    <xf numFmtId="2" fontId="3" fillId="3" borderId="62" xfId="0" applyNumberFormat="1" applyFont="1" applyFill="1" applyBorder="1" applyProtection="1">
      <protection locked="0"/>
    </xf>
    <xf numFmtId="0" fontId="3" fillId="3" borderId="37" xfId="0" applyFont="1" applyFill="1" applyBorder="1"/>
    <xf numFmtId="0" fontId="5" fillId="0" borderId="64" xfId="0" applyFont="1" applyBorder="1" applyAlignment="1">
      <alignment vertical="center" wrapText="1"/>
    </xf>
    <xf numFmtId="0" fontId="5" fillId="5" borderId="64" xfId="0" applyFont="1" applyFill="1" applyBorder="1" applyAlignment="1">
      <alignment vertical="center" wrapText="1"/>
    </xf>
    <xf numFmtId="0" fontId="5" fillId="0" borderId="65" xfId="0" applyFont="1" applyBorder="1" applyAlignment="1">
      <alignment vertical="center" wrapText="1"/>
    </xf>
    <xf numFmtId="0" fontId="5" fillId="5" borderId="65" xfId="0" applyFont="1" applyFill="1" applyBorder="1" applyAlignment="1">
      <alignment vertical="center" wrapText="1"/>
    </xf>
    <xf numFmtId="0" fontId="3" fillId="5" borderId="65" xfId="0" applyFont="1" applyFill="1" applyBorder="1"/>
    <xf numFmtId="0" fontId="3" fillId="5" borderId="64" xfId="0" applyFont="1" applyFill="1" applyBorder="1"/>
    <xf numFmtId="2" fontId="3" fillId="0" borderId="4" xfId="0" applyNumberFormat="1" applyFont="1" applyBorder="1"/>
    <xf numFmtId="0" fontId="3" fillId="0" borderId="21" xfId="0" applyFont="1" applyBorder="1" applyAlignment="1">
      <alignment horizontal="left"/>
    </xf>
    <xf numFmtId="0" fontId="2" fillId="0" borderId="49" xfId="0" applyFont="1" applyBorder="1" applyAlignment="1">
      <alignment horizontal="center" vertical="center"/>
    </xf>
    <xf numFmtId="0" fontId="3" fillId="0" borderId="28" xfId="0" applyFont="1" applyBorder="1" applyAlignment="1">
      <alignment horizontal="left" vertical="center" indent="1"/>
    </xf>
    <xf numFmtId="165" fontId="3" fillId="5" borderId="37" xfId="0" applyNumberFormat="1" applyFont="1" applyFill="1" applyBorder="1"/>
    <xf numFmtId="165" fontId="3" fillId="5" borderId="1" xfId="0" applyNumberFormat="1" applyFont="1" applyFill="1" applyBorder="1"/>
    <xf numFmtId="0" fontId="3" fillId="0" borderId="28" xfId="0" applyFont="1" applyBorder="1" applyAlignment="1">
      <alignment wrapText="1"/>
    </xf>
    <xf numFmtId="49" fontId="3" fillId="3" borderId="46" xfId="0" applyNumberFormat="1" applyFont="1" applyFill="1" applyBorder="1" applyProtection="1">
      <protection locked="0"/>
    </xf>
    <xf numFmtId="0" fontId="3" fillId="0" borderId="21" xfId="0" applyFont="1" applyBorder="1" applyAlignment="1">
      <alignment horizontal="left" indent="1"/>
    </xf>
    <xf numFmtId="0" fontId="3" fillId="0" borderId="53" xfId="0" applyFont="1" applyBorder="1" applyAlignment="1">
      <alignment horizontal="left" indent="1"/>
    </xf>
    <xf numFmtId="0" fontId="2" fillId="0" borderId="67" xfId="0" applyFont="1" applyBorder="1" applyAlignment="1">
      <alignment vertical="center"/>
    </xf>
    <xf numFmtId="0" fontId="2" fillId="0" borderId="68" xfId="0" applyFont="1" applyBorder="1" applyAlignment="1">
      <alignment vertical="center"/>
    </xf>
    <xf numFmtId="0" fontId="3" fillId="0" borderId="60" xfId="0" applyFont="1" applyBorder="1" applyAlignment="1">
      <alignment wrapText="1"/>
    </xf>
    <xf numFmtId="0" fontId="3" fillId="0" borderId="45" xfId="0" applyFont="1" applyBorder="1" applyAlignment="1">
      <alignment vertical="center"/>
    </xf>
    <xf numFmtId="0" fontId="3" fillId="0" borderId="60" xfId="0" applyFont="1" applyBorder="1" applyAlignment="1">
      <alignment vertical="center"/>
    </xf>
    <xf numFmtId="0" fontId="3" fillId="0" borderId="0" xfId="0" applyFont="1" applyAlignment="1">
      <alignment vertical="center" wrapText="1"/>
    </xf>
    <xf numFmtId="2" fontId="3" fillId="0" borderId="49" xfId="0" applyNumberFormat="1" applyFont="1" applyBorder="1" applyAlignment="1" applyProtection="1">
      <alignment horizontal="center" vertical="center" wrapText="1"/>
      <protection locked="0"/>
    </xf>
    <xf numFmtId="0" fontId="3" fillId="0" borderId="15" xfId="0" applyFont="1" applyBorder="1" applyAlignment="1">
      <alignment horizontal="left"/>
    </xf>
    <xf numFmtId="0" fontId="3" fillId="0" borderId="70" xfId="0" applyFont="1" applyBorder="1" applyAlignment="1">
      <alignment horizontal="left"/>
    </xf>
    <xf numFmtId="0" fontId="3" fillId="0" borderId="70" xfId="0" applyFont="1" applyBorder="1" applyAlignment="1">
      <alignment horizontal="center"/>
    </xf>
    <xf numFmtId="0" fontId="3" fillId="0" borderId="71" xfId="0" applyFont="1" applyBorder="1" applyAlignment="1">
      <alignment horizontal="center"/>
    </xf>
    <xf numFmtId="0" fontId="11" fillId="0" borderId="72" xfId="0" applyFont="1" applyBorder="1" applyAlignment="1">
      <alignment horizontal="center" vertical="center"/>
    </xf>
    <xf numFmtId="0" fontId="12" fillId="0" borderId="25" xfId="0" applyFont="1" applyBorder="1"/>
    <xf numFmtId="0" fontId="3" fillId="0" borderId="73" xfId="0" applyFont="1" applyBorder="1" applyAlignment="1">
      <alignment horizontal="right"/>
    </xf>
    <xf numFmtId="0" fontId="3" fillId="0" borderId="34" xfId="0" applyFont="1" applyBorder="1" applyAlignment="1">
      <alignment horizontal="right"/>
    </xf>
    <xf numFmtId="2" fontId="3" fillId="0" borderId="33" xfId="0" applyNumberFormat="1" applyFont="1" applyBorder="1" applyAlignment="1" applyProtection="1">
      <alignment horizontal="center" vertical="center" wrapText="1"/>
      <protection locked="0"/>
    </xf>
    <xf numFmtId="2" fontId="3" fillId="0" borderId="75" xfId="0" applyNumberFormat="1" applyFont="1" applyBorder="1" applyAlignment="1" applyProtection="1">
      <alignment horizontal="center" vertical="center" wrapText="1"/>
      <protection locked="0"/>
    </xf>
    <xf numFmtId="2" fontId="3" fillId="0" borderId="74" xfId="0" applyNumberFormat="1" applyFont="1" applyBorder="1" applyAlignment="1" applyProtection="1">
      <alignment horizontal="center" vertical="center" wrapText="1"/>
      <protection locked="0"/>
    </xf>
    <xf numFmtId="2" fontId="3" fillId="0" borderId="76" xfId="0" applyNumberFormat="1" applyFont="1" applyBorder="1" applyAlignment="1" applyProtection="1">
      <alignment horizontal="center" vertical="center" wrapText="1"/>
      <protection locked="0"/>
    </xf>
    <xf numFmtId="0" fontId="3" fillId="0" borderId="17" xfId="0" applyFont="1" applyBorder="1" applyAlignment="1">
      <alignment horizontal="left"/>
    </xf>
    <xf numFmtId="0" fontId="3" fillId="0" borderId="0" xfId="0" applyFont="1" applyAlignment="1">
      <alignment horizontal="left"/>
    </xf>
    <xf numFmtId="0" fontId="3" fillId="0" borderId="0" xfId="0" applyFont="1" applyAlignment="1">
      <alignment horizontal="center"/>
    </xf>
    <xf numFmtId="2" fontId="3" fillId="0" borderId="77" xfId="0" applyNumberFormat="1" applyFont="1" applyBorder="1" applyAlignment="1" applyProtection="1">
      <alignment horizontal="center" vertical="center" wrapText="1"/>
      <protection locked="0"/>
    </xf>
    <xf numFmtId="2" fontId="3" fillId="3" borderId="48" xfId="0" applyNumberFormat="1" applyFont="1" applyFill="1" applyBorder="1" applyProtection="1">
      <protection locked="0"/>
    </xf>
    <xf numFmtId="2" fontId="3" fillId="3" borderId="78" xfId="0" applyNumberFormat="1" applyFont="1" applyFill="1" applyBorder="1" applyProtection="1">
      <protection locked="0"/>
    </xf>
    <xf numFmtId="0" fontId="3" fillId="5" borderId="18" xfId="0" applyFont="1" applyFill="1" applyBorder="1"/>
    <xf numFmtId="0" fontId="3" fillId="5" borderId="22" xfId="0" applyFont="1" applyFill="1" applyBorder="1"/>
    <xf numFmtId="0" fontId="3" fillId="5" borderId="21" xfId="0" applyFont="1" applyFill="1" applyBorder="1"/>
    <xf numFmtId="0" fontId="3" fillId="5" borderId="46" xfId="0" applyFont="1" applyFill="1" applyBorder="1"/>
    <xf numFmtId="0" fontId="3" fillId="5" borderId="19" xfId="0" applyFont="1" applyFill="1" applyBorder="1"/>
    <xf numFmtId="0" fontId="3" fillId="5" borderId="23" xfId="0" applyFont="1" applyFill="1" applyBorder="1"/>
    <xf numFmtId="0" fontId="3" fillId="5" borderId="28" xfId="0" applyFont="1" applyFill="1" applyBorder="1"/>
    <xf numFmtId="0" fontId="3" fillId="5" borderId="50" xfId="0" applyFont="1" applyFill="1" applyBorder="1"/>
    <xf numFmtId="0" fontId="3" fillId="0" borderId="56" xfId="0" applyFont="1" applyBorder="1" applyAlignment="1">
      <alignment horizontal="center" vertical="center" wrapText="1"/>
    </xf>
    <xf numFmtId="0" fontId="3" fillId="0" borderId="52" xfId="0" applyFont="1" applyBorder="1" applyAlignment="1">
      <alignment horizontal="center" vertical="center"/>
    </xf>
    <xf numFmtId="0" fontId="3" fillId="0" borderId="33" xfId="0" applyFont="1" applyBorder="1" applyAlignment="1">
      <alignment horizontal="left" vertical="center" wrapText="1"/>
    </xf>
    <xf numFmtId="2" fontId="3" fillId="0" borderId="52" xfId="0" applyNumberFormat="1" applyFont="1" applyBorder="1" applyAlignment="1" applyProtection="1">
      <alignment horizontal="center" vertical="center" wrapText="1"/>
      <protection locked="0"/>
    </xf>
    <xf numFmtId="0" fontId="2" fillId="0" borderId="17" xfId="0" applyFont="1" applyBorder="1" applyAlignment="1">
      <alignment horizontal="left" vertical="center" indent="2"/>
    </xf>
    <xf numFmtId="0" fontId="5" fillId="0" borderId="33" xfId="0" applyFont="1" applyBorder="1" applyAlignment="1">
      <alignment horizontal="center" vertical="center"/>
    </xf>
    <xf numFmtId="0" fontId="5" fillId="0" borderId="33" xfId="0" applyFont="1" applyBorder="1" applyAlignment="1">
      <alignment horizontal="center" vertical="center" wrapText="1"/>
    </xf>
    <xf numFmtId="9" fontId="5" fillId="0" borderId="33" xfId="0" applyNumberFormat="1" applyFont="1" applyBorder="1" applyAlignment="1">
      <alignment horizontal="center" vertical="center" wrapText="1"/>
    </xf>
    <xf numFmtId="0" fontId="5" fillId="0" borderId="0" xfId="0" applyFont="1" applyAlignment="1">
      <alignment horizontal="center" vertical="center" wrapText="1"/>
    </xf>
    <xf numFmtId="0" fontId="5" fillId="0" borderId="32" xfId="0" applyFont="1" applyBorder="1" applyAlignment="1">
      <alignment vertical="center" wrapText="1"/>
    </xf>
    <xf numFmtId="0" fontId="3" fillId="5" borderId="29" xfId="0" applyFont="1" applyFill="1" applyBorder="1"/>
    <xf numFmtId="0" fontId="6" fillId="5" borderId="63" xfId="0" applyFont="1" applyFill="1" applyBorder="1" applyAlignment="1">
      <alignment horizontal="center" vertical="center" wrapText="1"/>
    </xf>
    <xf numFmtId="0" fontId="3" fillId="0" borderId="66" xfId="0" applyFont="1" applyBorder="1"/>
    <xf numFmtId="0" fontId="6" fillId="0" borderId="19" xfId="0" applyFont="1" applyBorder="1" applyAlignment="1">
      <alignment horizontal="center" vertical="center" wrapText="1"/>
    </xf>
    <xf numFmtId="0" fontId="6" fillId="0" borderId="0" xfId="0" applyFont="1" applyAlignment="1">
      <alignment horizontal="center" vertical="center"/>
    </xf>
    <xf numFmtId="0" fontId="5" fillId="0" borderId="28" xfId="0" applyFont="1" applyBorder="1" applyAlignment="1">
      <alignment horizontal="left" vertical="center" wrapText="1"/>
    </xf>
    <xf numFmtId="0" fontId="5" fillId="0" borderId="31" xfId="0" applyFont="1" applyBorder="1" applyAlignment="1">
      <alignment horizontal="left" vertical="center" wrapText="1" indent="1"/>
    </xf>
    <xf numFmtId="0" fontId="6" fillId="0" borderId="31" xfId="0" applyFont="1" applyBorder="1" applyAlignment="1">
      <alignment horizontal="left" vertical="center" wrapText="1" indent="1"/>
    </xf>
    <xf numFmtId="0" fontId="3" fillId="0" borderId="31" xfId="0" applyFont="1" applyBorder="1" applyAlignment="1">
      <alignment horizontal="left" vertical="center" wrapText="1" indent="2"/>
    </xf>
    <xf numFmtId="0" fontId="5" fillId="0" borderId="31" xfId="0" applyFont="1" applyBorder="1" applyAlignment="1">
      <alignment horizontal="left" vertical="center" wrapText="1" indent="2"/>
    </xf>
    <xf numFmtId="0" fontId="3" fillId="0" borderId="31" xfId="0" applyFont="1" applyBorder="1" applyAlignment="1">
      <alignment horizontal="left" vertical="center" wrapText="1" indent="1"/>
    </xf>
    <xf numFmtId="0" fontId="6" fillId="0" borderId="80" xfId="0" applyFont="1" applyBorder="1" applyAlignment="1">
      <alignment horizontal="left" vertical="center" wrapText="1" indent="1"/>
    </xf>
    <xf numFmtId="2" fontId="3" fillId="3" borderId="60" xfId="0" applyNumberFormat="1" applyFont="1" applyFill="1" applyBorder="1" applyProtection="1">
      <protection locked="0"/>
    </xf>
    <xf numFmtId="0" fontId="3" fillId="5" borderId="3" xfId="0" applyFont="1" applyFill="1" applyBorder="1" applyAlignment="1">
      <alignment vertical="center" wrapText="1"/>
    </xf>
    <xf numFmtId="0" fontId="6" fillId="0" borderId="0" xfId="0" applyFont="1" applyAlignment="1">
      <alignment horizontal="center" vertical="center" wrapText="1"/>
    </xf>
    <xf numFmtId="0" fontId="5" fillId="0" borderId="21" xfId="0" applyFont="1" applyBorder="1" applyAlignment="1">
      <alignment horizontal="left" vertical="center" wrapText="1" indent="1"/>
    </xf>
    <xf numFmtId="0" fontId="6" fillId="0" borderId="48" xfId="0" applyFont="1" applyBorder="1" applyAlignment="1">
      <alignment horizontal="left" vertical="center" wrapText="1" indent="1"/>
    </xf>
    <xf numFmtId="164" fontId="3" fillId="5" borderId="19" xfId="0" applyNumberFormat="1" applyFont="1" applyFill="1" applyBorder="1"/>
    <xf numFmtId="164" fontId="3" fillId="5" borderId="18" xfId="0" applyNumberFormat="1" applyFont="1" applyFill="1" applyBorder="1"/>
    <xf numFmtId="0" fontId="6" fillId="0" borderId="49" xfId="0" applyFont="1" applyBorder="1" applyAlignment="1">
      <alignment horizontal="center" vertical="center" wrapText="1"/>
    </xf>
    <xf numFmtId="0" fontId="5" fillId="0" borderId="58" xfId="0" applyFont="1" applyBorder="1" applyAlignment="1">
      <alignment horizontal="left" vertical="center" wrapText="1"/>
    </xf>
    <xf numFmtId="0" fontId="2" fillId="5" borderId="13" xfId="5" applyFont="1" applyFill="1" applyBorder="1" applyAlignment="1">
      <alignment horizontal="center" vertical="center" wrapText="1"/>
    </xf>
    <xf numFmtId="0" fontId="5" fillId="0" borderId="32" xfId="0" applyFont="1" applyBorder="1" applyAlignment="1">
      <alignment horizontal="left" vertical="center" wrapText="1" indent="1"/>
    </xf>
    <xf numFmtId="0" fontId="3" fillId="0" borderId="21" xfId="0" applyFont="1" applyBorder="1" applyAlignment="1">
      <alignment horizontal="left" vertical="center" wrapText="1" indent="1"/>
    </xf>
    <xf numFmtId="0" fontId="3" fillId="0" borderId="53" xfId="0" applyFont="1" applyBorder="1" applyAlignment="1">
      <alignment horizontal="left" vertical="center" wrapText="1" indent="1"/>
    </xf>
    <xf numFmtId="2" fontId="3" fillId="3" borderId="26" xfId="0" applyNumberFormat="1" applyFont="1" applyFill="1" applyBorder="1" applyProtection="1">
      <protection locked="0"/>
    </xf>
    <xf numFmtId="0" fontId="2" fillId="0" borderId="28" xfId="0" applyFont="1" applyBorder="1"/>
    <xf numFmtId="0" fontId="2" fillId="0" borderId="45" xfId="0" applyFont="1" applyBorder="1" applyAlignment="1">
      <alignment horizontal="center" vertical="center" wrapText="1"/>
    </xf>
    <xf numFmtId="0" fontId="2" fillId="0" borderId="55" xfId="0" applyFont="1" applyBorder="1" applyAlignment="1">
      <alignment horizontal="center" vertical="center" wrapText="1"/>
    </xf>
    <xf numFmtId="0" fontId="3" fillId="0" borderId="21" xfId="0" applyFont="1" applyBorder="1" applyAlignment="1">
      <alignment horizontal="left" vertical="center" wrapText="1" indent="3"/>
    </xf>
    <xf numFmtId="0" fontId="6" fillId="0" borderId="28" xfId="0" applyFont="1" applyBorder="1" applyAlignment="1">
      <alignment horizontal="left" vertical="center" wrapText="1"/>
    </xf>
    <xf numFmtId="0" fontId="2" fillId="0" borderId="45" xfId="0" applyFont="1" applyBorder="1" applyAlignment="1">
      <alignment horizontal="center" vertical="center"/>
    </xf>
    <xf numFmtId="0" fontId="2" fillId="0" borderId="55" xfId="0" applyFont="1" applyBorder="1" applyAlignment="1">
      <alignment horizontal="center" vertical="center"/>
    </xf>
    <xf numFmtId="0" fontId="2" fillId="0" borderId="49" xfId="0" applyFont="1" applyBorder="1" applyAlignment="1">
      <alignment horizontal="center" vertical="center" wrapText="1"/>
    </xf>
    <xf numFmtId="0" fontId="3" fillId="0" borderId="32" xfId="0" applyFont="1" applyBorder="1" applyAlignment="1">
      <alignment horizontal="left" wrapText="1" indent="1"/>
    </xf>
    <xf numFmtId="0" fontId="2" fillId="0" borderId="52" xfId="0" applyFont="1" applyBorder="1" applyAlignment="1">
      <alignment horizontal="center" vertical="center" wrapText="1"/>
    </xf>
    <xf numFmtId="0" fontId="3" fillId="0" borderId="47" xfId="0" applyFont="1" applyBorder="1"/>
    <xf numFmtId="2" fontId="3" fillId="3" borderId="49" xfId="0" applyNumberFormat="1" applyFont="1" applyFill="1" applyBorder="1" applyProtection="1">
      <protection locked="0"/>
    </xf>
    <xf numFmtId="0" fontId="3" fillId="0" borderId="47" xfId="0" applyFont="1" applyBorder="1" applyAlignment="1">
      <alignment vertical="center"/>
    </xf>
    <xf numFmtId="0" fontId="2" fillId="5" borderId="81" xfId="0" applyFont="1" applyFill="1" applyBorder="1" applyAlignment="1">
      <alignment horizontal="center" vertical="center"/>
    </xf>
    <xf numFmtId="0" fontId="2" fillId="5" borderId="82" xfId="0" applyFont="1" applyFill="1" applyBorder="1" applyAlignment="1">
      <alignment horizontal="center" vertical="center"/>
    </xf>
    <xf numFmtId="0" fontId="2" fillId="5" borderId="0" xfId="0" applyFont="1" applyFill="1" applyAlignment="1">
      <alignment horizontal="center" vertical="center"/>
    </xf>
    <xf numFmtId="0" fontId="3" fillId="5" borderId="42" xfId="0" applyFont="1" applyFill="1" applyBorder="1" applyAlignment="1">
      <alignment vertical="center"/>
    </xf>
    <xf numFmtId="0" fontId="11" fillId="5" borderId="0" xfId="0" applyFont="1" applyFill="1" applyAlignment="1">
      <alignment horizontal="left" vertical="center" indent="2"/>
    </xf>
    <xf numFmtId="0" fontId="6" fillId="0" borderId="13" xfId="0" applyFont="1" applyBorder="1" applyAlignment="1">
      <alignment horizontal="left" vertical="center" wrapText="1" indent="5"/>
    </xf>
    <xf numFmtId="0" fontId="2" fillId="0" borderId="0" xfId="0" applyFont="1" applyAlignment="1">
      <alignment horizontal="center"/>
    </xf>
    <xf numFmtId="0" fontId="2" fillId="0" borderId="17" xfId="0" applyFont="1" applyBorder="1" applyAlignment="1">
      <alignment vertical="center"/>
    </xf>
    <xf numFmtId="0" fontId="3" fillId="0" borderId="50" xfId="0" applyFont="1" applyBorder="1" applyAlignment="1">
      <alignment horizontal="left" vertical="center" wrapText="1" indent="5"/>
    </xf>
    <xf numFmtId="0" fontId="5" fillId="0" borderId="46" xfId="0" applyFont="1" applyBorder="1" applyAlignment="1">
      <alignment horizontal="left" vertical="center" wrapText="1" indent="8"/>
    </xf>
    <xf numFmtId="0" fontId="3" fillId="0" borderId="46" xfId="0" applyFont="1" applyBorder="1" applyAlignment="1">
      <alignment horizontal="left" vertical="center" wrapText="1" indent="5"/>
    </xf>
    <xf numFmtId="0" fontId="3" fillId="0" borderId="46" xfId="0" applyFont="1" applyBorder="1" applyAlignment="1">
      <alignment horizontal="left" vertical="center" wrapText="1" indent="8"/>
    </xf>
    <xf numFmtId="0" fontId="5" fillId="0" borderId="46" xfId="0" applyFont="1" applyBorder="1" applyAlignment="1">
      <alignment horizontal="left" vertical="center" wrapText="1" indent="5"/>
    </xf>
    <xf numFmtId="0" fontId="5" fillId="0" borderId="51" xfId="0" applyFont="1" applyBorder="1" applyAlignment="1">
      <alignment horizontal="left" vertical="center" wrapText="1" indent="5"/>
    </xf>
    <xf numFmtId="0" fontId="2" fillId="5" borderId="42" xfId="0" applyFont="1" applyFill="1" applyBorder="1" applyAlignment="1">
      <alignment horizontal="center" vertical="center" wrapText="1"/>
    </xf>
    <xf numFmtId="0" fontId="2" fillId="5" borderId="43" xfId="0" applyFont="1" applyFill="1" applyBorder="1" applyAlignment="1">
      <alignment horizontal="center" vertical="center" wrapText="1"/>
    </xf>
    <xf numFmtId="0" fontId="2" fillId="0" borderId="83" xfId="0" applyFont="1" applyBorder="1" applyAlignment="1">
      <alignment horizontal="center" vertical="center" wrapText="1"/>
    </xf>
    <xf numFmtId="0" fontId="2" fillId="0" borderId="28" xfId="0" applyFont="1" applyBorder="1" applyAlignment="1">
      <alignment horizontal="justify" vertical="center" wrapText="1"/>
    </xf>
    <xf numFmtId="0" fontId="3" fillId="0" borderId="28" xfId="0" applyFont="1" applyBorder="1" applyAlignment="1">
      <alignment horizontal="left" indent="5"/>
    </xf>
    <xf numFmtId="0" fontId="3" fillId="0" borderId="31" xfId="0" applyFont="1" applyBorder="1" applyAlignment="1">
      <alignment horizontal="left" vertical="center" wrapText="1" indent="5"/>
    </xf>
    <xf numFmtId="0" fontId="5" fillId="0" borderId="31" xfId="0" applyFont="1" applyBorder="1" applyAlignment="1">
      <alignment horizontal="left" vertical="center" wrapText="1" indent="5"/>
    </xf>
    <xf numFmtId="0" fontId="5" fillId="0" borderId="79" xfId="0" applyFont="1" applyBorder="1" applyAlignment="1">
      <alignment horizontal="left" vertical="center" wrapText="1" indent="5"/>
    </xf>
    <xf numFmtId="1" fontId="3" fillId="3" borderId="37" xfId="0" applyNumberFormat="1" applyFont="1" applyFill="1" applyBorder="1" applyProtection="1">
      <protection locked="0"/>
    </xf>
    <xf numFmtId="2" fontId="3" fillId="3" borderId="53" xfId="0" applyNumberFormat="1" applyFont="1" applyFill="1" applyBorder="1" applyProtection="1">
      <protection locked="0"/>
    </xf>
    <xf numFmtId="2" fontId="3" fillId="3" borderId="0" xfId="0" applyNumberFormat="1" applyFont="1" applyFill="1" applyProtection="1">
      <protection locked="0"/>
    </xf>
    <xf numFmtId="2" fontId="3" fillId="3" borderId="80" xfId="0" applyNumberFormat="1" applyFont="1" applyFill="1" applyBorder="1" applyProtection="1">
      <protection locked="0"/>
    </xf>
    <xf numFmtId="0" fontId="2" fillId="0" borderId="28" xfId="0" applyFont="1" applyBorder="1" applyAlignment="1">
      <alignment horizontal="left" indent="5"/>
    </xf>
    <xf numFmtId="0" fontId="3" fillId="0" borderId="7" xfId="0" applyFont="1" applyBorder="1" applyAlignment="1">
      <alignment horizontal="left" indent="5"/>
    </xf>
    <xf numFmtId="0" fontId="3" fillId="0" borderId="53" xfId="0" applyFont="1" applyBorder="1" applyAlignment="1">
      <alignment horizontal="left" indent="5"/>
    </xf>
    <xf numFmtId="0" fontId="5" fillId="0" borderId="53" xfId="0" applyFont="1" applyBorder="1" applyAlignment="1">
      <alignment horizontal="left" vertical="center" wrapText="1" indent="5"/>
    </xf>
    <xf numFmtId="2" fontId="3" fillId="3" borderId="45" xfId="0" applyNumberFormat="1" applyFont="1" applyFill="1" applyBorder="1" applyProtection="1">
      <protection locked="0"/>
    </xf>
    <xf numFmtId="2" fontId="3" fillId="3" borderId="55" xfId="0" applyNumberFormat="1" applyFont="1" applyFill="1" applyBorder="1" applyProtection="1">
      <protection locked="0"/>
    </xf>
    <xf numFmtId="0" fontId="3" fillId="0" borderId="55" xfId="0" applyFont="1" applyBorder="1"/>
    <xf numFmtId="2" fontId="3" fillId="3" borderId="54" xfId="0" applyNumberFormat="1" applyFont="1" applyFill="1" applyBorder="1" applyProtection="1">
      <protection locked="0"/>
    </xf>
    <xf numFmtId="0" fontId="2" fillId="0" borderId="67" xfId="0" applyFont="1" applyBorder="1" applyAlignment="1">
      <alignment horizontal="left" indent="5"/>
    </xf>
    <xf numFmtId="0" fontId="3" fillId="0" borderId="68" xfId="0" applyFont="1" applyBorder="1"/>
    <xf numFmtId="0" fontId="5" fillId="0" borderId="67" xfId="0" applyFont="1" applyBorder="1" applyAlignment="1">
      <alignment horizontal="left" vertical="center" wrapText="1" indent="5"/>
    </xf>
    <xf numFmtId="0" fontId="3" fillId="0" borderId="21" xfId="0" applyFont="1" applyBorder="1" applyAlignment="1">
      <alignment horizontal="left" vertical="center" wrapText="1" indent="10"/>
    </xf>
    <xf numFmtId="0" fontId="3" fillId="0" borderId="53" xfId="0" applyFont="1" applyBorder="1" applyAlignment="1">
      <alignment horizontal="left" vertical="center" wrapText="1" indent="10"/>
    </xf>
    <xf numFmtId="2" fontId="3" fillId="0" borderId="68" xfId="0" applyNumberFormat="1" applyFont="1" applyBorder="1" applyAlignment="1">
      <alignment horizontal="center"/>
    </xf>
    <xf numFmtId="0" fontId="5" fillId="0" borderId="21" xfId="0" applyFont="1" applyBorder="1" applyAlignment="1">
      <alignment horizontal="left" vertical="center" wrapText="1" indent="8"/>
    </xf>
    <xf numFmtId="0" fontId="3" fillId="0" borderId="28" xfId="0" applyFont="1" applyBorder="1" applyAlignment="1">
      <alignment horizontal="left" vertical="center" wrapText="1" indent="5"/>
    </xf>
    <xf numFmtId="0" fontId="5" fillId="0" borderId="53" xfId="0" applyFont="1" applyBorder="1" applyAlignment="1">
      <alignment horizontal="left" vertical="center" wrapText="1" indent="8"/>
    </xf>
    <xf numFmtId="0" fontId="3" fillId="0" borderId="21" xfId="0" applyFont="1" applyBorder="1" applyAlignment="1">
      <alignment horizontal="left" vertical="center" wrapText="1" indent="8"/>
    </xf>
    <xf numFmtId="0" fontId="3" fillId="0" borderId="53" xfId="0" applyFont="1" applyBorder="1" applyAlignment="1">
      <alignment horizontal="left" vertical="center" wrapText="1" indent="8"/>
    </xf>
    <xf numFmtId="0" fontId="2" fillId="0" borderId="47" xfId="0" applyFont="1" applyBorder="1" applyAlignment="1">
      <alignment horizontal="justify" vertical="center" wrapText="1"/>
    </xf>
    <xf numFmtId="3" fontId="3" fillId="3" borderId="46" xfId="4" applyFont="1" applyBorder="1">
      <alignment horizontal="right" vertical="center"/>
      <protection locked="0"/>
    </xf>
    <xf numFmtId="3" fontId="3" fillId="3" borderId="19" xfId="4" applyFont="1" applyBorder="1">
      <alignment horizontal="right" vertical="center"/>
      <protection locked="0"/>
    </xf>
    <xf numFmtId="3" fontId="3" fillId="3" borderId="32" xfId="4" applyFont="1" applyBorder="1">
      <alignment horizontal="right" vertical="center"/>
      <protection locked="0"/>
    </xf>
    <xf numFmtId="0" fontId="2" fillId="0" borderId="0" xfId="0" applyFont="1" applyAlignment="1">
      <alignment horizontal="left" vertical="center" indent="5"/>
    </xf>
    <xf numFmtId="0" fontId="2" fillId="0" borderId="55" xfId="0" applyFont="1" applyBorder="1" applyAlignment="1">
      <alignment horizontal="justify" vertical="center" wrapText="1"/>
    </xf>
    <xf numFmtId="0" fontId="6" fillId="0" borderId="44" xfId="0" applyFont="1" applyBorder="1" applyAlignment="1">
      <alignment horizontal="left" vertical="center" wrapText="1" indent="5"/>
    </xf>
    <xf numFmtId="0" fontId="2" fillId="0" borderId="0" xfId="0" applyFont="1" applyAlignment="1">
      <alignment horizontal="left" vertical="top" wrapText="1" indent="5"/>
    </xf>
    <xf numFmtId="3" fontId="3" fillId="3" borderId="51" xfId="4" applyFont="1" applyBorder="1">
      <alignment horizontal="right" vertical="center"/>
      <protection locked="0"/>
    </xf>
    <xf numFmtId="3" fontId="11" fillId="5" borderId="19" xfId="7" applyFont="1" applyBorder="1">
      <alignment horizontal="right" vertical="center"/>
    </xf>
    <xf numFmtId="0" fontId="12" fillId="5" borderId="20" xfId="0" applyFont="1" applyFill="1" applyBorder="1" applyAlignment="1">
      <alignment horizontal="center" vertical="center" wrapText="1"/>
    </xf>
    <xf numFmtId="0" fontId="3" fillId="4" borderId="84" xfId="0" applyFont="1" applyFill="1" applyBorder="1" applyProtection="1">
      <protection locked="0"/>
    </xf>
    <xf numFmtId="0" fontId="3" fillId="4" borderId="84" xfId="0" applyFont="1" applyFill="1" applyBorder="1"/>
    <xf numFmtId="0" fontId="3" fillId="4" borderId="86" xfId="0" applyFont="1" applyFill="1" applyBorder="1"/>
    <xf numFmtId="0" fontId="3" fillId="4" borderId="85" xfId="0" applyFont="1" applyFill="1" applyBorder="1"/>
    <xf numFmtId="0" fontId="3" fillId="0" borderId="21" xfId="0" applyFont="1" applyBorder="1" applyAlignment="1">
      <alignment horizontal="left" vertical="top" wrapText="1" indent="1"/>
    </xf>
    <xf numFmtId="0" fontId="3" fillId="0" borderId="21" xfId="0" applyFont="1" applyBorder="1" applyAlignment="1">
      <alignment horizontal="left" wrapText="1" indent="2"/>
    </xf>
    <xf numFmtId="0" fontId="3" fillId="0" borderId="53" xfId="0" applyFont="1" applyBorder="1" applyAlignment="1">
      <alignment wrapText="1"/>
    </xf>
    <xf numFmtId="0" fontId="3" fillId="0" borderId="32" xfId="0" applyFont="1" applyBorder="1" applyAlignment="1">
      <alignment wrapText="1"/>
    </xf>
    <xf numFmtId="0" fontId="6" fillId="0" borderId="45" xfId="0" applyFont="1" applyBorder="1" applyAlignment="1">
      <alignment horizontal="center" vertical="center" wrapText="1"/>
    </xf>
    <xf numFmtId="0" fontId="3" fillId="0" borderId="69" xfId="0" applyFont="1" applyBorder="1" applyAlignment="1">
      <alignment horizontal="left" wrapText="1" indent="5"/>
    </xf>
    <xf numFmtId="0" fontId="3" fillId="0" borderId="31" xfId="0" applyFont="1" applyBorder="1" applyAlignment="1">
      <alignment horizontal="left" wrapText="1" indent="5"/>
    </xf>
    <xf numFmtId="0" fontId="3" fillId="0" borderId="31" xfId="0" applyFont="1" applyBorder="1" applyAlignment="1">
      <alignment horizontal="left" wrapText="1" indent="8"/>
    </xf>
    <xf numFmtId="0" fontId="3" fillId="0" borderId="79" xfId="0" applyFont="1" applyBorder="1" applyAlignment="1">
      <alignment horizontal="left" wrapText="1" indent="5"/>
    </xf>
    <xf numFmtId="0" fontId="3" fillId="0" borderId="53" xfId="0" applyFont="1" applyBorder="1" applyAlignment="1">
      <alignment horizontal="left" wrapText="1" indent="5"/>
    </xf>
    <xf numFmtId="0" fontId="3" fillId="0" borderId="28" xfId="0" applyFont="1" applyBorder="1" applyAlignment="1">
      <alignment horizontal="left" wrapText="1" indent="5"/>
    </xf>
    <xf numFmtId="0" fontId="2" fillId="5" borderId="33" xfId="0" applyFont="1" applyFill="1" applyBorder="1" applyAlignment="1">
      <alignment horizontal="center" vertical="center" wrapText="1"/>
    </xf>
    <xf numFmtId="0" fontId="2" fillId="5" borderId="52" xfId="0" applyFont="1" applyFill="1" applyBorder="1" applyAlignment="1">
      <alignment horizontal="center" vertical="center" wrapText="1"/>
    </xf>
    <xf numFmtId="0" fontId="3" fillId="5" borderId="21" xfId="0" applyFont="1" applyFill="1" applyBorder="1" applyAlignment="1">
      <alignment horizontal="left" vertical="center" wrapText="1" indent="1"/>
    </xf>
    <xf numFmtId="0" fontId="3" fillId="5" borderId="21" xfId="0" applyFont="1" applyFill="1" applyBorder="1" applyAlignment="1">
      <alignment horizontal="left" vertical="center" wrapText="1" indent="2"/>
    </xf>
    <xf numFmtId="0" fontId="3" fillId="5" borderId="53" xfId="0" applyFont="1" applyFill="1" applyBorder="1" applyAlignment="1">
      <alignment horizontal="left" vertical="center" wrapText="1" indent="2"/>
    </xf>
    <xf numFmtId="0" fontId="2" fillId="0" borderId="28" xfId="0" applyFont="1" applyBorder="1" applyAlignment="1">
      <alignment horizontal="left" vertical="center" wrapText="1" indent="5"/>
    </xf>
    <xf numFmtId="0" fontId="2" fillId="0" borderId="0" xfId="0" applyFont="1" applyAlignment="1">
      <alignment vertical="center"/>
    </xf>
    <xf numFmtId="0" fontId="2" fillId="0" borderId="0" xfId="0" applyFont="1" applyAlignment="1">
      <alignment horizontal="center" vertical="center"/>
    </xf>
    <xf numFmtId="0" fontId="4" fillId="0" borderId="0" xfId="2" applyFont="1" applyAlignment="1">
      <alignment horizontal="left" vertical="center" wrapText="1" indent="2"/>
    </xf>
    <xf numFmtId="0" fontId="12" fillId="0" borderId="0" xfId="3" applyAlignment="1">
      <alignment wrapText="1"/>
    </xf>
    <xf numFmtId="0" fontId="12" fillId="0" borderId="0" xfId="3" applyAlignment="1">
      <alignment horizontal="left" vertical="center" wrapText="1"/>
    </xf>
    <xf numFmtId="0" fontId="17" fillId="0" borderId="0" xfId="2" applyAlignment="1">
      <alignment horizontal="left" vertical="center" indent="2"/>
    </xf>
    <xf numFmtId="0" fontId="12" fillId="0" borderId="0" xfId="3" applyAlignment="1">
      <alignment vertical="center"/>
    </xf>
    <xf numFmtId="0" fontId="17" fillId="0" borderId="0" xfId="2" applyAlignment="1">
      <alignment horizontal="left" vertical="center" indent="5"/>
    </xf>
    <xf numFmtId="0" fontId="12" fillId="0" borderId="0" xfId="3" applyAlignment="1">
      <alignment horizontal="left" vertical="center"/>
    </xf>
    <xf numFmtId="0" fontId="12" fillId="0" borderId="0" xfId="3" applyAlignment="1">
      <alignment horizontal="left" vertical="center" indent="2"/>
    </xf>
    <xf numFmtId="0" fontId="12" fillId="0" borderId="0" xfId="3" applyAlignment="1">
      <alignment horizontal="left" indent="1"/>
    </xf>
    <xf numFmtId="0" fontId="3" fillId="0" borderId="56" xfId="0" applyFont="1" applyBorder="1" applyAlignment="1">
      <alignment horizontal="left" indent="5"/>
    </xf>
    <xf numFmtId="0" fontId="12" fillId="0" borderId="0" xfId="3" applyAlignment="1">
      <alignment horizontal="left" wrapText="1"/>
    </xf>
    <xf numFmtId="0" fontId="2" fillId="0" borderId="53" xfId="0" applyFont="1" applyBorder="1"/>
    <xf numFmtId="0" fontId="1" fillId="5" borderId="89" xfId="0" applyFont="1" applyFill="1" applyBorder="1"/>
    <xf numFmtId="0" fontId="0" fillId="0" borderId="62" xfId="0" applyBorder="1"/>
    <xf numFmtId="0" fontId="0" fillId="6" borderId="61" xfId="0" applyFill="1" applyBorder="1"/>
    <xf numFmtId="0" fontId="0" fillId="0" borderId="39" xfId="0" applyBorder="1"/>
    <xf numFmtId="0" fontId="0" fillId="6" borderId="1" xfId="0" applyFill="1" applyBorder="1"/>
    <xf numFmtId="2" fontId="0" fillId="0" borderId="62" xfId="0" applyNumberFormat="1" applyBorder="1"/>
    <xf numFmtId="2" fontId="0" fillId="0" borderId="39" xfId="0" applyNumberFormat="1" applyBorder="1"/>
    <xf numFmtId="0" fontId="1" fillId="5" borderId="0" xfId="0" applyFont="1" applyFill="1"/>
    <xf numFmtId="2" fontId="3" fillId="5" borderId="51" xfId="0" applyNumberFormat="1" applyFont="1" applyFill="1" applyBorder="1" applyProtection="1">
      <protection locked="0"/>
    </xf>
    <xf numFmtId="0" fontId="3" fillId="0" borderId="3" xfId="0" applyFont="1" applyBorder="1" applyAlignment="1">
      <alignment horizontal="left" wrapText="1" indent="2"/>
    </xf>
    <xf numFmtId="2" fontId="3" fillId="5" borderId="55" xfId="0" applyNumberFormat="1" applyFont="1" applyFill="1" applyBorder="1"/>
    <xf numFmtId="0" fontId="18" fillId="0" borderId="6" xfId="0" applyFont="1" applyBorder="1"/>
    <xf numFmtId="2" fontId="3" fillId="5" borderId="32" xfId="0" applyNumberFormat="1" applyFont="1" applyFill="1" applyBorder="1" applyProtection="1">
      <protection locked="0"/>
    </xf>
    <xf numFmtId="0" fontId="12" fillId="5" borderId="87" xfId="0" applyFont="1" applyFill="1" applyBorder="1"/>
    <xf numFmtId="0" fontId="2" fillId="5" borderId="92" xfId="0" applyFont="1" applyFill="1" applyBorder="1" applyAlignment="1">
      <alignment horizontal="center" vertical="center" wrapText="1"/>
    </xf>
    <xf numFmtId="0" fontId="2" fillId="5" borderId="93" xfId="0" applyFont="1" applyFill="1" applyBorder="1" applyAlignment="1">
      <alignment horizontal="center" vertical="center" wrapText="1"/>
    </xf>
    <xf numFmtId="0" fontId="11" fillId="5" borderId="51" xfId="0" applyFont="1" applyFill="1" applyBorder="1" applyAlignment="1">
      <alignment horizontal="left" wrapText="1" indent="2"/>
    </xf>
    <xf numFmtId="2" fontId="3" fillId="3" borderId="54" xfId="0" applyNumberFormat="1" applyFont="1" applyFill="1" applyBorder="1"/>
    <xf numFmtId="2" fontId="3" fillId="3" borderId="91" xfId="0" applyNumberFormat="1" applyFont="1" applyFill="1" applyBorder="1"/>
    <xf numFmtId="0" fontId="11" fillId="5" borderId="51" xfId="0" applyFont="1" applyFill="1" applyBorder="1" applyAlignment="1">
      <alignment horizontal="left" wrapText="1" indent="1"/>
    </xf>
    <xf numFmtId="2" fontId="3" fillId="3" borderId="51" xfId="0" applyNumberFormat="1" applyFont="1" applyFill="1" applyBorder="1"/>
    <xf numFmtId="2" fontId="3" fillId="3" borderId="32" xfId="0" applyNumberFormat="1" applyFont="1" applyFill="1" applyBorder="1"/>
    <xf numFmtId="2" fontId="3" fillId="5" borderId="90" xfId="0" applyNumberFormat="1" applyFont="1" applyFill="1" applyBorder="1"/>
    <xf numFmtId="2" fontId="3" fillId="5" borderId="88" xfId="0" applyNumberFormat="1" applyFont="1" applyFill="1" applyBorder="1"/>
    <xf numFmtId="0" fontId="19" fillId="0" borderId="62" xfId="0" applyFont="1" applyBorder="1"/>
    <xf numFmtId="0" fontId="19" fillId="0" borderId="39" xfId="0" applyFont="1" applyBorder="1"/>
    <xf numFmtId="0" fontId="12" fillId="0" borderId="0" xfId="3" applyAlignment="1">
      <alignment vertical="center" wrapText="1"/>
    </xf>
    <xf numFmtId="0" fontId="12" fillId="0" borderId="0" xfId="3" applyAlignment="1">
      <alignment horizontal="left" vertical="center" indent="5"/>
    </xf>
    <xf numFmtId="0" fontId="12" fillId="0" borderId="0" xfId="3" applyAlignment="1">
      <alignment horizontal="left" vertical="top" wrapText="1" indent="5"/>
    </xf>
    <xf numFmtId="0" fontId="12" fillId="5" borderId="0" xfId="3" applyFill="1"/>
  </cellXfs>
  <cellStyles count="8">
    <cellStyle name="greyed" xfId="1" xr:uid="{00000000-0005-0000-0000-000000000000}"/>
    <cellStyle name="Heading 1" xfId="2" builtinId="16" customBuiltin="1"/>
    <cellStyle name="Heading 2" xfId="3" builtinId="17" customBuiltin="1"/>
    <cellStyle name="inputExposure" xfId="4" xr:uid="{00000000-0005-0000-0000-000003000000}"/>
    <cellStyle name="Normal" xfId="0" builtinId="0"/>
    <cellStyle name="Normal 2" xfId="5" xr:uid="{00000000-0005-0000-0000-000005000000}"/>
    <cellStyle name="Normal 2 2" xfId="6" xr:uid="{00000000-0005-0000-0000-000006000000}"/>
    <cellStyle name="showExposure" xfId="7" xr:uid="{00000000-0005-0000-0000-000007000000}"/>
  </cellStyles>
  <dxfs count="399">
    <dxf>
      <font>
        <color theme="8" tint="-0.499984740745262"/>
      </font>
    </dxf>
    <dxf>
      <font>
        <color rgb="FFC00000"/>
      </font>
    </dxf>
    <dxf>
      <font>
        <color theme="9" tint="-0.499984740745262"/>
      </font>
    </dxf>
    <dxf>
      <font>
        <color theme="8" tint="-0.24994659260841701"/>
      </font>
    </dxf>
    <dxf>
      <font>
        <color rgb="FFC00000"/>
      </font>
    </dxf>
    <dxf>
      <font>
        <color theme="8" tint="-0.24994659260841701"/>
      </font>
    </dxf>
    <dxf>
      <font>
        <color rgb="FFC00000"/>
      </font>
    </dxf>
    <dxf>
      <font>
        <color theme="8" tint="-0.24994659260841701"/>
      </font>
    </dxf>
    <dxf>
      <font>
        <color rgb="FFC00000"/>
      </font>
    </dxf>
    <dxf>
      <font>
        <color theme="0" tint="-0.14996795556505021"/>
      </font>
      <fill>
        <patternFill>
          <bgColor theme="0" tint="-0.14996795556505021"/>
        </patternFill>
      </fill>
    </dxf>
    <dxf>
      <font>
        <color theme="7"/>
      </font>
      <numFmt numFmtId="0" formatCode="General"/>
    </dxf>
    <dxf>
      <font>
        <color rgb="FFFF0000"/>
      </font>
      <numFmt numFmtId="0" formatCode="General"/>
    </dxf>
    <dxf>
      <fill>
        <patternFill>
          <bgColor rgb="FFFF0000"/>
        </patternFill>
      </fill>
    </dxf>
    <dxf>
      <font>
        <color theme="7"/>
      </font>
      <numFmt numFmtId="0" formatCode="General"/>
    </dxf>
    <dxf>
      <font>
        <color rgb="FFFF0000"/>
      </font>
      <numFmt numFmtId="0" formatCode="General"/>
    </dxf>
    <dxf>
      <fill>
        <patternFill>
          <bgColor rgb="FFFF0000"/>
        </patternFill>
      </fill>
    </dxf>
    <dxf>
      <font>
        <color theme="7"/>
      </font>
      <numFmt numFmtId="0" formatCode="General"/>
    </dxf>
    <dxf>
      <font>
        <color rgb="FFFF0000"/>
      </font>
      <numFmt numFmtId="0" formatCode="General"/>
    </dxf>
    <dxf>
      <fill>
        <patternFill>
          <bgColor rgb="FFFF0000"/>
        </patternFill>
      </fill>
    </dxf>
    <dxf>
      <font>
        <color theme="7"/>
      </font>
      <numFmt numFmtId="0" formatCode="General"/>
    </dxf>
    <dxf>
      <font>
        <color rgb="FFFF0000"/>
      </font>
      <numFmt numFmtId="0" formatCode="General"/>
    </dxf>
    <dxf>
      <fill>
        <patternFill>
          <bgColor rgb="FFFF0000"/>
        </patternFill>
      </fill>
    </dxf>
    <dxf>
      <font>
        <color theme="7"/>
      </font>
      <numFmt numFmtId="0" formatCode="General"/>
    </dxf>
    <dxf>
      <font>
        <color rgb="FFFF0000"/>
      </font>
      <numFmt numFmtId="0" formatCode="General"/>
    </dxf>
    <dxf>
      <fill>
        <patternFill>
          <bgColor rgb="FFFF0000"/>
        </patternFill>
      </fill>
    </dxf>
    <dxf>
      <font>
        <color theme="7"/>
      </font>
      <numFmt numFmtId="0" formatCode="General"/>
    </dxf>
    <dxf>
      <font>
        <color rgb="FFFF0000"/>
      </font>
      <numFmt numFmtId="0" formatCode="General"/>
    </dxf>
    <dxf>
      <fill>
        <patternFill>
          <bgColor rgb="FFFF0000"/>
        </patternFill>
      </fill>
    </dxf>
    <dxf>
      <font>
        <color theme="7"/>
      </font>
      <numFmt numFmtId="0" formatCode="General"/>
    </dxf>
    <dxf>
      <font>
        <color rgb="FFFF0000"/>
      </font>
      <numFmt numFmtId="0" formatCode="General"/>
    </dxf>
    <dxf>
      <fill>
        <patternFill>
          <bgColor rgb="FFFF0000"/>
        </patternFill>
      </fill>
    </dxf>
    <dxf>
      <font>
        <color theme="7"/>
      </font>
      <numFmt numFmtId="0" formatCode="General"/>
    </dxf>
    <dxf>
      <font>
        <color rgb="FFFF0000"/>
      </font>
      <numFmt numFmtId="0" formatCode="General"/>
    </dxf>
    <dxf>
      <fill>
        <patternFill>
          <bgColor rgb="FFFF0000"/>
        </patternFill>
      </fill>
    </dxf>
    <dxf>
      <font>
        <color theme="7"/>
      </font>
      <numFmt numFmtId="0" formatCode="General"/>
    </dxf>
    <dxf>
      <font>
        <color rgb="FFFF0000"/>
      </font>
      <numFmt numFmtId="0" formatCode="General"/>
    </dxf>
    <dxf>
      <fill>
        <patternFill>
          <bgColor rgb="FFFF0000"/>
        </patternFill>
      </fill>
    </dxf>
    <dxf>
      <font>
        <color theme="7"/>
      </font>
      <numFmt numFmtId="0" formatCode="General"/>
    </dxf>
    <dxf>
      <font>
        <color rgb="FFFF0000"/>
      </font>
      <numFmt numFmtId="0" formatCode="General"/>
    </dxf>
    <dxf>
      <fill>
        <patternFill>
          <bgColor rgb="FFFF0000"/>
        </patternFill>
      </fill>
    </dxf>
    <dxf>
      <font>
        <color rgb="FFFFC000"/>
      </font>
    </dxf>
    <dxf>
      <font>
        <color rgb="FFFF0000"/>
      </font>
    </dxf>
    <dxf>
      <font>
        <color rgb="FFFFC000"/>
      </font>
    </dxf>
    <dxf>
      <font>
        <color rgb="FFFF0000"/>
      </font>
    </dxf>
    <dxf>
      <font>
        <color rgb="FFFFC000"/>
      </font>
    </dxf>
    <dxf>
      <font>
        <color rgb="FFFF0000"/>
      </font>
    </dxf>
    <dxf>
      <font>
        <color rgb="FFFFC000"/>
      </font>
    </dxf>
    <dxf>
      <font>
        <color rgb="FFFF0000"/>
      </font>
    </dxf>
    <dxf>
      <font>
        <color rgb="FFFFC000"/>
      </font>
    </dxf>
    <dxf>
      <font>
        <color rgb="FFFF0000"/>
      </font>
    </dxf>
    <dxf>
      <font>
        <color rgb="FFFFC000"/>
      </font>
    </dxf>
    <dxf>
      <font>
        <color rgb="FFFF0000"/>
      </font>
    </dxf>
    <dxf>
      <font>
        <color rgb="FFFFC000"/>
      </font>
    </dxf>
    <dxf>
      <font>
        <color rgb="FFFF0000"/>
      </font>
    </dxf>
    <dxf>
      <font>
        <color rgb="FFFFC000"/>
      </font>
    </dxf>
    <dxf>
      <font>
        <color rgb="FFFF0000"/>
      </font>
    </dxf>
    <dxf>
      <font>
        <color rgb="FFFFC000"/>
      </font>
    </dxf>
    <dxf>
      <font>
        <color rgb="FFFF0000"/>
      </font>
    </dxf>
    <dxf>
      <font>
        <color rgb="FFFFC000"/>
      </font>
    </dxf>
    <dxf>
      <font>
        <color rgb="FFFF0000"/>
      </font>
    </dxf>
    <dxf>
      <font>
        <color rgb="FFFFC000"/>
      </font>
    </dxf>
    <dxf>
      <font>
        <color rgb="FFFF0000"/>
      </font>
    </dxf>
    <dxf>
      <font>
        <color rgb="FFFFC000"/>
      </font>
    </dxf>
    <dxf>
      <font>
        <color rgb="FFFF0000"/>
      </font>
    </dxf>
    <dxf>
      <font>
        <color rgb="FFFFC000"/>
      </font>
    </dxf>
    <dxf>
      <font>
        <color rgb="FFFF0000"/>
      </font>
    </dxf>
    <dxf>
      <font>
        <color rgb="FFFFC000"/>
      </font>
    </dxf>
    <dxf>
      <font>
        <color rgb="FFFF0000"/>
      </font>
    </dxf>
    <dxf>
      <font>
        <color rgb="FFFFC000"/>
      </font>
    </dxf>
    <dxf>
      <font>
        <color rgb="FFFF0000"/>
      </font>
    </dxf>
    <dxf>
      <font>
        <color rgb="FFFFC000"/>
      </font>
    </dxf>
    <dxf>
      <font>
        <color rgb="FFFF0000"/>
      </font>
    </dxf>
    <dxf>
      <font>
        <color rgb="FFFFC000"/>
      </font>
    </dxf>
    <dxf>
      <font>
        <color rgb="FFFF0000"/>
      </font>
    </dxf>
    <dxf>
      <font>
        <color rgb="FFFFC000"/>
      </font>
    </dxf>
    <dxf>
      <font>
        <color rgb="FFFF0000"/>
      </font>
    </dxf>
    <dxf>
      <font>
        <color rgb="FFFFC000"/>
      </font>
    </dxf>
    <dxf>
      <font>
        <color rgb="FFFF0000"/>
      </font>
    </dxf>
    <dxf>
      <font>
        <color rgb="FFFFC000"/>
      </font>
    </dxf>
    <dxf>
      <font>
        <color rgb="FFFF0000"/>
      </font>
    </dxf>
    <dxf>
      <font>
        <color rgb="FFFFC000"/>
      </font>
    </dxf>
    <dxf>
      <font>
        <color rgb="FFFF0000"/>
      </font>
    </dxf>
    <dxf>
      <font>
        <color rgb="FFFFC000"/>
      </font>
    </dxf>
    <dxf>
      <font>
        <color rgb="FFFF0000"/>
      </font>
    </dxf>
    <dxf>
      <font>
        <color rgb="FFFFC000"/>
      </font>
    </dxf>
    <dxf>
      <font>
        <color rgb="FFFF0000"/>
      </font>
    </dxf>
    <dxf>
      <font>
        <color rgb="FFFFC000"/>
      </font>
    </dxf>
    <dxf>
      <font>
        <color rgb="FFFF0000"/>
      </font>
    </dxf>
    <dxf>
      <font>
        <color rgb="FFFFC000"/>
      </font>
    </dxf>
    <dxf>
      <font>
        <color rgb="FFFF0000"/>
      </font>
    </dxf>
    <dxf>
      <font>
        <color rgb="FFFFC000"/>
      </font>
    </dxf>
    <dxf>
      <font>
        <color rgb="FFFF0000"/>
      </font>
    </dxf>
    <dxf>
      <font>
        <color rgb="FFFFC000"/>
      </font>
    </dxf>
    <dxf>
      <font>
        <color rgb="FFFF0000"/>
      </font>
    </dxf>
    <dxf>
      <border outline="0">
        <top style="thin">
          <color theme="1"/>
        </top>
      </border>
    </dxf>
    <dxf>
      <font>
        <b/>
        <i val="0"/>
        <strike val="0"/>
        <condense val="0"/>
        <extend val="0"/>
        <outline val="0"/>
        <shadow val="0"/>
        <u val="none"/>
        <vertAlign val="baseline"/>
        <sz val="11"/>
        <color theme="1"/>
        <name val="Calibri"/>
        <family val="2"/>
        <scheme val="minor"/>
      </font>
      <numFmt numFmtId="0" formatCode="General"/>
      <fill>
        <patternFill patternType="solid">
          <fgColor indexed="64"/>
          <bgColor theme="0"/>
        </patternFill>
      </fill>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D5D6D2"/>
        </left>
        <right/>
        <top style="thin">
          <color rgb="FFD5D6D2"/>
        </top>
        <bottom style="thin">
          <color rgb="FFD5D6D2"/>
        </bottom>
        <vertical/>
        <horizontal/>
      </border>
      <protection locked="0" hidden="0"/>
    </dxf>
    <dxf>
      <font>
        <b val="0"/>
        <i val="0"/>
        <strike val="0"/>
        <condense val="0"/>
        <extend val="0"/>
        <outline val="0"/>
        <shadow val="0"/>
        <u val="none"/>
        <vertAlign val="baseline"/>
        <sz val="9"/>
        <color theme="1"/>
        <name val="Arial"/>
        <family val="2"/>
        <scheme val="none"/>
      </font>
      <numFmt numFmtId="0" formatCode="General"/>
      <fill>
        <patternFill patternType="none">
          <fgColor indexed="64"/>
          <bgColor indexed="65"/>
        </patternFill>
      </fill>
      <alignment horizontal="left" vertical="bottom" textRotation="0" wrapText="1" indent="1" justifyLastLine="0" shrinkToFit="0" readingOrder="0"/>
      <border diagonalUp="0" diagonalDown="0">
        <left style="thin">
          <color rgb="FFD5D6D2"/>
        </left>
        <right style="thin">
          <color rgb="FFD5D6D2"/>
        </right>
        <top style="thin">
          <color rgb="FFD5D6D2"/>
        </top>
        <bottom style="thin">
          <color rgb="FFD5D6D2"/>
        </bottom>
        <vertical/>
        <horizontal/>
      </border>
      <protection locked="1" hidden="0"/>
    </dxf>
    <dxf>
      <border outline="0">
        <right style="thin">
          <color rgb="FFD5D6D2"/>
        </right>
        <top style="thin">
          <color auto="1"/>
        </top>
        <bottom style="thin">
          <color rgb="FF000000"/>
        </bottom>
      </border>
    </dxf>
    <dxf>
      <border outline="0">
        <bottom style="thin">
          <color rgb="FF000000"/>
        </bottom>
      </border>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D5D6D2"/>
        </left>
        <right/>
        <top style="thin">
          <color rgb="FFD5D6D2"/>
        </top>
        <bottom style="thin">
          <color rgb="FFD5D6D2"/>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D5D6D2"/>
        </left>
        <right style="thin">
          <color rgb="FFD5D6D2"/>
        </right>
        <top style="thin">
          <color rgb="FFD5D6D2"/>
        </top>
        <bottom style="thin">
          <color rgb="FFD5D6D2"/>
        </bottom>
        <vertical/>
        <horizontal/>
      </border>
      <protection locked="0" hidden="0"/>
    </dxf>
    <dxf>
      <border diagonalUp="0" diagonalDown="0">
        <right style="thin">
          <color rgb="FFD5D6D2"/>
        </right>
        <top style="thin">
          <color rgb="FFD5D6D2"/>
        </top>
        <bottom style="thin">
          <color rgb="FFD5D6D2"/>
        </bottom>
        <vertical/>
        <horizontal style="thin">
          <color rgb="FFD5D6D2"/>
        </horizontal>
      </border>
    </dxf>
    <dxf>
      <border outline="0">
        <right style="thin">
          <color rgb="FFD5D6D2"/>
        </right>
      </border>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D5D6D2"/>
        </left>
        <right/>
        <top style="thin">
          <color indexed="64"/>
        </top>
        <bottom style="thin">
          <color indexed="64"/>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D5D6D2"/>
        </left>
        <right style="thin">
          <color rgb="FFD5D6D2"/>
        </right>
        <top style="thin">
          <color indexed="64"/>
        </top>
        <bottom style="thin">
          <color indexed="64"/>
        </bottom>
        <vertical/>
        <horizontal/>
      </border>
      <protection locked="0" hidden="0"/>
    </dxf>
    <dxf>
      <font>
        <b val="0"/>
        <i val="0"/>
        <strike val="0"/>
        <condense val="0"/>
        <extend val="0"/>
        <outline val="0"/>
        <shadow val="0"/>
        <u val="none"/>
        <vertAlign val="baseline"/>
        <sz val="9"/>
        <color theme="1"/>
        <name val="Arial"/>
        <family val="2"/>
        <scheme val="none"/>
      </font>
      <numFmt numFmtId="0" formatCode="General"/>
      <fill>
        <patternFill patternType="none">
          <fgColor indexed="64"/>
          <bgColor indexed="65"/>
        </patternFill>
      </fill>
      <alignment horizontal="left" vertical="bottom" textRotation="0" wrapText="1" indent="1" justifyLastLine="0" shrinkToFit="0" readingOrder="0"/>
      <border diagonalUp="0" diagonalDown="0">
        <left style="thin">
          <color rgb="FFD5D6D2"/>
        </left>
        <right style="thin">
          <color rgb="FFD5D6D2"/>
        </right>
        <top style="thin">
          <color rgb="FFD5D6D2"/>
        </top>
        <bottom style="thin">
          <color rgb="FFD5D6D2"/>
        </bottom>
        <vertical/>
        <horizontal style="thin">
          <color rgb="FFD5D6D2"/>
        </horizontal>
      </border>
      <protection locked="1" hidden="0"/>
    </dxf>
    <dxf>
      <border outline="0">
        <right style="thin">
          <color rgb="FFD5D6D2"/>
        </right>
        <top style="thin">
          <color auto="1"/>
        </top>
      </border>
    </dxf>
    <dxf>
      <font>
        <b val="0"/>
        <i val="0"/>
        <strike val="0"/>
        <condense val="0"/>
        <extend val="0"/>
        <outline val="0"/>
        <shadow val="0"/>
        <u val="none"/>
        <vertAlign val="baseline"/>
        <sz val="9"/>
        <color theme="1"/>
        <name val="Arial"/>
        <family val="2"/>
        <scheme val="none"/>
      </font>
      <numFmt numFmtId="0" formatCode="General"/>
      <fill>
        <patternFill patternType="solid">
          <fgColor indexed="64"/>
          <bgColor theme="0"/>
        </patternFill>
      </fill>
      <border diagonalUp="0" diagonalDown="0">
        <left style="thin">
          <color rgb="FFBCBDBC"/>
        </left>
        <right/>
        <top style="thin">
          <color rgb="FFBCBDBC"/>
        </top>
        <bottom style="thin">
          <color rgb="FFBCBDBC"/>
        </bottom>
        <vertical/>
        <horizontal/>
      </border>
      <protection locked="1" hidden="0"/>
    </dxf>
    <dxf>
      <font>
        <b val="0"/>
        <i val="0"/>
        <strike val="0"/>
        <condense val="0"/>
        <extend val="0"/>
        <outline val="0"/>
        <shadow val="0"/>
        <u val="none"/>
        <vertAlign val="baseline"/>
        <sz val="9"/>
        <color theme="1"/>
        <name val="Arial"/>
        <family val="2"/>
        <scheme val="none"/>
      </font>
      <numFmt numFmtId="0" formatCode="General"/>
      <fill>
        <patternFill patternType="solid">
          <fgColor indexed="64"/>
          <bgColor theme="0"/>
        </patternFill>
      </fill>
      <border diagonalUp="0" diagonalDown="0">
        <left style="thin">
          <color rgb="FFBCBDBC"/>
        </left>
        <right style="thin">
          <color rgb="FFBCBDBC"/>
        </right>
        <top style="thin">
          <color rgb="FFBCBDBC"/>
        </top>
        <bottom style="thin">
          <color rgb="FFBCBDBC"/>
        </bottom>
        <vertical/>
        <horizontal/>
      </border>
      <protection locked="1" hidden="0"/>
    </dxf>
    <dxf>
      <font>
        <b val="0"/>
        <i val="0"/>
        <strike val="0"/>
        <condense val="0"/>
        <extend val="0"/>
        <outline val="0"/>
        <shadow val="0"/>
        <u val="none"/>
        <vertAlign val="baseline"/>
        <sz val="9"/>
        <color theme="1"/>
        <name val="Arial"/>
        <family val="2"/>
        <scheme val="none"/>
      </font>
      <numFmt numFmtId="0" formatCode="General"/>
      <fill>
        <patternFill patternType="solid">
          <fgColor indexed="64"/>
          <bgColor rgb="FFFFEC72"/>
        </patternFill>
      </fill>
      <alignment horizontal="general" vertical="center" textRotation="0" wrapText="0" indent="0" justifyLastLine="0" shrinkToFit="0" readingOrder="0"/>
      <border diagonalUp="0" diagonalDown="0">
        <left style="thin">
          <color rgb="FFBCBDBC"/>
        </left>
        <right style="thin">
          <color rgb="FFBCBDBC"/>
        </right>
        <top style="thin">
          <color rgb="FFBCBDBC"/>
        </top>
        <bottom style="thin">
          <color rgb="FFBCBDBC"/>
        </bottom>
        <vertical/>
        <horizontal/>
      </border>
      <protection locked="0" hidden="0"/>
    </dxf>
    <dxf>
      <font>
        <b val="0"/>
        <i val="0"/>
        <strike val="0"/>
        <condense val="0"/>
        <extend val="0"/>
        <outline val="0"/>
        <shadow val="0"/>
        <u val="none"/>
        <vertAlign val="baseline"/>
        <sz val="9"/>
        <color theme="1"/>
        <name val="Arial"/>
        <family val="2"/>
        <scheme val="none"/>
      </font>
      <numFmt numFmtId="0" formatCode="General"/>
      <fill>
        <patternFill patternType="solid">
          <fgColor indexed="64"/>
          <bgColor rgb="FFFFEC72"/>
        </patternFill>
      </fill>
      <alignment horizontal="general" vertical="center" textRotation="0" wrapText="0" indent="0" justifyLastLine="0" shrinkToFit="0" readingOrder="0"/>
      <border diagonalUp="0" diagonalDown="0">
        <left/>
        <right style="thin">
          <color rgb="FFBCBDBC"/>
        </right>
        <top style="thin">
          <color rgb="FFBCBDBC"/>
        </top>
        <bottom style="thin">
          <color rgb="FFBCBDBC"/>
        </bottom>
        <vertical/>
        <horizontal/>
      </border>
      <protection locked="0" hidden="0"/>
    </dxf>
    <dxf>
      <font>
        <b val="0"/>
        <i val="0"/>
        <strike val="0"/>
        <condense val="0"/>
        <extend val="0"/>
        <outline val="0"/>
        <shadow val="0"/>
        <u val="none"/>
        <vertAlign val="baseline"/>
        <sz val="9"/>
        <color theme="1"/>
        <name val="Arial"/>
        <family val="2"/>
        <scheme val="none"/>
      </font>
      <numFmt numFmtId="0" formatCode="General"/>
      <fill>
        <patternFill patternType="solid">
          <fgColor indexed="64"/>
          <bgColor theme="0"/>
        </patternFill>
      </fill>
      <alignment horizontal="left" vertical="center" textRotation="0" wrapText="0" indent="2" justifyLastLine="0" shrinkToFit="0" readingOrder="0"/>
      <protection locked="1" hidden="0"/>
    </dxf>
    <dxf>
      <font>
        <b val="0"/>
        <i val="0"/>
        <strike val="0"/>
        <condense val="0"/>
        <extend val="0"/>
        <outline val="0"/>
        <shadow val="0"/>
        <u val="none"/>
        <vertAlign val="baseline"/>
        <sz val="9"/>
        <color rgb="FFAA322F"/>
        <name val="Arial"/>
        <family val="2"/>
        <scheme val="none"/>
      </font>
      <numFmt numFmtId="0" formatCode="General"/>
      <fill>
        <patternFill patternType="solid">
          <fgColor indexed="64"/>
          <bgColor rgb="FFD5D6D2"/>
        </patternFill>
      </fill>
      <alignment horizontal="center" vertical="center" textRotation="0" wrapText="0" indent="0" justifyLastLine="0" shrinkToFit="0" readingOrder="0"/>
      <border diagonalUp="0" diagonalDown="1">
        <left style="thin">
          <color rgb="FFBCBDBC"/>
        </left>
        <right style="thin">
          <color rgb="FFBCBDBC"/>
        </right>
        <top style="thin">
          <color rgb="FFBCBDBC"/>
        </top>
        <bottom style="thin">
          <color rgb="FFBCBDBC"/>
        </bottom>
        <diagonal style="thin">
          <color rgb="FFBCBDBC"/>
        </diagonal>
        <vertical/>
        <horizontal/>
      </border>
      <protection locked="1" hidden="0"/>
    </dxf>
    <dxf>
      <font>
        <b val="0"/>
        <i val="0"/>
        <strike val="0"/>
        <condense val="0"/>
        <extend val="0"/>
        <outline val="0"/>
        <shadow val="0"/>
        <u val="none"/>
        <vertAlign val="baseline"/>
        <sz val="9"/>
        <color theme="1"/>
        <name val="Arial"/>
        <family val="2"/>
        <scheme val="none"/>
      </font>
      <numFmt numFmtId="3" formatCode="#,##0"/>
      <fill>
        <patternFill patternType="solid">
          <fgColor indexed="64"/>
          <bgColor rgb="FFFFEC72"/>
        </patternFill>
      </fill>
      <alignment horizontal="right" vertical="center" textRotation="0" wrapText="0" indent="0" justifyLastLine="0" shrinkToFit="0" readingOrder="0"/>
      <border diagonalUp="0" diagonalDown="0">
        <left style="thin">
          <color rgb="FFD5D6D2"/>
        </left>
        <right/>
        <top style="thin">
          <color rgb="FFD5D6D2"/>
        </top>
        <bottom style="thin">
          <color rgb="FFD5D6D2"/>
        </bottom>
        <vertical/>
        <horizontal/>
      </border>
    </dxf>
    <dxf>
      <font>
        <b val="0"/>
        <i val="0"/>
        <strike val="0"/>
        <condense val="0"/>
        <extend val="0"/>
        <outline val="0"/>
        <shadow val="0"/>
        <u val="none"/>
        <vertAlign val="baseline"/>
        <sz val="9"/>
        <color theme="1"/>
        <name val="Arial"/>
        <family val="2"/>
        <scheme val="none"/>
      </font>
      <numFmt numFmtId="3" formatCode="#,##0"/>
      <fill>
        <patternFill patternType="solid">
          <fgColor indexed="64"/>
          <bgColor rgb="FFFFEC72"/>
        </patternFill>
      </fill>
      <alignment horizontal="right" vertical="center" textRotation="0" wrapText="0" indent="0" justifyLastLine="0" shrinkToFit="0" readingOrder="0"/>
      <border diagonalUp="0" diagonalDown="0" outline="0">
        <left style="thin">
          <color rgb="FFD5D6D2"/>
        </left>
        <right style="thin">
          <color rgb="FFD5D6D2"/>
        </right>
        <top style="thin">
          <color rgb="FFD5D6D2"/>
        </top>
        <bottom style="thin">
          <color rgb="FFD5D6D2"/>
        </bottom>
      </border>
    </dxf>
    <dxf>
      <font>
        <b val="0"/>
        <i val="0"/>
        <strike val="0"/>
        <condense val="0"/>
        <extend val="0"/>
        <outline val="0"/>
        <shadow val="0"/>
        <u val="none"/>
        <vertAlign val="baseline"/>
        <sz val="9"/>
        <color theme="1"/>
        <name val="Arial"/>
        <family val="2"/>
        <scheme val="none"/>
      </font>
      <numFmt numFmtId="0" formatCode="General"/>
      <fill>
        <patternFill patternType="solid">
          <fgColor indexed="64"/>
          <bgColor theme="0"/>
        </patternFill>
      </fill>
      <alignment horizontal="left" vertical="center" textRotation="0" wrapText="1" indent="2" justifyLastLine="0" shrinkToFit="0" readingOrder="0"/>
      <border diagonalUp="0" diagonalDown="0" outline="0">
        <left/>
        <right style="thin">
          <color rgb="FFD5D6D2"/>
        </right>
        <top style="thin">
          <color rgb="FFD5D6D2"/>
        </top>
        <bottom style="thin">
          <color rgb="FFD5D6D2"/>
        </bottom>
      </border>
      <protection locked="1" hidden="0"/>
    </dxf>
    <dxf>
      <border outline="0">
        <left style="thin">
          <color rgb="FFD5D6D2"/>
        </left>
        <bottom style="thin">
          <color rgb="FF000000"/>
        </bottom>
      </border>
    </dxf>
    <dxf>
      <border outline="0">
        <bottom style="thin">
          <color rgb="FFD5D6D2"/>
        </bottom>
      </border>
    </dxf>
    <dxf>
      <font>
        <b/>
        <i val="0"/>
        <strike val="0"/>
        <condense val="0"/>
        <extend val="0"/>
        <outline val="0"/>
        <shadow val="0"/>
        <u val="none"/>
        <vertAlign val="baseline"/>
        <sz val="9"/>
        <color auto="1"/>
        <name val="Arial"/>
        <family val="2"/>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outline="0">
        <left style="thin">
          <color rgb="FFD5D6D2"/>
        </left>
        <right style="thin">
          <color rgb="FFD5D6D2"/>
        </right>
        <top/>
        <bottom/>
      </border>
      <protection locked="1" hidden="0"/>
    </dxf>
    <dxf>
      <font>
        <b val="0"/>
        <i val="0"/>
        <strike val="0"/>
        <condense val="0"/>
        <extend val="0"/>
        <outline val="0"/>
        <shadow val="0"/>
        <u val="none"/>
        <vertAlign val="baseline"/>
        <sz val="9"/>
        <color theme="1"/>
        <name val="Arial"/>
        <family val="2"/>
        <scheme val="none"/>
      </font>
      <numFmt numFmtId="0" formatCode="General"/>
      <fill>
        <patternFill patternType="solid">
          <fgColor indexed="64"/>
          <bgColor rgb="FFD5D6D2"/>
        </patternFill>
      </fill>
      <border diagonalUp="0" diagonalDown="1">
        <left style="thin">
          <color rgb="FFBCBDBC"/>
        </left>
        <right style="thin">
          <color rgb="FFBCBDBC"/>
        </right>
        <top style="thin">
          <color rgb="FFBCBDBC"/>
        </top>
        <bottom style="thin">
          <color rgb="FFBCBDBC"/>
        </bottom>
        <diagonal style="thin">
          <color auto="1"/>
        </diagonal>
        <vertical/>
        <horizontal/>
      </border>
      <protection locked="1"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D5D6D2"/>
        </left>
        <right style="thin">
          <color rgb="FFD5D6D2"/>
        </right>
        <top/>
        <bottom style="thin">
          <color rgb="FFD5D6D2"/>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D5D6D2"/>
        </left>
        <right style="thin">
          <color rgb="FFD5D6D2"/>
        </right>
        <top/>
        <bottom style="thin">
          <color rgb="FFD5D6D2"/>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D5D6D2"/>
        </left>
        <right style="thin">
          <color rgb="FFD5D6D2"/>
        </right>
        <top/>
        <bottom style="thin">
          <color rgb="FFD5D6D2"/>
        </bottom>
        <vertical/>
        <horizontal/>
      </border>
      <protection locked="0" hidden="0"/>
    </dxf>
    <dxf>
      <font>
        <b val="0"/>
        <i val="0"/>
        <strike val="0"/>
        <condense val="0"/>
        <extend val="0"/>
        <outline val="0"/>
        <shadow val="0"/>
        <u val="none"/>
        <vertAlign val="baseline"/>
        <sz val="9"/>
        <color theme="1"/>
        <name val="Arial"/>
        <family val="2"/>
        <scheme val="none"/>
      </font>
      <numFmt numFmtId="0" formatCode="General"/>
      <fill>
        <patternFill patternType="solid">
          <fgColor indexed="64"/>
          <bgColor rgb="FFD5D6D2"/>
        </patternFill>
      </fill>
      <border diagonalUp="0" diagonalDown="1">
        <left style="thin">
          <color rgb="FFBCBDBC"/>
        </left>
        <right style="thin">
          <color rgb="FFBCBDBC"/>
        </right>
        <top style="thin">
          <color rgb="FFBCBDBC"/>
        </top>
        <bottom style="thin">
          <color rgb="FFBCBDBC"/>
        </bottom>
        <diagonal style="thin">
          <color auto="1"/>
        </diagonal>
        <vertical/>
        <horizontal/>
      </border>
      <protection locked="1"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D5D6D2"/>
        </left>
        <right style="thin">
          <color rgb="FFD5D6D2"/>
        </right>
        <top/>
        <bottom style="thin">
          <color rgb="FFD5D6D2"/>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D5D6D2"/>
        </left>
        <right style="thin">
          <color rgb="FFD5D6D2"/>
        </right>
        <top/>
        <bottom style="thin">
          <color rgb="FFD5D6D2"/>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D5D6D2"/>
        </left>
        <right style="thin">
          <color rgb="FFD5D6D2"/>
        </right>
        <top/>
        <bottom style="thin">
          <color rgb="FFD5D6D2"/>
        </bottom>
        <vertical/>
        <horizontal/>
      </border>
      <protection locked="0" hidden="0"/>
    </dxf>
    <dxf>
      <font>
        <b val="0"/>
        <i val="0"/>
        <strike val="0"/>
        <condense val="0"/>
        <extend val="0"/>
        <outline val="0"/>
        <shadow val="0"/>
        <u val="none"/>
        <vertAlign val="baseline"/>
        <sz val="9"/>
        <color theme="1"/>
        <name val="Arial"/>
        <family val="2"/>
        <scheme val="none"/>
      </font>
      <numFmt numFmtId="0" formatCode="General"/>
      <fill>
        <patternFill patternType="none">
          <fgColor indexed="64"/>
          <bgColor indexed="65"/>
        </patternFill>
      </fill>
      <alignment horizontal="left" vertical="center" textRotation="0" wrapText="1" indent="8" justifyLastLine="0" shrinkToFit="0" readingOrder="0"/>
      <border diagonalUp="0" diagonalDown="0">
        <left/>
        <right style="thin">
          <color rgb="FFD5D6D2"/>
        </right>
        <top style="thin">
          <color rgb="FFD5D6D2"/>
        </top>
        <bottom style="thin">
          <color rgb="FFD5D6D2"/>
        </bottom>
        <vertical/>
        <horizontal/>
      </border>
      <protection locked="1" hidden="0"/>
    </dxf>
    <dxf>
      <border outline="0">
        <left style="thin">
          <color rgb="FFD5D6D2"/>
        </left>
        <right style="thin">
          <color rgb="FFD5D6D2"/>
        </right>
        <bottom style="thin">
          <color rgb="FF000000"/>
        </bottom>
      </border>
    </dxf>
    <dxf>
      <font>
        <b val="0"/>
        <i val="0"/>
        <strike val="0"/>
        <condense val="0"/>
        <extend val="0"/>
        <outline val="0"/>
        <shadow val="0"/>
        <u val="none"/>
        <vertAlign val="baseline"/>
        <sz val="9"/>
        <color rgb="FF000000"/>
        <name val="Arial"/>
        <family val="2"/>
        <scheme val="none"/>
      </font>
      <fill>
        <patternFill patternType="solid">
          <fgColor rgb="FF000000"/>
          <bgColor rgb="FFFFEC72"/>
        </patternFill>
      </fill>
      <protection locked="0" hidden="0"/>
    </dxf>
    <dxf>
      <font>
        <b/>
        <i val="0"/>
        <strike val="0"/>
        <condense val="0"/>
        <extend val="0"/>
        <outline val="0"/>
        <shadow val="0"/>
        <u val="none"/>
        <vertAlign val="baseline"/>
        <sz val="9"/>
        <color theme="1"/>
        <name val="Arial"/>
        <family val="2"/>
        <scheme val="none"/>
      </font>
      <numFmt numFmtId="0" formatCode="General"/>
      <fill>
        <patternFill patternType="solid">
          <fgColor indexed="64"/>
          <bgColor theme="0"/>
        </patternFill>
      </fill>
      <alignment horizontal="center" vertical="center" textRotation="0" wrapText="0" indent="0" justifyLastLine="0" shrinkToFit="0" readingOrder="0"/>
      <border diagonalUp="0" diagonalDown="0" outline="0">
        <left style="thin">
          <color rgb="FFD5D6D2"/>
        </left>
        <right style="thin">
          <color rgb="FFD5D6D2"/>
        </right>
        <top/>
        <bottom/>
      </border>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D5D6D2"/>
        </left>
        <right/>
        <top style="thin">
          <color rgb="FFD5D6D2"/>
        </top>
        <bottom style="thin">
          <color rgb="FFD5D6D2"/>
        </bottom>
        <vertical style="thin">
          <color rgb="FFD5D6D2"/>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D5D6D2"/>
        </left>
        <right style="thin">
          <color rgb="FFD5D6D2"/>
        </right>
        <top style="thin">
          <color rgb="FFD5D6D2"/>
        </top>
        <bottom style="thin">
          <color rgb="FFD5D6D2"/>
        </bottom>
        <vertical style="thin">
          <color rgb="FFD5D6D2"/>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outline="0">
        <left style="thin">
          <color rgb="FFD5D6D2"/>
        </left>
        <right style="thin">
          <color rgb="FFD5D6D2"/>
        </right>
        <top style="thin">
          <color rgb="FFD5D6D2"/>
        </top>
        <bottom style="thin">
          <color rgb="FFD5D6D2"/>
        </bottom>
      </border>
      <protection locked="0" hidden="0"/>
    </dxf>
    <dxf>
      <font>
        <b val="0"/>
        <i val="0"/>
        <strike val="0"/>
        <condense val="0"/>
        <extend val="0"/>
        <outline val="0"/>
        <shadow val="0"/>
        <u val="none"/>
        <vertAlign val="baseline"/>
        <sz val="9"/>
        <color rgb="FF000000"/>
        <name val="Arial"/>
        <family val="2"/>
        <scheme val="none"/>
      </font>
      <numFmt numFmtId="0" formatCode="General"/>
      <fill>
        <patternFill patternType="none">
          <fgColor indexed="64"/>
          <bgColor indexed="65"/>
        </patternFill>
      </fill>
      <alignment horizontal="left" vertical="center" textRotation="0" wrapText="1" indent="8" justifyLastLine="0" shrinkToFit="0" readingOrder="0"/>
      <border diagonalUp="0" diagonalDown="0" outline="0">
        <left/>
        <right style="thin">
          <color rgb="FFD5D6D2"/>
        </right>
        <top style="thin">
          <color rgb="FFD5D6D2"/>
        </top>
        <bottom style="thin">
          <color rgb="FFD5D6D2"/>
        </bottom>
      </border>
      <protection locked="1" hidden="0"/>
    </dxf>
    <dxf>
      <border diagonalUp="0" diagonalDown="0">
        <left style="thin">
          <color rgb="FFD5D6D2"/>
        </left>
        <right style="thin">
          <color rgb="FFD5D6D2"/>
        </right>
        <top style="thin">
          <color auto="1"/>
        </top>
        <bottom style="thin">
          <color rgb="FF000000"/>
        </bottom>
      </border>
    </dxf>
    <dxf>
      <font>
        <b/>
        <i val="0"/>
        <strike val="0"/>
        <condense val="0"/>
        <extend val="0"/>
        <outline val="0"/>
        <shadow val="0"/>
        <u val="none"/>
        <vertAlign val="baseline"/>
        <sz val="9"/>
        <color theme="1"/>
        <name val="Arial"/>
        <family val="2"/>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style="thin">
          <color rgb="FFD5D6D2"/>
        </left>
        <right style="thin">
          <color rgb="FFD5D6D2"/>
        </right>
        <top/>
        <bottom/>
        <vertical style="thin">
          <color rgb="FFD5D6D2"/>
        </vertical>
      </border>
      <protection locked="1"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outline="0">
        <left style="thin">
          <color rgb="FFD5D6D2"/>
        </left>
        <right/>
        <top style="thin">
          <color rgb="FFD5D6D2"/>
        </top>
        <bottom style="thin">
          <color rgb="FFD5D6D2"/>
        </bottom>
      </border>
      <protection locked="0" hidden="0"/>
    </dxf>
    <dxf>
      <font>
        <b val="0"/>
        <i val="0"/>
        <strike val="0"/>
        <condense val="0"/>
        <extend val="0"/>
        <outline val="0"/>
        <shadow val="0"/>
        <u val="none"/>
        <vertAlign val="baseline"/>
        <sz val="9"/>
        <color theme="1"/>
        <name val="Arial"/>
        <family val="2"/>
        <scheme val="none"/>
      </font>
      <numFmt numFmtId="0" formatCode="General"/>
      <fill>
        <patternFill patternType="none">
          <fgColor indexed="64"/>
          <bgColor indexed="65"/>
        </patternFill>
      </fill>
      <alignment horizontal="left" vertical="center" textRotation="0" wrapText="1" indent="10" justifyLastLine="0" shrinkToFit="0" readingOrder="0"/>
      <border diagonalUp="0" diagonalDown="0" outline="0">
        <left/>
        <right style="thin">
          <color rgb="FFD5D6D2"/>
        </right>
        <top style="thin">
          <color rgb="FFD5D6D2"/>
        </top>
        <bottom style="thin">
          <color rgb="FFD5D6D2"/>
        </bottom>
      </border>
      <protection locked="1" hidden="0"/>
    </dxf>
    <dxf>
      <border diagonalUp="0" diagonalDown="0">
        <left style="thin">
          <color rgb="FFFFFFFF"/>
        </left>
        <right style="thin">
          <color rgb="FFFFFFFF"/>
        </right>
        <top style="thin">
          <color auto="1"/>
        </top>
        <bottom style="thin">
          <color rgb="FF000000"/>
        </bottom>
      </border>
    </dxf>
    <dxf>
      <border outline="0">
        <bottom style="thin">
          <color auto="1"/>
        </bottom>
      </border>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D5D6D2"/>
        </left>
        <right/>
        <top/>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D5D6D2"/>
        </left>
        <right style="thin">
          <color rgb="FFD5D6D2"/>
        </right>
        <top/>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D5D6D2"/>
        </left>
        <right style="thin">
          <color rgb="FFD5D6D2"/>
        </right>
        <top/>
        <bottom/>
        <vertical/>
        <horizontal/>
      </border>
      <protection locked="0" hidden="0"/>
    </dxf>
    <dxf>
      <font>
        <b val="0"/>
        <i val="0"/>
        <strike val="0"/>
        <condense val="0"/>
        <extend val="0"/>
        <outline val="0"/>
        <shadow val="0"/>
        <u val="none"/>
        <vertAlign val="baseline"/>
        <sz val="9"/>
        <color rgb="FF000000"/>
        <name val="Arial"/>
        <family val="2"/>
        <scheme val="none"/>
      </font>
      <numFmt numFmtId="0" formatCode="General"/>
      <fill>
        <patternFill patternType="none">
          <fgColor indexed="64"/>
          <bgColor indexed="65"/>
        </patternFill>
      </fill>
      <alignment horizontal="left" vertical="center" textRotation="0" wrapText="1" indent="5" justifyLastLine="0" shrinkToFit="0" readingOrder="0"/>
      <border diagonalUp="0" diagonalDown="0">
        <left/>
        <right style="thin">
          <color rgb="FFD5D6D2"/>
        </right>
        <top style="thin">
          <color rgb="FFD5D6D2"/>
        </top>
        <bottom/>
        <vertical/>
        <horizontal/>
      </border>
      <protection locked="1" hidden="0"/>
    </dxf>
    <dxf>
      <border outline="0">
        <left style="thin">
          <color rgb="FFD5D6D2"/>
        </left>
        <right style="thin">
          <color rgb="FFD5D6D2"/>
        </right>
        <top style="thin">
          <color auto="1"/>
        </top>
        <bottom style="thin">
          <color rgb="FF000000"/>
        </bottom>
      </border>
    </dxf>
    <dxf>
      <font>
        <b/>
        <i val="0"/>
        <strike val="0"/>
        <condense val="0"/>
        <extend val="0"/>
        <outline val="0"/>
        <shadow val="0"/>
        <u val="none"/>
        <vertAlign val="baseline"/>
        <sz val="9"/>
        <color theme="1"/>
        <name val="Arial"/>
        <family val="2"/>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rgb="FFD5D6D2"/>
        </left>
        <right style="thin">
          <color rgb="FFD5D6D2"/>
        </right>
        <top/>
        <bottom/>
      </border>
      <protection locked="1"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outline="0">
        <left style="thin">
          <color rgb="FFD5D6D2"/>
        </left>
        <right/>
        <top/>
        <bottom style="thin">
          <color rgb="FFD5D6D2"/>
        </bottom>
      </border>
      <protection locked="0" hidden="0"/>
    </dxf>
    <dxf>
      <font>
        <b val="0"/>
        <i val="0"/>
        <strike val="0"/>
        <condense val="0"/>
        <extend val="0"/>
        <outline val="0"/>
        <shadow val="0"/>
        <u val="none"/>
        <vertAlign val="baseline"/>
        <sz val="9"/>
        <color theme="1"/>
        <name val="Arial"/>
        <family val="2"/>
        <scheme val="none"/>
      </font>
      <numFmt numFmtId="0" formatCode="General"/>
      <fill>
        <patternFill patternType="none">
          <fgColor indexed="64"/>
          <bgColor indexed="65"/>
        </patternFill>
      </fill>
      <alignment horizontal="left" vertical="bottom" textRotation="0" wrapText="0" indent="5" justifyLastLine="0" shrinkToFit="0" readingOrder="0"/>
      <border diagonalUp="0" diagonalDown="0">
        <left/>
        <right style="thin">
          <color rgb="FFD5D6D2"/>
        </right>
        <top/>
        <bottom style="thin">
          <color rgb="FFD5D6D2"/>
        </bottom>
        <vertical/>
        <horizontal/>
      </border>
      <protection locked="1" hidden="0"/>
    </dxf>
    <dxf>
      <border diagonalUp="0" diagonalDown="0">
        <left style="thin">
          <color rgb="FFFFFFFF"/>
        </left>
        <right style="thin">
          <color rgb="FFFFFFFF"/>
        </right>
        <top style="thin">
          <color rgb="FF000000"/>
        </top>
        <bottom style="thin">
          <color rgb="FF000000"/>
        </bottom>
      </border>
    </dxf>
    <dxf>
      <border>
        <bottom style="thin">
          <color rgb="FF000000"/>
        </bottom>
      </border>
    </dxf>
    <dxf>
      <border diagonalUp="0" diagonalDown="0">
        <left style="thin">
          <color theme="0"/>
        </left>
        <right style="thin">
          <color theme="0"/>
        </right>
        <top/>
        <bottom/>
        <vertical style="thin">
          <color theme="0"/>
        </vertical>
        <horizontal/>
      </border>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outline="0">
        <left style="thin">
          <color rgb="FFD5D6D2"/>
        </left>
        <right/>
        <top/>
        <bottom/>
      </border>
      <protection locked="0" hidden="0"/>
    </dxf>
    <dxf>
      <font>
        <b val="0"/>
        <i val="0"/>
        <strike val="0"/>
        <condense val="0"/>
        <extend val="0"/>
        <outline val="0"/>
        <shadow val="0"/>
        <u val="none"/>
        <vertAlign val="baseline"/>
        <sz val="9"/>
        <color theme="1"/>
        <name val="Arial"/>
        <family val="2"/>
        <scheme val="none"/>
      </font>
      <numFmt numFmtId="0" formatCode="General"/>
      <fill>
        <patternFill patternType="none">
          <fgColor indexed="64"/>
          <bgColor indexed="65"/>
        </patternFill>
      </fill>
      <alignment horizontal="left" vertical="bottom" textRotation="0" wrapText="1" indent="5" justifyLastLine="0" shrinkToFit="0" readingOrder="0"/>
      <border diagonalUp="0" diagonalDown="0" outline="0">
        <left/>
        <right style="thin">
          <color rgb="FFD5D6D2"/>
        </right>
        <top style="thin">
          <color rgb="FFD5D6D2"/>
        </top>
        <bottom/>
      </border>
      <protection locked="1" hidden="0"/>
    </dxf>
    <dxf>
      <border outline="0">
        <top style="thin">
          <color rgb="FFD5D6D2"/>
        </top>
      </border>
    </dxf>
    <dxf>
      <border outline="0">
        <left style="thin">
          <color rgb="FFD5D6D2"/>
        </left>
        <right style="thin">
          <color rgb="FFD5D6D2"/>
        </right>
        <top style="thin">
          <color auto="1"/>
        </top>
        <bottom style="thin">
          <color rgb="FF000000"/>
        </bottom>
      </border>
    </dxf>
    <dxf>
      <border outline="0">
        <bottom style="thin">
          <color rgb="FFD5D6D2"/>
        </bottom>
      </border>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outline="0">
        <left style="thin">
          <color rgb="FFD5D6D2"/>
        </left>
        <right/>
        <top/>
        <bottom/>
      </border>
      <protection locked="0" hidden="0"/>
    </dxf>
    <dxf>
      <font>
        <b val="0"/>
        <i val="0"/>
        <strike val="0"/>
        <condense val="0"/>
        <extend val="0"/>
        <outline val="0"/>
        <shadow val="0"/>
        <u val="none"/>
        <vertAlign val="baseline"/>
        <sz val="9"/>
        <color theme="1"/>
        <name val="Arial"/>
        <family val="2"/>
        <scheme val="none"/>
      </font>
      <numFmt numFmtId="0" formatCode="General"/>
      <fill>
        <patternFill patternType="none">
          <fgColor indexed="64"/>
          <bgColor indexed="65"/>
        </patternFill>
      </fill>
      <alignment horizontal="left" vertical="bottom" textRotation="0" wrapText="1" indent="5" justifyLastLine="0" shrinkToFit="0" readingOrder="0"/>
      <border diagonalUp="0" diagonalDown="0" outline="0">
        <left/>
        <right style="thin">
          <color rgb="FFD5D6D2"/>
        </right>
        <top style="thin">
          <color rgb="FFD5D6D2"/>
        </top>
        <bottom/>
      </border>
      <protection locked="1" hidden="0"/>
    </dxf>
    <dxf>
      <border outline="0">
        <top style="thin">
          <color rgb="FFD5D6D2"/>
        </top>
      </border>
    </dxf>
    <dxf>
      <border outline="0">
        <left style="thin">
          <color rgb="FFD5D6D2"/>
        </left>
        <right style="thin">
          <color rgb="FFD5D6D2"/>
        </right>
        <top style="thin">
          <color auto="1"/>
        </top>
        <bottom style="thin">
          <color rgb="FF000000"/>
        </bottom>
      </border>
    </dxf>
    <dxf>
      <border outline="0">
        <bottom style="thin">
          <color rgb="FFD5D6D2"/>
        </bottom>
      </border>
    </dxf>
    <dxf>
      <font>
        <b val="0"/>
        <i val="0"/>
        <strike val="0"/>
        <condense val="0"/>
        <extend val="0"/>
        <outline val="0"/>
        <shadow val="0"/>
        <u val="none"/>
        <vertAlign val="baseline"/>
        <sz val="9"/>
        <color theme="1"/>
        <name val="Arial"/>
        <family val="2"/>
        <scheme val="none"/>
      </font>
      <numFmt numFmtId="0" formatCode="General"/>
      <fill>
        <patternFill patternType="none">
          <fgColor indexed="64"/>
          <bgColor indexed="65"/>
        </patternFill>
      </fill>
      <border diagonalUp="0" diagonalDown="0">
        <left style="thin">
          <color rgb="FFBCBDBC"/>
        </left>
        <right style="thin">
          <color rgb="FFBCBDBC"/>
        </right>
        <top style="thin">
          <color rgb="FFBCBDBC"/>
        </top>
        <bottom style="thin">
          <color rgb="FFBCBDBC"/>
        </bottom>
        <vertical style="thin">
          <color rgb="FFBCBDBC"/>
        </vertical>
        <horizontal style="thin">
          <color rgb="FFBCBDBC"/>
        </horizontal>
      </border>
      <protection locked="1" hidden="0"/>
    </dxf>
    <dxf>
      <font>
        <b val="0"/>
        <i val="0"/>
        <strike val="0"/>
        <condense val="0"/>
        <extend val="0"/>
        <outline val="0"/>
        <shadow val="0"/>
        <u val="none"/>
        <vertAlign val="baseline"/>
        <sz val="9"/>
        <color theme="1"/>
        <name val="Arial"/>
        <family val="2"/>
        <scheme val="none"/>
      </font>
      <numFmt numFmtId="0" formatCode="General"/>
      <fill>
        <patternFill patternType="none">
          <fgColor indexed="64"/>
          <bgColor indexed="65"/>
        </patternFill>
      </fill>
      <border diagonalUp="0" diagonalDown="0">
        <left style="thin">
          <color rgb="FFBCBDBC"/>
        </left>
        <right style="thin">
          <color rgb="FFBCBDBC"/>
        </right>
        <top style="thin">
          <color rgb="FFBCBDBC"/>
        </top>
        <bottom style="thin">
          <color rgb="FFBCBDBC"/>
        </bottom>
        <vertical style="thin">
          <color rgb="FFBCBDBC"/>
        </vertical>
        <horizontal style="thin">
          <color rgb="FFBCBDBC"/>
        </horizontal>
      </border>
      <protection locked="1" hidden="0"/>
    </dxf>
    <dxf>
      <font>
        <b val="0"/>
        <i val="0"/>
        <strike val="0"/>
        <condense val="0"/>
        <extend val="0"/>
        <outline val="0"/>
        <shadow val="0"/>
        <u val="none"/>
        <vertAlign val="baseline"/>
        <sz val="9"/>
        <color theme="1"/>
        <name val="Arial"/>
        <family val="2"/>
        <scheme val="none"/>
      </font>
      <numFmt numFmtId="0" formatCode="General"/>
      <fill>
        <patternFill patternType="none">
          <fgColor indexed="64"/>
          <bgColor indexed="65"/>
        </patternFill>
      </fill>
      <border diagonalUp="0" diagonalDown="0">
        <left style="thin">
          <color rgb="FFBCBDBC"/>
        </left>
        <right style="thin">
          <color rgb="FFBCBDBC"/>
        </right>
        <top style="thin">
          <color rgb="FFBCBDBC"/>
        </top>
        <bottom style="thin">
          <color rgb="FFBCBDBC"/>
        </bottom>
        <vertical style="thin">
          <color rgb="FFBCBDBC"/>
        </vertical>
        <horizontal style="thin">
          <color rgb="FFBCBDBC"/>
        </horizontal>
      </border>
      <protection locked="1" hidden="0"/>
    </dxf>
    <dxf>
      <font>
        <b val="0"/>
        <i val="0"/>
        <strike val="0"/>
        <condense val="0"/>
        <extend val="0"/>
        <outline val="0"/>
        <shadow val="0"/>
        <u val="none"/>
        <vertAlign val="baseline"/>
        <sz val="9"/>
        <color theme="1"/>
        <name val="Arial"/>
        <family val="2"/>
        <scheme val="none"/>
      </font>
      <numFmt numFmtId="0" formatCode="General"/>
      <fill>
        <patternFill patternType="none">
          <fgColor indexed="64"/>
          <bgColor indexed="65"/>
        </patternFill>
      </fill>
      <border diagonalUp="0" diagonalDown="0">
        <left style="thin">
          <color rgb="FFBCBDBC"/>
        </left>
        <right style="thin">
          <color rgb="FFBCBDBC"/>
        </right>
        <top style="thin">
          <color rgb="FFBCBDBC"/>
        </top>
        <bottom style="thin">
          <color rgb="FFBCBDBC"/>
        </bottom>
        <vertical style="thin">
          <color rgb="FFBCBDBC"/>
        </vertical>
        <horizontal style="thin">
          <color rgb="FFBCBDBC"/>
        </horizontal>
      </border>
      <protection locked="1"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BCBDBC"/>
        </left>
        <right style="thin">
          <color rgb="FFBCBDBC"/>
        </right>
        <top style="thin">
          <color rgb="FFBCBDBC"/>
        </top>
        <bottom style="thin">
          <color rgb="FFBCBDBC"/>
        </bottom>
        <vertical style="thin">
          <color rgb="FFBCBDBC"/>
        </vertical>
        <horizontal style="thin">
          <color rgb="FFBCBDBC"/>
        </horizontal>
      </border>
      <protection locked="0" hidden="0"/>
    </dxf>
    <dxf>
      <font>
        <b val="0"/>
        <i val="0"/>
        <strike val="0"/>
        <condense val="0"/>
        <extend val="0"/>
        <outline val="0"/>
        <shadow val="0"/>
        <u val="none"/>
        <vertAlign val="baseline"/>
        <sz val="9"/>
        <color theme="1"/>
        <name val="Arial"/>
        <family val="2"/>
        <scheme val="none"/>
      </font>
      <numFmt numFmtId="0" formatCode="General"/>
      <fill>
        <patternFill patternType="none">
          <fgColor indexed="64"/>
          <bgColor indexed="65"/>
        </patternFill>
      </fill>
      <alignment horizontal="left" vertical="bottom" textRotation="0" wrapText="0" indent="8" justifyLastLine="0" shrinkToFit="0" readingOrder="0"/>
      <border diagonalUp="0" diagonalDown="0">
        <left/>
        <right style="thin">
          <color rgb="FFD5D6D2"/>
        </right>
        <top style="thin">
          <color rgb="FFD5D6D2"/>
        </top>
        <bottom style="thin">
          <color rgb="FFD5D6D2"/>
        </bottom>
        <vertical/>
        <horizontal/>
      </border>
      <protection locked="1" hidden="0"/>
    </dxf>
    <dxf>
      <border outline="0">
        <left style="thin">
          <color rgb="FFD5D6D2"/>
        </left>
        <top style="thin">
          <color auto="1"/>
        </top>
      </border>
    </dxf>
    <dxf>
      <font>
        <b val="0"/>
        <i val="0"/>
        <strike val="0"/>
        <condense val="0"/>
        <extend val="0"/>
        <outline val="0"/>
        <shadow val="0"/>
        <u val="none"/>
        <vertAlign val="baseline"/>
        <sz val="9"/>
        <color rgb="FF000000"/>
        <name val="Arial"/>
        <family val="2"/>
        <scheme val="none"/>
      </font>
      <fill>
        <patternFill patternType="none">
          <fgColor rgb="FF000000"/>
          <bgColor rgb="FFFFFFFF"/>
        </patternFill>
      </fill>
      <protection locked="1" hidden="0"/>
    </dxf>
    <dxf>
      <font>
        <b/>
        <i val="0"/>
        <strike val="0"/>
        <condense val="0"/>
        <extend val="0"/>
        <outline val="0"/>
        <shadow val="0"/>
        <u val="none"/>
        <vertAlign val="baseline"/>
        <sz val="9"/>
        <color theme="1"/>
        <name val="Arial"/>
        <family val="2"/>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rgb="FFD5D6D2"/>
        </left>
        <right style="thin">
          <color rgb="FFD5D6D2"/>
        </right>
        <top/>
        <bottom/>
      </border>
      <protection locked="1"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BCBDBC"/>
        </left>
        <right/>
        <top style="thin">
          <color rgb="FFBCBDBC"/>
        </top>
        <bottom style="thin">
          <color rgb="FFBCBDBC"/>
        </bottom>
        <vertical style="thin">
          <color rgb="FFBCBDBC"/>
        </vertical>
        <horizontal style="thin">
          <color rgb="FFBCBDBC"/>
        </horizontal>
      </border>
      <protection locked="0" hidden="0"/>
    </dxf>
    <dxf>
      <font>
        <b val="0"/>
        <i val="0"/>
        <strike val="0"/>
        <condense val="0"/>
        <extend val="0"/>
        <outline val="0"/>
        <shadow val="0"/>
        <u val="none"/>
        <vertAlign val="baseline"/>
        <sz val="9"/>
        <color theme="1"/>
        <name val="Arial"/>
        <family val="2"/>
        <scheme val="none"/>
      </font>
      <numFmt numFmtId="0" formatCode="General"/>
      <fill>
        <patternFill patternType="solid">
          <fgColor indexed="64"/>
          <bgColor rgb="FFD5D6D2"/>
        </patternFill>
      </fill>
      <border diagonalUp="0" diagonalDown="0">
        <left style="thin">
          <color rgb="FFBCBDBC"/>
        </left>
        <right style="thin">
          <color rgb="FFBCBDBC"/>
        </right>
        <top style="thin">
          <color rgb="FFBCBDBC"/>
        </top>
        <bottom style="thin">
          <color rgb="FFBCBDBC"/>
        </bottom>
        <vertical style="thin">
          <color rgb="FFBCBDBC"/>
        </vertical>
        <horizontal style="thin">
          <color rgb="FFBCBDBC"/>
        </horizontal>
      </border>
      <protection locked="1" hidden="0"/>
    </dxf>
    <dxf>
      <border outline="0">
        <right style="thin">
          <color rgb="FFD5D6D2"/>
        </right>
        <bottom style="thin">
          <color rgb="FF000000"/>
        </bottom>
      </border>
    </dxf>
    <dxf>
      <border outline="0">
        <bottom style="thin">
          <color rgb="FF000000"/>
        </bottom>
      </border>
    </dxf>
    <dxf>
      <font>
        <b val="0"/>
        <i val="0"/>
        <strike val="0"/>
        <condense val="0"/>
        <extend val="0"/>
        <outline val="0"/>
        <shadow val="0"/>
        <u val="none"/>
        <vertAlign val="baseline"/>
        <sz val="9"/>
        <color theme="1"/>
        <name val="Arial"/>
        <family val="2"/>
        <scheme val="none"/>
      </font>
      <numFmt numFmtId="0" formatCode="General"/>
      <fill>
        <patternFill patternType="solid">
          <fgColor indexed="64"/>
          <bgColor rgb="FFD5D6D2"/>
        </patternFill>
      </fill>
      <border diagonalUp="0" diagonalDown="0">
        <left style="thin">
          <color rgb="FFD5D6D2"/>
        </left>
        <right/>
        <top style="thin">
          <color rgb="FFD5D6D2"/>
        </top>
        <bottom style="thin">
          <color rgb="FFD5D6D2"/>
        </bottom>
        <vertical/>
        <horizontal/>
      </border>
      <protection locked="1"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D5D6D2"/>
        </left>
        <right style="thin">
          <color rgb="FFD5D6D2"/>
        </right>
        <top style="thin">
          <color rgb="FFD5D6D2"/>
        </top>
        <bottom style="thin">
          <color rgb="FFD5D6D2"/>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D5D6D2"/>
        </left>
        <right style="thin">
          <color rgb="FFD5D6D2"/>
        </right>
        <top style="thin">
          <color rgb="FFD5D6D2"/>
        </top>
        <bottom style="thin">
          <color rgb="FFD5D6D2"/>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D5D6D2"/>
        </left>
        <right style="thin">
          <color rgb="FFD5D6D2"/>
        </right>
        <top style="thin">
          <color rgb="FFD5D6D2"/>
        </top>
        <bottom style="thin">
          <color rgb="FFD5D6D2"/>
        </bottom>
        <vertical/>
        <horizontal/>
      </border>
      <protection locked="0" hidden="0"/>
    </dxf>
    <dxf>
      <font>
        <b val="0"/>
        <i val="0"/>
        <strike val="0"/>
        <condense val="0"/>
        <extend val="0"/>
        <outline val="0"/>
        <shadow val="0"/>
        <u val="none"/>
        <vertAlign val="baseline"/>
        <sz val="9"/>
        <color theme="1"/>
        <name val="Arial"/>
        <family val="2"/>
        <scheme val="none"/>
      </font>
      <numFmt numFmtId="0" formatCode="General"/>
      <fill>
        <patternFill patternType="solid">
          <fgColor indexed="64"/>
          <bgColor rgb="FFD5D6D2"/>
        </patternFill>
      </fill>
      <border diagonalUp="0" diagonalDown="0">
        <left style="thin">
          <color rgb="FFD5D6D2"/>
        </left>
        <right style="thin">
          <color rgb="FFD5D6D2"/>
        </right>
        <top style="thin">
          <color rgb="FFD5D6D2"/>
        </top>
        <bottom style="thin">
          <color rgb="FFD5D6D2"/>
        </bottom>
        <vertical/>
        <horizontal/>
      </border>
      <protection locked="1"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D5D6D2"/>
        </left>
        <right style="thin">
          <color rgb="FFD5D6D2"/>
        </right>
        <top style="thin">
          <color rgb="FFD5D6D2"/>
        </top>
        <bottom style="thin">
          <color rgb="FFD5D6D2"/>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D5D6D2"/>
        </left>
        <right style="thin">
          <color rgb="FFD5D6D2"/>
        </right>
        <top style="thin">
          <color rgb="FFD5D6D2"/>
        </top>
        <bottom style="thin">
          <color rgb="FFD5D6D2"/>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D5D6D2"/>
        </left>
        <right style="thin">
          <color rgb="FFD5D6D2"/>
        </right>
        <top style="thin">
          <color rgb="FFD5D6D2"/>
        </top>
        <bottom style="thin">
          <color rgb="FFD5D6D2"/>
        </bottom>
        <vertical/>
        <horizontal/>
      </border>
      <protection locked="0" hidden="0"/>
    </dxf>
    <dxf>
      <font>
        <b val="0"/>
        <i val="0"/>
        <strike val="0"/>
        <condense val="0"/>
        <extend val="0"/>
        <outline val="0"/>
        <shadow val="0"/>
        <u val="none"/>
        <vertAlign val="baseline"/>
        <sz val="9"/>
        <color rgb="FF000000"/>
        <name val="Arial"/>
        <family val="2"/>
        <scheme val="none"/>
      </font>
      <numFmt numFmtId="0" formatCode="General"/>
      <fill>
        <patternFill patternType="none">
          <fgColor indexed="64"/>
          <bgColor indexed="65"/>
        </patternFill>
      </fill>
      <alignment horizontal="left" vertical="center" textRotation="0" wrapText="1" indent="5" justifyLastLine="0" shrinkToFit="0" readingOrder="0"/>
      <border diagonalUp="0" diagonalDown="0">
        <left style="thin">
          <color rgb="FFD5D6D2"/>
        </left>
        <right style="thin">
          <color rgb="FFD5D6D2"/>
        </right>
        <top style="thin">
          <color rgb="FFD5D6D2"/>
        </top>
        <bottom style="thin">
          <color rgb="FFD5D6D2"/>
        </bottom>
        <vertical/>
        <horizontal/>
      </border>
      <protection locked="1" hidden="0"/>
    </dxf>
    <dxf>
      <border outline="0">
        <right style="thin">
          <color rgb="FFD5D6D2"/>
        </right>
        <bottom style="thin">
          <color indexed="64"/>
        </bottom>
      </border>
    </dxf>
    <dxf>
      <font>
        <b val="0"/>
        <i val="0"/>
        <strike val="0"/>
        <condense val="0"/>
        <extend val="0"/>
        <outline val="0"/>
        <shadow val="0"/>
        <u val="none"/>
        <vertAlign val="baseline"/>
        <sz val="9"/>
        <color theme="1"/>
        <name val="Arial"/>
        <family val="2"/>
        <scheme val="none"/>
      </font>
      <fill>
        <patternFill patternType="solid">
          <fgColor indexed="64"/>
          <bgColor rgb="FFFFEC72"/>
        </patternFill>
      </fill>
      <protection locked="0" hidden="0"/>
    </dxf>
    <dxf>
      <border outline="0">
        <bottom style="thin">
          <color indexed="64"/>
        </bottom>
      </border>
    </dxf>
    <dxf>
      <font>
        <b/>
        <i val="0"/>
        <strike val="0"/>
        <condense val="0"/>
        <extend val="0"/>
        <outline val="0"/>
        <shadow val="0"/>
        <u val="none"/>
        <vertAlign val="baseline"/>
        <sz val="9"/>
        <color theme="1"/>
        <name val="Arial"/>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rgb="FFD5D6D2"/>
        </left>
        <right style="thin">
          <color rgb="FFD5D6D2"/>
        </right>
        <top/>
        <bottom/>
      </border>
      <protection locked="1"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D5D6D2"/>
        </left>
        <right style="thin">
          <color rgb="FFD5D6D2"/>
        </right>
        <top style="thin">
          <color rgb="FFD5D6D2"/>
        </top>
        <bottom style="thin">
          <color rgb="FFD5D6D2"/>
        </bottom>
        <vertical/>
        <horizontal/>
      </border>
      <protection locked="0" hidden="0"/>
    </dxf>
    <dxf>
      <font>
        <b val="0"/>
        <i val="0"/>
        <strike val="0"/>
        <condense val="0"/>
        <extend val="0"/>
        <outline val="0"/>
        <shadow val="0"/>
        <u val="none"/>
        <vertAlign val="baseline"/>
        <sz val="9"/>
        <color theme="1"/>
        <name val="Arial"/>
        <family val="2"/>
        <scheme val="none"/>
      </font>
      <numFmt numFmtId="0" formatCode="General"/>
      <fill>
        <patternFill patternType="none">
          <fgColor indexed="64"/>
          <bgColor indexed="65"/>
        </patternFill>
      </fill>
      <alignment horizontal="general" vertical="center" textRotation="0" wrapText="1" indent="0" justifyLastLine="0" shrinkToFit="0" readingOrder="0"/>
      <border diagonalUp="0" diagonalDown="0">
        <left style="thin">
          <color rgb="FFD5D6D2"/>
        </left>
        <right style="thin">
          <color rgb="FFD5D6D2"/>
        </right>
        <top style="thin">
          <color rgb="FFD5D6D2"/>
        </top>
        <bottom style="thin">
          <color rgb="FFD5D6D2"/>
        </bottom>
        <vertical/>
        <horizontal/>
      </border>
      <protection locked="1" hidden="0"/>
    </dxf>
    <dxf>
      <border outline="0">
        <top style="thin">
          <color auto="1"/>
        </top>
        <bottom style="thin">
          <color rgb="FF000000"/>
        </bottom>
      </border>
    </dxf>
    <dxf>
      <font>
        <b val="0"/>
        <i val="0"/>
        <strike val="0"/>
        <condense val="0"/>
        <extend val="0"/>
        <outline val="0"/>
        <shadow val="0"/>
        <u val="none"/>
        <vertAlign val="baseline"/>
        <sz val="9"/>
        <color theme="1"/>
        <name val="Arial"/>
        <family val="2"/>
        <scheme val="none"/>
      </font>
      <numFmt numFmtId="0" formatCode="General"/>
      <fill>
        <patternFill patternType="none">
          <fgColor indexed="64"/>
          <bgColor indexed="65"/>
        </patternFill>
      </fill>
      <border diagonalUp="0" diagonalDown="0" outline="0">
        <left style="thin">
          <color theme="0"/>
        </left>
        <right style="thin">
          <color theme="0"/>
        </right>
        <top/>
        <bottom/>
      </border>
      <protection locked="1"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D5D6D2"/>
        </left>
        <right/>
        <top style="thin">
          <color rgb="FFD5D6D2"/>
        </top>
        <bottom style="thin">
          <color rgb="FFD5D6D2"/>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D5D6D2"/>
        </left>
        <right style="thin">
          <color rgb="FFD5D6D2"/>
        </right>
        <top style="thin">
          <color rgb="FFD5D6D2"/>
        </top>
        <bottom style="thin">
          <color rgb="FFD5D6D2"/>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D5D6D2"/>
        </left>
        <right style="thin">
          <color rgb="FFD5D6D2"/>
        </right>
        <top style="thin">
          <color rgb="FFD5D6D2"/>
        </top>
        <bottom style="thin">
          <color rgb="FFD5D6D2"/>
        </bottom>
        <vertical/>
        <horizontal/>
      </border>
      <protection locked="0" hidden="0"/>
    </dxf>
    <dxf>
      <font>
        <b val="0"/>
        <i val="0"/>
        <strike val="0"/>
        <condense val="0"/>
        <extend val="0"/>
        <outline val="0"/>
        <shadow val="0"/>
        <u val="none"/>
        <vertAlign val="baseline"/>
        <sz val="9"/>
        <color theme="1"/>
        <name val="Arial"/>
        <family val="2"/>
        <scheme val="none"/>
      </font>
      <numFmt numFmtId="0" formatCode="General"/>
      <fill>
        <patternFill patternType="none">
          <fgColor indexed="64"/>
          <bgColor indexed="65"/>
        </patternFill>
      </fill>
      <alignment horizontal="left" vertical="center" textRotation="0" wrapText="1" indent="3" justifyLastLine="0" shrinkToFit="0" readingOrder="0"/>
      <border diagonalUp="0" diagonalDown="0">
        <left/>
        <right style="thin">
          <color rgb="FFD5D6D2"/>
        </right>
        <top style="thin">
          <color rgb="FFD5D6D2"/>
        </top>
        <bottom style="thin">
          <color rgb="FFD5D6D2"/>
        </bottom>
        <vertical/>
        <horizontal/>
      </border>
      <protection locked="1" hidden="0"/>
    </dxf>
    <dxf>
      <border outline="0">
        <left style="thin">
          <color rgb="FFD5D6D2"/>
        </left>
        <right style="thin">
          <color rgb="FFD5D6D2"/>
        </right>
        <top style="thin">
          <color rgb="FF000000"/>
        </top>
        <bottom style="thin">
          <color rgb="FF000000"/>
        </bottom>
      </border>
    </dxf>
    <dxf>
      <font>
        <b/>
        <i val="0"/>
        <strike val="0"/>
        <condense val="0"/>
        <extend val="0"/>
        <outline val="0"/>
        <shadow val="0"/>
        <u val="none"/>
        <vertAlign val="baseline"/>
        <sz val="9"/>
        <color theme="1"/>
        <name val="Arial"/>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rgb="FFD5D6D2"/>
        </left>
        <right style="thin">
          <color rgb="FFD5D6D2"/>
        </right>
        <top/>
        <bottom/>
      </border>
      <protection locked="1"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D5D6D2"/>
        </left>
        <right/>
        <top style="thin">
          <color rgb="FFD5D6D2"/>
        </top>
        <bottom style="thin">
          <color rgb="FFD5D6D2"/>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D5D6D2"/>
        </left>
        <right style="thin">
          <color rgb="FFD5D6D2"/>
        </right>
        <top style="thin">
          <color rgb="FFD5D6D2"/>
        </top>
        <bottom style="thin">
          <color rgb="FFD5D6D2"/>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D5D6D2"/>
        </left>
        <right style="thin">
          <color rgb="FFD5D6D2"/>
        </right>
        <top style="thin">
          <color rgb="FFD5D6D2"/>
        </top>
        <bottom style="thin">
          <color rgb="FFD5D6D2"/>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D5D6D2"/>
        </left>
        <right style="thin">
          <color rgb="FFD5D6D2"/>
        </right>
        <top style="thin">
          <color rgb="FFD5D6D2"/>
        </top>
        <bottom style="thin">
          <color rgb="FFD5D6D2"/>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D5D6D2"/>
        </left>
        <right style="thin">
          <color rgb="FFD5D6D2"/>
        </right>
        <top style="thin">
          <color rgb="FFD5D6D2"/>
        </top>
        <bottom style="thin">
          <color rgb="FFD5D6D2"/>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D5D6D2"/>
        </left>
        <right style="thin">
          <color rgb="FFD5D6D2"/>
        </right>
        <top style="thin">
          <color rgb="FFD5D6D2"/>
        </top>
        <bottom style="thin">
          <color rgb="FFD5D6D2"/>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D5D6D2"/>
        </left>
        <right style="thin">
          <color rgb="FFD5D6D2"/>
        </right>
        <top style="thin">
          <color rgb="FFD5D6D2"/>
        </top>
        <bottom style="thin">
          <color rgb="FFD5D6D2"/>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D5D6D2"/>
        </left>
        <right style="thin">
          <color rgb="FFD5D6D2"/>
        </right>
        <top style="thin">
          <color rgb="FFD5D6D2"/>
        </top>
        <bottom style="thin">
          <color rgb="FFD5D6D2"/>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D5D6D2"/>
        </left>
        <right style="thin">
          <color rgb="FFD5D6D2"/>
        </right>
        <top style="thin">
          <color rgb="FFD5D6D2"/>
        </top>
        <bottom style="thin">
          <color rgb="FFD5D6D2"/>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D5D6D2"/>
        </left>
        <right style="thin">
          <color rgb="FFD5D6D2"/>
        </right>
        <top style="thin">
          <color rgb="FFD5D6D2"/>
        </top>
        <bottom style="thin">
          <color rgb="FFD5D6D2"/>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D5D6D2"/>
        </left>
        <right style="thin">
          <color rgb="FFD5D6D2"/>
        </right>
        <top style="thin">
          <color rgb="FFD5D6D2"/>
        </top>
        <bottom style="thin">
          <color rgb="FFD5D6D2"/>
        </bottom>
        <vertical/>
        <horizontal/>
      </border>
      <protection locked="0" hidden="0"/>
    </dxf>
    <dxf>
      <font>
        <b val="0"/>
        <i val="0"/>
        <strike val="0"/>
        <condense val="0"/>
        <extend val="0"/>
        <outline val="0"/>
        <shadow val="0"/>
        <u val="none"/>
        <vertAlign val="baseline"/>
        <sz val="9"/>
        <color theme="1"/>
        <name val="Arial"/>
        <family val="2"/>
        <scheme val="none"/>
      </font>
      <numFmt numFmtId="0" formatCode="General"/>
      <fill>
        <patternFill patternType="none">
          <fgColor indexed="64"/>
          <bgColor indexed="65"/>
        </patternFill>
      </fill>
      <alignment horizontal="left" vertical="center" textRotation="0" wrapText="1" indent="1" justifyLastLine="0" shrinkToFit="0" readingOrder="0"/>
      <border diagonalUp="0" diagonalDown="0">
        <left/>
        <right style="thin">
          <color rgb="FFD5D6D2"/>
        </right>
        <top style="thin">
          <color rgb="FFD5D6D2"/>
        </top>
        <bottom style="thin">
          <color rgb="FFD5D6D2"/>
        </bottom>
        <vertical/>
        <horizontal/>
      </border>
      <protection locked="1" hidden="0"/>
    </dxf>
    <dxf>
      <border outline="0">
        <left style="thin">
          <color rgb="FFD5D6D2"/>
        </left>
        <right style="thin">
          <color rgb="FFD5D6D2"/>
        </right>
        <top style="thin">
          <color indexed="64"/>
        </top>
        <bottom style="thin">
          <color indexed="64"/>
        </bottom>
      </border>
    </dxf>
    <dxf>
      <font>
        <b val="0"/>
        <i val="0"/>
        <strike val="0"/>
        <condense val="0"/>
        <extend val="0"/>
        <outline val="0"/>
        <shadow val="0"/>
        <u val="none"/>
        <vertAlign val="baseline"/>
        <sz val="9"/>
        <color theme="1"/>
        <name val="Arial"/>
        <family val="2"/>
        <scheme val="none"/>
      </font>
      <fill>
        <patternFill patternType="solid">
          <fgColor indexed="64"/>
          <bgColor rgb="FFFFEC72"/>
        </patternFill>
      </fill>
      <protection locked="0" hidden="0"/>
    </dxf>
    <dxf>
      <font>
        <b/>
        <i val="0"/>
        <strike val="0"/>
        <condense val="0"/>
        <extend val="0"/>
        <outline val="0"/>
        <shadow val="0"/>
        <u val="none"/>
        <vertAlign val="baseline"/>
        <sz val="9"/>
        <color theme="1"/>
        <name val="Arial"/>
        <family val="2"/>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rgb="FFD5D6D2"/>
        </left>
        <right style="thin">
          <color rgb="FFD5D6D2"/>
        </right>
        <top/>
        <bottom/>
      </border>
      <protection locked="1"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D5D6D2"/>
        </left>
        <right style="thin">
          <color rgb="FFD5D6D2"/>
        </right>
        <top style="thin">
          <color rgb="FFD5D6D2"/>
        </top>
        <bottom style="thin">
          <color rgb="FFD5D6D2"/>
        </bottom>
        <vertical/>
        <horizontal/>
      </border>
      <protection locked="0" hidden="0"/>
    </dxf>
    <dxf>
      <border outline="0">
        <top style="thin">
          <color rgb="FF000000"/>
        </top>
        <bottom style="thin">
          <color rgb="FF000000"/>
        </bottom>
      </border>
    </dxf>
    <dxf>
      <border outline="0">
        <bottom style="thin">
          <color auto="1"/>
        </bottom>
      </border>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D5D6D2"/>
        </left>
        <right/>
        <top style="thin">
          <color rgb="FFD5D6D2"/>
        </top>
        <bottom style="thin">
          <color rgb="FFD5D6D2"/>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D5D6D2"/>
        </left>
        <right style="thin">
          <color rgb="FFD5D6D2"/>
        </right>
        <top style="thin">
          <color rgb="FFD5D6D2"/>
        </top>
        <bottom style="thin">
          <color rgb="FFD5D6D2"/>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D5D6D2"/>
        </left>
        <right style="thin">
          <color rgb="FFD5D6D2"/>
        </right>
        <top style="thin">
          <color rgb="FFD5D6D2"/>
        </top>
        <bottom style="thin">
          <color rgb="FFD5D6D2"/>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D5D6D2"/>
        </left>
        <right style="thin">
          <color rgb="FFD5D6D2"/>
        </right>
        <top style="thin">
          <color rgb="FFD5D6D2"/>
        </top>
        <bottom style="thin">
          <color rgb="FFD5D6D2"/>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D5D6D2"/>
        </left>
        <right style="thin">
          <color rgb="FFD5D6D2"/>
        </right>
        <top style="thin">
          <color rgb="FFD5D6D2"/>
        </top>
        <bottom style="thin">
          <color rgb="FFD5D6D2"/>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D5D6D2"/>
        </left>
        <right style="thin">
          <color rgb="FFD5D6D2"/>
        </right>
        <top style="thin">
          <color rgb="FFD5D6D2"/>
        </top>
        <bottom style="thin">
          <color rgb="FFD5D6D2"/>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D5D6D2"/>
        </left>
        <right style="thin">
          <color rgb="FFD5D6D2"/>
        </right>
        <top style="thin">
          <color rgb="FFD5D6D2"/>
        </top>
        <bottom style="thin">
          <color rgb="FFD5D6D2"/>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D5D6D2"/>
        </left>
        <right style="thin">
          <color rgb="FFD5D6D2"/>
        </right>
        <top style="thin">
          <color rgb="FFD5D6D2"/>
        </top>
        <bottom style="thin">
          <color rgb="FFD5D6D2"/>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D5D6D2"/>
        </left>
        <right style="thin">
          <color rgb="FFD5D6D2"/>
        </right>
        <top style="thin">
          <color rgb="FFD5D6D2"/>
        </top>
        <bottom style="thin">
          <color rgb="FFD5D6D2"/>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D5D6D2"/>
        </left>
        <right style="thin">
          <color rgb="FFD5D6D2"/>
        </right>
        <top style="thin">
          <color rgb="FFD5D6D2"/>
        </top>
        <bottom style="thin">
          <color rgb="FFD5D6D2"/>
        </bottom>
        <vertical/>
        <horizontal/>
      </border>
      <protection locked="0" hidden="0"/>
    </dxf>
    <dxf>
      <font>
        <b val="0"/>
        <i val="0"/>
        <strike val="0"/>
        <condense val="0"/>
        <extend val="0"/>
        <outline val="0"/>
        <shadow val="0"/>
        <u val="none"/>
        <vertAlign val="baseline"/>
        <sz val="9"/>
        <color rgb="FF000000"/>
        <name val="Arial"/>
        <family val="2"/>
        <scheme val="none"/>
      </font>
      <numFmt numFmtId="0" formatCode="General"/>
      <fill>
        <patternFill patternType="none">
          <fgColor indexed="64"/>
          <bgColor indexed="65"/>
        </patternFill>
      </fill>
      <alignment horizontal="left" vertical="center" textRotation="0" wrapText="1" indent="1" justifyLastLine="0" shrinkToFit="0" readingOrder="0"/>
      <border diagonalUp="0" diagonalDown="0">
        <left/>
        <right style="thin">
          <color rgb="FFD5D6D2"/>
        </right>
        <top style="thin">
          <color rgb="FFD5D6D2"/>
        </top>
        <bottom style="thin">
          <color rgb="FFD5D6D2"/>
        </bottom>
        <vertical/>
        <horizontal/>
      </border>
      <protection locked="1" hidden="0"/>
    </dxf>
    <dxf>
      <border outline="0">
        <left style="thin">
          <color rgb="FFD5D6D2"/>
        </left>
        <right style="thin">
          <color rgb="FFD5D6D2"/>
        </right>
      </border>
    </dxf>
    <dxf>
      <font>
        <b val="0"/>
        <i val="0"/>
        <strike val="0"/>
        <condense val="0"/>
        <extend val="0"/>
        <outline val="0"/>
        <shadow val="0"/>
        <u val="none"/>
        <vertAlign val="baseline"/>
        <sz val="9"/>
        <color rgb="FF000000"/>
        <name val="Arial"/>
        <family val="2"/>
        <scheme val="none"/>
      </font>
      <fill>
        <patternFill patternType="solid">
          <fgColor rgb="FF000000"/>
          <bgColor rgb="FFFFEC72"/>
        </patternFill>
      </fill>
      <protection locked="0" hidden="0"/>
    </dxf>
    <dxf>
      <font>
        <b/>
        <i val="0"/>
        <strike val="0"/>
        <condense val="0"/>
        <extend val="0"/>
        <outline val="0"/>
        <shadow val="0"/>
        <u val="none"/>
        <vertAlign val="baseline"/>
        <sz val="9"/>
        <color rgb="FF000000"/>
        <name val="Arial"/>
        <family val="2"/>
        <scheme val="none"/>
      </font>
      <numFmt numFmtId="13" formatCode="0%"/>
      <fill>
        <patternFill patternType="none">
          <fgColor indexed="64"/>
          <bgColor indexed="65"/>
        </patternFill>
      </fill>
      <alignment horizontal="center" vertical="center" textRotation="0" wrapText="1" indent="0" justifyLastLine="0" shrinkToFit="0" readingOrder="0"/>
      <border diagonalUp="0" diagonalDown="0" outline="0">
        <left style="thin">
          <color rgb="FFD5D6D2"/>
        </left>
        <right style="thin">
          <color rgb="FFD5D6D2"/>
        </right>
        <top/>
        <bottom/>
      </border>
      <protection locked="1"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BCBDBC"/>
        </left>
        <right/>
        <top style="thin">
          <color rgb="FFBCBDBC"/>
        </top>
        <bottom style="thin">
          <color rgb="FFBCBDBC"/>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BCBDBC"/>
        </left>
        <right style="thin">
          <color rgb="FFBCBDBC"/>
        </right>
        <top style="thin">
          <color rgb="FFBCBDBC"/>
        </top>
        <bottom style="thin">
          <color rgb="FFBCBDBC"/>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BCBDBC"/>
        </left>
        <right style="thin">
          <color rgb="FFBCBDBC"/>
        </right>
        <top style="thin">
          <color rgb="FFBCBDBC"/>
        </top>
        <bottom style="thin">
          <color rgb="FFBCBDBC"/>
        </bottom>
        <vertical/>
        <horizontal/>
      </border>
      <protection locked="0" hidden="0"/>
    </dxf>
    <dxf>
      <font>
        <b val="0"/>
        <i val="0"/>
        <strike val="0"/>
        <condense val="0"/>
        <extend val="0"/>
        <outline val="0"/>
        <shadow val="0"/>
        <u val="none"/>
        <vertAlign val="baseline"/>
        <sz val="9"/>
        <color theme="1"/>
        <name val="Arial"/>
        <family val="2"/>
        <scheme val="none"/>
      </font>
      <numFmt numFmtId="0" formatCode="General"/>
      <fill>
        <patternFill patternType="solid">
          <fgColor indexed="64"/>
          <bgColor rgb="FFD5D6D2"/>
        </patternFill>
      </fill>
      <border diagonalUp="0" diagonalDown="0">
        <left style="thin">
          <color rgb="FFBCBDBC"/>
        </left>
        <right style="thin">
          <color rgb="FFBCBDBC"/>
        </right>
        <top style="thin">
          <color rgb="FFBCBDBC"/>
        </top>
        <bottom style="thin">
          <color rgb="FFBCBDBC"/>
        </bottom>
        <vertical/>
        <horizontal/>
      </border>
      <protection locked="1" hidden="0"/>
    </dxf>
    <dxf>
      <font>
        <b val="0"/>
        <i val="0"/>
        <strike val="0"/>
        <condense val="0"/>
        <extend val="0"/>
        <outline val="0"/>
        <shadow val="0"/>
        <u val="none"/>
        <vertAlign val="baseline"/>
        <sz val="9"/>
        <color theme="1"/>
        <name val="Arial"/>
        <family val="2"/>
        <scheme val="none"/>
      </font>
      <numFmt numFmtId="0" formatCode="General"/>
      <fill>
        <patternFill patternType="solid">
          <fgColor indexed="64"/>
          <bgColor rgb="FFD5D6D2"/>
        </patternFill>
      </fill>
      <border diagonalUp="0" diagonalDown="0">
        <left style="thin">
          <color rgb="FFBCBDBC"/>
        </left>
        <right style="thin">
          <color rgb="FFBCBDBC"/>
        </right>
        <top style="thin">
          <color rgb="FFBCBDBC"/>
        </top>
        <bottom style="thin">
          <color rgb="FFBCBDBC"/>
        </bottom>
        <vertical/>
        <horizontal/>
      </border>
      <protection locked="1" hidden="0"/>
    </dxf>
    <dxf>
      <font>
        <b val="0"/>
        <i val="0"/>
        <strike val="0"/>
        <condense val="0"/>
        <extend val="0"/>
        <outline val="0"/>
        <shadow val="0"/>
        <u val="none"/>
        <vertAlign val="baseline"/>
        <sz val="9"/>
        <color theme="1"/>
        <name val="Arial"/>
        <family val="2"/>
        <scheme val="none"/>
      </font>
      <numFmt numFmtId="0" formatCode="General"/>
      <fill>
        <patternFill patternType="solid">
          <fgColor indexed="64"/>
          <bgColor rgb="FFD5D6D2"/>
        </patternFill>
      </fill>
      <border diagonalUp="0" diagonalDown="0">
        <left style="thin">
          <color rgb="FFBCBDBC"/>
        </left>
        <right style="thin">
          <color rgb="FFBCBDBC"/>
        </right>
        <top style="thin">
          <color rgb="FFBCBDBC"/>
        </top>
        <bottom style="thin">
          <color rgb="FFBCBDBC"/>
        </bottom>
        <vertical/>
        <horizontal/>
      </border>
      <protection locked="1" hidden="0"/>
    </dxf>
    <dxf>
      <font>
        <b val="0"/>
        <i val="0"/>
        <strike val="0"/>
        <condense val="0"/>
        <extend val="0"/>
        <outline val="0"/>
        <shadow val="0"/>
        <u val="none"/>
        <vertAlign val="baseline"/>
        <sz val="9"/>
        <color theme="1"/>
        <name val="Arial"/>
        <family val="2"/>
        <scheme val="none"/>
      </font>
      <numFmt numFmtId="0" formatCode="General"/>
      <fill>
        <patternFill patternType="solid">
          <fgColor indexed="64"/>
          <bgColor rgb="FFD5D6D2"/>
        </patternFill>
      </fill>
      <border diagonalUp="0" diagonalDown="0">
        <left style="thin">
          <color rgb="FFBCBDBC"/>
        </left>
        <right style="thin">
          <color rgb="FFBCBDBC"/>
        </right>
        <top style="thin">
          <color rgb="FFBCBDBC"/>
        </top>
        <bottom style="thin">
          <color rgb="FFBCBDBC"/>
        </bottom>
        <vertical/>
        <horizontal/>
      </border>
      <protection locked="1" hidden="0"/>
    </dxf>
    <dxf>
      <font>
        <b val="0"/>
        <i val="0"/>
        <strike val="0"/>
        <condense val="0"/>
        <extend val="0"/>
        <outline val="0"/>
        <shadow val="0"/>
        <u val="none"/>
        <vertAlign val="baseline"/>
        <sz val="9"/>
        <color theme="1"/>
        <name val="Arial"/>
        <family val="2"/>
        <scheme val="none"/>
      </font>
      <numFmt numFmtId="0" formatCode="General"/>
      <fill>
        <patternFill patternType="solid">
          <fgColor indexed="64"/>
          <bgColor rgb="FFD5D6D2"/>
        </patternFill>
      </fill>
      <border diagonalUp="0" diagonalDown="0">
        <left style="thin">
          <color rgb="FFBCBDBC"/>
        </left>
        <right style="thin">
          <color rgb="FFBCBDBC"/>
        </right>
        <top style="thin">
          <color rgb="FFBCBDBC"/>
        </top>
        <bottom style="thin">
          <color rgb="FFBCBDBC"/>
        </bottom>
        <vertical/>
        <horizontal/>
      </border>
      <protection locked="1"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right style="thin">
          <color rgb="FFBCBDBC"/>
        </right>
        <top style="thin">
          <color rgb="FFBCBDBC"/>
        </top>
        <bottom style="thin">
          <color rgb="FFBCBDBC"/>
        </bottom>
        <vertical/>
        <horizontal/>
      </border>
      <protection locked="0" hidden="0"/>
    </dxf>
    <dxf>
      <border outline="0">
        <left style="thin">
          <color rgb="FFD5D6D2"/>
        </left>
        <bottom style="thin">
          <color indexed="64"/>
        </bottom>
      </border>
    </dxf>
    <dxf>
      <font>
        <b/>
        <i val="0"/>
        <strike val="0"/>
        <condense val="0"/>
        <extend val="0"/>
        <outline val="0"/>
        <shadow val="0"/>
        <u val="none"/>
        <vertAlign val="baseline"/>
        <sz val="9"/>
        <color rgb="FF000000"/>
        <name val="Arial"/>
        <family val="2"/>
        <scheme val="none"/>
      </font>
      <numFmt numFmtId="13" formatCode="0%"/>
      <fill>
        <patternFill patternType="none">
          <fgColor indexed="64"/>
          <bgColor indexed="65"/>
        </patternFill>
      </fill>
      <alignment horizontal="center" vertical="center" textRotation="0" wrapText="1" indent="0" justifyLastLine="0" shrinkToFit="0" readingOrder="0"/>
      <border diagonalUp="0" diagonalDown="0" outline="0">
        <left style="thin">
          <color rgb="FFD5D6D2"/>
        </left>
        <right style="thin">
          <color rgb="FFD5D6D2"/>
        </right>
        <top/>
        <bottom/>
      </border>
      <protection locked="1"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D5D6D2"/>
        </left>
        <right style="thin">
          <color rgb="FFD5D6D2"/>
        </right>
        <top/>
        <bottom style="thin">
          <color rgb="FFD5D6D2"/>
        </bottom>
        <vertical/>
        <horizontal/>
      </border>
      <protection locked="0" hidden="0"/>
    </dxf>
    <dxf>
      <font>
        <b val="0"/>
        <i val="0"/>
        <strike val="0"/>
        <condense val="0"/>
        <extend val="0"/>
        <outline val="0"/>
        <shadow val="0"/>
        <u val="none"/>
        <vertAlign val="baseline"/>
        <sz val="9"/>
        <color theme="1"/>
        <name val="Arial"/>
        <family val="2"/>
        <scheme val="none"/>
      </font>
      <numFmt numFmtId="0" formatCode="General"/>
      <fill>
        <patternFill patternType="none">
          <fgColor indexed="64"/>
          <bgColor indexed="65"/>
        </patternFill>
      </fill>
      <border diagonalUp="0" diagonalDown="0">
        <left style="thin">
          <color rgb="FFD5D6D2"/>
        </left>
        <right style="thin">
          <color rgb="FFD5D6D2"/>
        </right>
        <top/>
        <bottom style="thin">
          <color rgb="FFD5D6D2"/>
        </bottom>
        <vertical/>
        <horizontal/>
      </border>
      <protection locked="1" hidden="0"/>
    </dxf>
    <dxf>
      <border outline="0">
        <top style="thin">
          <color rgb="FFFFFFFF"/>
        </top>
        <bottom style="thin">
          <color rgb="FF000000"/>
        </bottom>
      </border>
    </dxf>
    <dxf>
      <border>
        <bottom style="thin">
          <color auto="1"/>
        </bottom>
      </border>
    </dxf>
    <dxf>
      <font>
        <b/>
        <i val="0"/>
        <strike val="0"/>
        <condense val="0"/>
        <extend val="0"/>
        <outline val="0"/>
        <shadow val="0"/>
        <u val="none"/>
        <vertAlign val="baseline"/>
        <sz val="9"/>
        <color theme="1"/>
        <name val="Arial"/>
        <family val="2"/>
        <scheme val="none"/>
      </font>
      <numFmt numFmtId="0" formatCode="General"/>
      <fill>
        <patternFill patternType="none">
          <fgColor indexed="64"/>
          <bgColor indexed="65"/>
        </patternFill>
      </fill>
      <border diagonalUp="0" diagonalDown="0">
        <left style="thin">
          <color theme="0"/>
        </left>
        <right style="thin">
          <color theme="0"/>
        </right>
        <top/>
        <bottom/>
        <vertical style="thin">
          <color theme="0"/>
        </vertical>
        <horizontal/>
      </border>
      <protection locked="1"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D5D6D2"/>
        </left>
        <right style="thin">
          <color rgb="FFD5D6D2"/>
        </right>
        <top style="thin">
          <color rgb="FFD5D6D2"/>
        </top>
        <bottom style="thin">
          <color rgb="FFD5D6D2"/>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D5D6D2"/>
        </left>
        <right style="thin">
          <color rgb="FFD5D6D2"/>
        </right>
        <top style="thin">
          <color rgb="FFD5D6D2"/>
        </top>
        <bottom style="thin">
          <color rgb="FFD5D6D2"/>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D5D6D2"/>
        </left>
        <right style="thin">
          <color rgb="FFD5D6D2"/>
        </right>
        <top style="thin">
          <color rgb="FFD5D6D2"/>
        </top>
        <bottom style="thin">
          <color rgb="FFD5D6D2"/>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D5D6D2"/>
        </left>
        <right style="thin">
          <color rgb="FFD5D6D2"/>
        </right>
        <top style="thin">
          <color rgb="FFD5D6D2"/>
        </top>
        <bottom style="thin">
          <color rgb="FFD5D6D2"/>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D5D6D2"/>
        </left>
        <right style="thin">
          <color rgb="FFD5D6D2"/>
        </right>
        <top style="thin">
          <color rgb="FFD5D6D2"/>
        </top>
        <bottom style="thin">
          <color rgb="FFD5D6D2"/>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D5D6D2"/>
        </left>
        <right style="thin">
          <color rgb="FFD5D6D2"/>
        </right>
        <top style="thin">
          <color rgb="FFD5D6D2"/>
        </top>
        <bottom style="thin">
          <color rgb="FFD5D6D2"/>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D5D6D2"/>
        </left>
        <right style="thin">
          <color rgb="FFD5D6D2"/>
        </right>
        <top style="thin">
          <color rgb="FFD5D6D2"/>
        </top>
        <bottom style="thin">
          <color rgb="FFD5D6D2"/>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D5D6D2"/>
        </left>
        <right style="thin">
          <color rgb="FFD5D6D2"/>
        </right>
        <top style="thin">
          <color rgb="FFD5D6D2"/>
        </top>
        <bottom style="thin">
          <color rgb="FFD5D6D2"/>
        </bottom>
        <vertical/>
        <horizontal/>
      </border>
      <protection locked="0" hidden="0"/>
    </dxf>
    <dxf>
      <border outline="0">
        <bottom style="thin">
          <color rgb="FF000000"/>
        </bottom>
      </border>
    </dxf>
    <dxf>
      <font>
        <b val="0"/>
        <i val="0"/>
        <strike val="0"/>
        <condense val="0"/>
        <extend val="0"/>
        <outline val="0"/>
        <shadow val="0"/>
        <u val="none"/>
        <vertAlign val="baseline"/>
        <sz val="9"/>
        <color rgb="FF000000"/>
        <name val="Arial"/>
        <family val="2"/>
        <scheme val="none"/>
      </font>
      <fill>
        <patternFill patternType="solid">
          <fgColor rgb="FF000000"/>
          <bgColor rgb="FFFFEC72"/>
        </patternFill>
      </fill>
      <protection locked="0" hidden="0"/>
    </dxf>
    <dxf>
      <font>
        <b/>
        <i val="0"/>
        <strike val="0"/>
        <condense val="0"/>
        <extend val="0"/>
        <outline val="0"/>
        <shadow val="0"/>
        <u val="none"/>
        <vertAlign val="baseline"/>
        <sz val="9"/>
        <color rgb="FF000000"/>
        <name val="Arial"/>
        <family val="2"/>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outline="0">
        <left style="thin">
          <color rgb="FFD5D6D2"/>
        </left>
        <right style="thin">
          <color rgb="FFD5D6D2"/>
        </right>
        <top/>
        <bottom/>
      </border>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D5D6D2"/>
        </left>
        <right style="thin">
          <color rgb="FFD5D6D2"/>
        </right>
        <top style="thin">
          <color rgb="FFD5D6D2"/>
        </top>
        <bottom style="thin">
          <color rgb="FFD5D6D2"/>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D5D6D2"/>
        </left>
        <right style="thin">
          <color rgb="FFD5D6D2"/>
        </right>
        <top style="thin">
          <color rgb="FFD5D6D2"/>
        </top>
        <bottom style="thin">
          <color rgb="FFD5D6D2"/>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D5D6D2"/>
        </left>
        <right style="thin">
          <color rgb="FFD5D6D2"/>
        </right>
        <top style="thin">
          <color rgb="FFD5D6D2"/>
        </top>
        <bottom style="thin">
          <color rgb="FFD5D6D2"/>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D5D6D2"/>
        </left>
        <right style="thin">
          <color rgb="FFD5D6D2"/>
        </right>
        <top style="thin">
          <color rgb="FFD5D6D2"/>
        </top>
        <bottom style="thin">
          <color rgb="FFD5D6D2"/>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D5D6D2"/>
        </left>
        <right style="thin">
          <color rgb="FFD5D6D2"/>
        </right>
        <top style="thin">
          <color rgb="FFD5D6D2"/>
        </top>
        <bottom style="thin">
          <color rgb="FFD5D6D2"/>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D5D6D2"/>
        </left>
        <right style="thin">
          <color rgb="FFD5D6D2"/>
        </right>
        <top style="thin">
          <color rgb="FFD5D6D2"/>
        </top>
        <bottom style="thin">
          <color rgb="FFD5D6D2"/>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D5D6D2"/>
        </left>
        <right style="thin">
          <color rgb="FFD5D6D2"/>
        </right>
        <top style="thin">
          <color rgb="FFD5D6D2"/>
        </top>
        <bottom style="thin">
          <color rgb="FFD5D6D2"/>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D5D6D2"/>
        </left>
        <right style="thin">
          <color rgb="FFD5D6D2"/>
        </right>
        <top style="thin">
          <color rgb="FFD5D6D2"/>
        </top>
        <bottom style="thin">
          <color rgb="FFD5D6D2"/>
        </bottom>
        <vertical/>
        <horizontal/>
      </border>
      <protection locked="0" hidden="0"/>
    </dxf>
    <dxf>
      <border outline="0">
        <bottom style="thin">
          <color indexed="64"/>
        </bottom>
      </border>
    </dxf>
    <dxf>
      <font>
        <b val="0"/>
        <i val="0"/>
        <strike val="0"/>
        <condense val="0"/>
        <extend val="0"/>
        <outline val="0"/>
        <shadow val="0"/>
        <u val="none"/>
        <vertAlign val="baseline"/>
        <sz val="9"/>
        <color theme="1"/>
        <name val="Arial"/>
        <family val="2"/>
        <scheme val="none"/>
      </font>
      <fill>
        <patternFill patternType="solid">
          <fgColor indexed="64"/>
          <bgColor rgb="FFFFEC72"/>
        </patternFill>
      </fill>
      <protection locked="0" hidden="0"/>
    </dxf>
    <dxf>
      <font>
        <b val="0"/>
        <i val="0"/>
        <strike val="0"/>
        <condense val="0"/>
        <extend val="0"/>
        <outline val="0"/>
        <shadow val="0"/>
        <u val="none"/>
        <vertAlign val="baseline"/>
        <sz val="9"/>
        <color rgb="FF000000"/>
        <name val="Arial"/>
        <family val="2"/>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rgb="FFD5D6D2"/>
        </left>
        <right style="thin">
          <color rgb="FFD5D6D2"/>
        </right>
        <top/>
        <bottom/>
      </border>
      <protection locked="1"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D5D6D2"/>
        </left>
        <right/>
        <top style="thin">
          <color rgb="FFD5D6D2"/>
        </top>
        <bottom style="thin">
          <color rgb="FFD5D6D2"/>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D5D6D2"/>
        </left>
        <right style="thin">
          <color rgb="FFD5D6D2"/>
        </right>
        <top style="thin">
          <color rgb="FFD5D6D2"/>
        </top>
        <bottom style="thin">
          <color rgb="FFD5D6D2"/>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D5D6D2"/>
        </left>
        <right style="thin">
          <color rgb="FFD5D6D2"/>
        </right>
        <top style="thin">
          <color rgb="FFD5D6D2"/>
        </top>
        <bottom style="thin">
          <color rgb="FFD5D6D2"/>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D5D6D2"/>
        </left>
        <right style="thin">
          <color rgb="FFD5D6D2"/>
        </right>
        <top style="thin">
          <color rgb="FFD5D6D2"/>
        </top>
        <bottom style="thin">
          <color rgb="FFD5D6D2"/>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D5D6D2"/>
        </left>
        <right style="thin">
          <color rgb="FFD5D6D2"/>
        </right>
        <top style="thin">
          <color rgb="FFD5D6D2"/>
        </top>
        <bottom style="thin">
          <color rgb="FFD5D6D2"/>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D5D6D2"/>
        </left>
        <right style="thin">
          <color rgb="FFD5D6D2"/>
        </right>
        <top style="thin">
          <color rgb="FFD5D6D2"/>
        </top>
        <bottom style="thin">
          <color rgb="FFD5D6D2"/>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D5D6D2"/>
        </left>
        <right style="thin">
          <color rgb="FFD5D6D2"/>
        </right>
        <top style="thin">
          <color rgb="FFD5D6D2"/>
        </top>
        <bottom style="thin">
          <color rgb="FFD5D6D2"/>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D5D6D2"/>
        </left>
        <right style="thin">
          <color rgb="FFD5D6D2"/>
        </right>
        <top style="thin">
          <color rgb="FFD5D6D2"/>
        </top>
        <bottom style="thin">
          <color rgb="FFD5D6D2"/>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right style="thin">
          <color rgb="FFD5D6D2"/>
        </right>
        <top style="thin">
          <color rgb="FFD5D6D2"/>
        </top>
        <bottom style="thin">
          <color rgb="FFD5D6D2"/>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D5D6D2"/>
        </left>
        <right style="thin">
          <color indexed="64"/>
        </right>
        <top style="thin">
          <color rgb="FFD5D6D2"/>
        </top>
        <bottom style="thin">
          <color rgb="FFD5D6D2"/>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D5D6D2"/>
        </left>
        <right style="thin">
          <color rgb="FFD5D6D2"/>
        </right>
        <top style="thin">
          <color rgb="FFD5D6D2"/>
        </top>
        <bottom style="thin">
          <color rgb="FFD5D6D2"/>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D5D6D2"/>
        </left>
        <right style="thin">
          <color rgb="FFD5D6D2"/>
        </right>
        <top style="thin">
          <color rgb="FFD5D6D2"/>
        </top>
        <bottom style="thin">
          <color rgb="FFD5D6D2"/>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D5D6D2"/>
        </left>
        <right style="thin">
          <color rgb="FFD5D6D2"/>
        </right>
        <top style="thin">
          <color rgb="FFD5D6D2"/>
        </top>
        <bottom style="thin">
          <color rgb="FFD5D6D2"/>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D5D6D2"/>
        </left>
        <right style="thin">
          <color rgb="FFD5D6D2"/>
        </right>
        <top style="thin">
          <color rgb="FFD5D6D2"/>
        </top>
        <bottom style="thin">
          <color rgb="FFD5D6D2"/>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D5D6D2"/>
        </left>
        <right style="thin">
          <color rgb="FFD5D6D2"/>
        </right>
        <top style="thin">
          <color rgb="FFD5D6D2"/>
        </top>
        <bottom style="thin">
          <color rgb="FFD5D6D2"/>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D5D6D2"/>
        </left>
        <right style="thin">
          <color rgb="FFD5D6D2"/>
        </right>
        <top style="thin">
          <color rgb="FFD5D6D2"/>
        </top>
        <bottom style="thin">
          <color rgb="FFD5D6D2"/>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D5D6D2"/>
        </left>
        <right style="thin">
          <color rgb="FFD5D6D2"/>
        </right>
        <top style="thin">
          <color rgb="FFD5D6D2"/>
        </top>
        <bottom style="thin">
          <color rgb="FFD5D6D2"/>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D5D6D2"/>
        </left>
        <right style="thin">
          <color rgb="FFD5D6D2"/>
        </right>
        <top style="thin">
          <color rgb="FFD5D6D2"/>
        </top>
        <bottom style="thin">
          <color rgb="FFD5D6D2"/>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D5D6D2"/>
        </left>
        <right style="thin">
          <color rgb="FFD5D6D2"/>
        </right>
        <top style="thin">
          <color rgb="FFD5D6D2"/>
        </top>
        <bottom style="thin">
          <color rgb="FFD5D6D2"/>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D5D6D2"/>
        </left>
        <right style="thin">
          <color rgb="FFD5D6D2"/>
        </right>
        <top style="thin">
          <color rgb="FFD5D6D2"/>
        </top>
        <bottom style="thin">
          <color rgb="FFD5D6D2"/>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D5D6D2"/>
        </left>
        <right style="thin">
          <color rgb="FFD5D6D2"/>
        </right>
        <top style="thin">
          <color rgb="FFD5D6D2"/>
        </top>
        <bottom style="thin">
          <color rgb="FFD5D6D2"/>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D5D6D2"/>
        </left>
        <right style="thin">
          <color rgb="FFD5D6D2"/>
        </right>
        <top style="thin">
          <color rgb="FFD5D6D2"/>
        </top>
        <bottom style="thin">
          <color rgb="FFD5D6D2"/>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D5D6D2"/>
        </left>
        <right style="thin">
          <color rgb="FFD5D6D2"/>
        </right>
        <top style="thin">
          <color rgb="FFD5D6D2"/>
        </top>
        <bottom style="thin">
          <color rgb="FFD5D6D2"/>
        </bottom>
        <vertical/>
        <horizontal/>
      </border>
      <protection locked="0" hidden="0"/>
    </dxf>
    <dxf>
      <font>
        <b val="0"/>
        <i val="0"/>
        <strike val="0"/>
        <condense val="0"/>
        <extend val="0"/>
        <outline val="0"/>
        <shadow val="0"/>
        <u val="none"/>
        <vertAlign val="baseline"/>
        <sz val="9"/>
        <color theme="1"/>
        <name val="Arial"/>
        <family val="2"/>
        <scheme val="none"/>
      </font>
      <numFmt numFmtId="0" formatCode="General"/>
      <fill>
        <patternFill patternType="none">
          <fgColor indexed="64"/>
          <bgColor indexed="65"/>
        </patternFill>
      </fill>
      <alignment horizontal="right" vertical="bottom" textRotation="0" wrapText="0" indent="0" justifyLastLine="0" shrinkToFit="0" readingOrder="0"/>
      <border diagonalUp="0" diagonalDown="0">
        <left/>
        <right/>
        <top style="thin">
          <color theme="0"/>
        </top>
        <bottom style="thin">
          <color theme="0"/>
        </bottom>
        <vertical/>
        <horizontal/>
      </border>
      <protection locked="1" hidden="0"/>
    </dxf>
    <dxf>
      <border outline="0">
        <left style="thin">
          <color rgb="FFFFFFFF"/>
        </left>
        <right style="thin">
          <color rgb="FFD5D6D2"/>
        </right>
        <top style="thin">
          <color rgb="FF000000"/>
        </top>
      </border>
    </dxf>
    <dxf>
      <font>
        <b val="0"/>
        <i val="0"/>
        <strike val="0"/>
        <condense val="0"/>
        <extend val="0"/>
        <outline val="0"/>
        <shadow val="0"/>
        <u val="none"/>
        <vertAlign val="baseline"/>
        <sz val="9"/>
        <color rgb="FF000000"/>
        <name val="Arial"/>
        <family val="2"/>
        <scheme val="none"/>
      </font>
      <fill>
        <patternFill patternType="solid">
          <fgColor rgb="FF000000"/>
          <bgColor rgb="FFFFEC72"/>
        </patternFill>
      </fill>
      <protection locked="0" hidden="0"/>
    </dxf>
    <dxf>
      <font>
        <b val="0"/>
        <i val="0"/>
        <strike val="0"/>
        <condense val="0"/>
        <extend val="0"/>
        <outline val="0"/>
        <shadow val="0"/>
        <u val="none"/>
        <vertAlign val="baseline"/>
        <sz val="9"/>
        <color theme="1"/>
        <name val="Arial"/>
        <family val="2"/>
        <scheme val="none"/>
      </font>
      <numFmt numFmtId="2" formatCode="0.00"/>
      <fill>
        <patternFill patternType="none">
          <fgColor indexed="64"/>
          <bgColor indexed="65"/>
        </patternFill>
      </fill>
      <alignment horizontal="center" vertical="center" textRotation="0" wrapText="1" indent="0" justifyLastLine="0" shrinkToFit="0" readingOrder="0"/>
      <border diagonalUp="0" diagonalDown="0" outline="0">
        <left style="thin">
          <color rgb="FFD5D6D2"/>
        </left>
        <right style="thin">
          <color rgb="FFD5D6D2"/>
        </right>
        <top/>
        <bottom/>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D5D6D2"/>
        </left>
        <right/>
        <top style="thin">
          <color rgb="FFD5D6D2"/>
        </top>
        <bottom style="thin">
          <color rgb="FFD5D6D2"/>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D5D6D2"/>
        </left>
        <right style="thin">
          <color rgb="FFD5D6D2"/>
        </right>
        <top style="thin">
          <color rgb="FFD5D6D2"/>
        </top>
        <bottom style="thin">
          <color rgb="FFD5D6D2"/>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D5D6D2"/>
        </left>
        <right style="thin">
          <color rgb="FFD5D6D2"/>
        </right>
        <top style="thin">
          <color rgb="FFD5D6D2"/>
        </top>
        <bottom style="thin">
          <color rgb="FFD5D6D2"/>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D5D6D2"/>
        </left>
        <right style="thin">
          <color rgb="FFD5D6D2"/>
        </right>
        <top style="thin">
          <color rgb="FFD5D6D2"/>
        </top>
        <bottom style="thin">
          <color rgb="FFD5D6D2"/>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D5D6D2"/>
        </left>
        <right style="thin">
          <color indexed="64"/>
        </right>
        <top style="thin">
          <color rgb="FFD5D6D2"/>
        </top>
        <bottom style="thin">
          <color rgb="FFD5D6D2"/>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D5D6D2"/>
        </left>
        <right style="thin">
          <color rgb="FFD5D6D2"/>
        </right>
        <top style="thin">
          <color rgb="FFD5D6D2"/>
        </top>
        <bottom style="thin">
          <color rgb="FFD5D6D2"/>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D5D6D2"/>
        </left>
        <right style="thin">
          <color rgb="FFD5D6D2"/>
        </right>
        <top style="thin">
          <color rgb="FFD5D6D2"/>
        </top>
        <bottom style="thin">
          <color rgb="FFD5D6D2"/>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D5D6D2"/>
        </left>
        <right style="thin">
          <color rgb="FFD5D6D2"/>
        </right>
        <top style="thin">
          <color rgb="FFD5D6D2"/>
        </top>
        <bottom style="thin">
          <color rgb="FFD5D6D2"/>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D5D6D2"/>
        </left>
        <right style="thin">
          <color rgb="FFD5D6D2"/>
        </right>
        <top style="thin">
          <color rgb="FFD5D6D2"/>
        </top>
        <bottom style="thin">
          <color rgb="FFD5D6D2"/>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D5D6D2"/>
        </left>
        <right style="thin">
          <color rgb="FFD5D6D2"/>
        </right>
        <top style="thin">
          <color rgb="FFD5D6D2"/>
        </top>
        <bottom style="thin">
          <color rgb="FFD5D6D2"/>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D5D6D2"/>
        </left>
        <right style="thin">
          <color rgb="FFD5D6D2"/>
        </right>
        <top style="thin">
          <color rgb="FFD5D6D2"/>
        </top>
        <bottom style="thin">
          <color rgb="FFD5D6D2"/>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D5D6D2"/>
        </left>
        <right style="thin">
          <color rgb="FFD5D6D2"/>
        </right>
        <top style="thin">
          <color rgb="FFD5D6D2"/>
        </top>
        <bottom style="thin">
          <color rgb="FFD5D6D2"/>
        </bottom>
        <vertical/>
        <horizontal/>
      </border>
      <protection locked="0" hidden="0"/>
    </dxf>
    <dxf>
      <border outline="0">
        <right style="thin">
          <color rgb="FFD5D6D2"/>
        </right>
        <bottom style="thin">
          <color rgb="FFD5D6D2"/>
        </bottom>
      </border>
    </dxf>
    <dxf>
      <font>
        <b val="0"/>
        <i val="0"/>
        <strike val="0"/>
        <condense val="0"/>
        <extend val="0"/>
        <outline val="0"/>
        <shadow val="0"/>
        <u val="none"/>
        <vertAlign val="baseline"/>
        <sz val="9"/>
        <color theme="1"/>
        <name val="Arial"/>
        <family val="2"/>
        <scheme val="none"/>
      </font>
      <numFmt numFmtId="2" formatCode="0.00"/>
      <fill>
        <patternFill patternType="none">
          <fgColor indexed="64"/>
          <bgColor indexed="65"/>
        </patternFill>
      </fill>
      <alignment horizontal="center" vertical="center" textRotation="0" wrapText="1" indent="0" justifyLastLine="0" shrinkToFit="0" readingOrder="0"/>
      <border diagonalUp="0" diagonalDown="0" outline="0">
        <left style="thin">
          <color rgb="FFD5D6D2"/>
        </left>
        <right style="thin">
          <color rgb="FFD5D6D2"/>
        </right>
        <top/>
        <bottom/>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BCBDBC"/>
        </left>
        <right/>
        <top style="thin">
          <color indexed="64"/>
        </top>
        <bottom style="thin">
          <color rgb="FFBCBDBC"/>
        </bottom>
        <vertical/>
        <horizontal/>
      </border>
      <protection locked="0" hidden="0"/>
    </dxf>
    <dxf>
      <border outline="0">
        <bottom style="thin">
          <color rgb="FF000000"/>
        </bottom>
      </border>
    </dxf>
    <dxf>
      <alignment horizontal="general" vertical="center" textRotation="0" indent="0" justifyLastLine="0" shrinkToFit="0" readingOrder="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BCBDBC"/>
        </left>
        <right/>
        <top style="thin">
          <color rgb="FFBCBDBC"/>
        </top>
        <bottom style="thin">
          <color rgb="FFBCBDBC"/>
        </bottom>
        <vertical/>
        <horizontal/>
      </border>
      <protection locked="0" hidden="0"/>
    </dxf>
    <dxf>
      <font>
        <b val="0"/>
        <i val="0"/>
        <strike val="0"/>
        <condense val="0"/>
        <extend val="0"/>
        <outline val="0"/>
        <shadow val="0"/>
        <u val="none"/>
        <vertAlign val="baseline"/>
        <sz val="9"/>
        <color theme="1"/>
        <name val="Arial"/>
        <family val="2"/>
        <scheme val="none"/>
      </font>
      <numFmt numFmtId="0" formatCode="General"/>
      <fill>
        <patternFill patternType="solid">
          <fgColor indexed="64"/>
          <bgColor rgb="FFD5D6D2"/>
        </patternFill>
      </fill>
      <border diagonalUp="0" diagonalDown="0">
        <left style="thin">
          <color rgb="FFBCBDBC"/>
        </left>
        <right style="thin">
          <color rgb="FFBCBDBC"/>
        </right>
        <top style="thin">
          <color rgb="FFBCBDBC"/>
        </top>
        <bottom style="thin">
          <color rgb="FFBCBDBC"/>
        </bottom>
        <vertical/>
        <horizontal/>
      </border>
      <protection locked="1" hidden="0"/>
    </dxf>
    <dxf>
      <font>
        <b val="0"/>
        <i val="0"/>
        <strike val="0"/>
        <condense val="0"/>
        <extend val="0"/>
        <outline val="0"/>
        <shadow val="0"/>
        <u val="none"/>
        <vertAlign val="baseline"/>
        <sz val="9"/>
        <color theme="1"/>
        <name val="Arial"/>
        <family val="2"/>
        <scheme val="none"/>
      </font>
      <numFmt numFmtId="0" formatCode="General"/>
      <fill>
        <patternFill patternType="none">
          <fgColor indexed="64"/>
          <bgColor indexed="65"/>
        </patternFill>
      </fill>
      <alignment horizontal="general" vertical="bottom" textRotation="0" wrapText="1" indent="0" justifyLastLine="0" shrinkToFit="0" readingOrder="0"/>
      <border diagonalUp="0" diagonalDown="0">
        <left/>
        <right style="thin">
          <color rgb="FFBCBDBC"/>
        </right>
        <top style="thin">
          <color rgb="FFBCBDBC"/>
        </top>
        <bottom style="thin">
          <color rgb="FFBCBDBC"/>
        </bottom>
        <vertical/>
        <horizontal/>
      </border>
      <protection locked="1" hidden="0"/>
    </dxf>
    <dxf>
      <border outline="0">
        <top style="thin">
          <color auto="1"/>
        </top>
        <bottom style="thin">
          <color rgb="FF000000"/>
        </bottom>
      </border>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BCBDBC"/>
        </left>
        <right/>
        <top style="thin">
          <color rgb="FFBCBDBC"/>
        </top>
        <bottom style="thin">
          <color rgb="FFBCBDBC"/>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BCBDBC"/>
        </left>
        <right style="thin">
          <color rgb="FFBCBDBC"/>
        </right>
        <top style="thin">
          <color rgb="FFBCBDBC"/>
        </top>
        <bottom style="thin">
          <color rgb="FFBCBDBC"/>
        </bottom>
        <vertical/>
        <horizontal/>
      </border>
      <protection locked="0" hidden="0"/>
    </dxf>
    <dxf>
      <font>
        <b val="0"/>
        <i val="0"/>
        <strike val="0"/>
        <condense val="0"/>
        <extend val="0"/>
        <outline val="0"/>
        <shadow val="0"/>
        <u val="none"/>
        <vertAlign val="baseline"/>
        <sz val="9"/>
        <color theme="1"/>
        <name val="Arial"/>
        <family val="2"/>
        <scheme val="none"/>
      </font>
      <numFmt numFmtId="0" formatCode="General"/>
      <fill>
        <patternFill patternType="solid">
          <fgColor indexed="64"/>
          <bgColor rgb="FFD5D6D2"/>
        </patternFill>
      </fill>
      <border diagonalUp="0" diagonalDown="0">
        <left style="thin">
          <color rgb="FFBCBDBC"/>
        </left>
        <right style="thin">
          <color rgb="FFBCBDBC"/>
        </right>
        <top style="thin">
          <color rgb="FFBCBDBC"/>
        </top>
        <bottom style="thin">
          <color rgb="FFBCBDBC"/>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BCBDBC"/>
        </left>
        <right style="thin">
          <color rgb="FFBCBDBC"/>
        </right>
        <top style="thin">
          <color rgb="FFBCBDBC"/>
        </top>
        <bottom style="thin">
          <color rgb="FFBCBDBC"/>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BCBDBC"/>
        </left>
        <right style="thin">
          <color rgb="FFBCBDBC"/>
        </right>
        <top style="thin">
          <color rgb="FFBCBDBC"/>
        </top>
        <bottom style="thin">
          <color rgb="FFBCBDBC"/>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BCBDBC"/>
        </left>
        <right style="thin">
          <color rgb="FFBCBDBC"/>
        </right>
        <top style="thin">
          <color rgb="FFBCBDBC"/>
        </top>
        <bottom style="thin">
          <color rgb="FFBCBDBC"/>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BCBDBC"/>
        </left>
        <right style="thin">
          <color rgb="FFBCBDBC"/>
        </right>
        <top style="thin">
          <color rgb="FFBCBDBC"/>
        </top>
        <bottom style="thin">
          <color rgb="FFBCBDBC"/>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BCBDBC"/>
        </left>
        <right style="thin">
          <color rgb="FFBCBDBC"/>
        </right>
        <top style="thin">
          <color rgb="FFBCBDBC"/>
        </top>
        <bottom style="thin">
          <color rgb="FFBCBDBC"/>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BCBDBC"/>
        </left>
        <right style="thin">
          <color rgb="FFBCBDBC"/>
        </right>
        <top style="thin">
          <color rgb="FFBCBDBC"/>
        </top>
        <bottom style="thin">
          <color rgb="FFBCBDBC"/>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BCBDBC"/>
        </left>
        <right style="thin">
          <color rgb="FFBCBDBC"/>
        </right>
        <top style="thin">
          <color rgb="FFBCBDBC"/>
        </top>
        <bottom style="thin">
          <color rgb="FFBCBDBC"/>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BCBDBC"/>
        </left>
        <right style="thin">
          <color rgb="FFBCBDBC"/>
        </right>
        <top style="thin">
          <color rgb="FFBCBDBC"/>
        </top>
        <bottom style="thin">
          <color rgb="FFBCBDBC"/>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BCBDBC"/>
        </left>
        <right style="thin">
          <color rgb="FFBCBDBC"/>
        </right>
        <top style="thin">
          <color rgb="FFBCBDBC"/>
        </top>
        <bottom style="thin">
          <color rgb="FFBCBDBC"/>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BCBDBC"/>
        </left>
        <right style="thin">
          <color rgb="FFBCBDBC"/>
        </right>
        <top style="thin">
          <color rgb="FFBCBDBC"/>
        </top>
        <bottom style="thin">
          <color rgb="FFBCBDBC"/>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BCBDBC"/>
        </left>
        <right style="thin">
          <color rgb="FFBCBDBC"/>
        </right>
        <top style="thin">
          <color rgb="FFBCBDBC"/>
        </top>
        <bottom style="thin">
          <color rgb="FFBCBDBC"/>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BCBDBC"/>
        </left>
        <right style="thin">
          <color rgb="FFBCBDBC"/>
        </right>
        <top style="thin">
          <color rgb="FFBCBDBC"/>
        </top>
        <bottom style="thin">
          <color rgb="FFBCBDBC"/>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BCBDBC"/>
        </left>
        <right style="thin">
          <color rgb="FFBCBDBC"/>
        </right>
        <top style="thin">
          <color rgb="FFBCBDBC"/>
        </top>
        <bottom style="thin">
          <color rgb="FFBCBDBC"/>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BCBDBC"/>
        </left>
        <right style="thin">
          <color rgb="FFBCBDBC"/>
        </right>
        <top style="thin">
          <color rgb="FFBCBDBC"/>
        </top>
        <bottom style="thin">
          <color rgb="FFBCBDBC"/>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BCBDBC"/>
        </left>
        <right style="thin">
          <color rgb="FFBCBDBC"/>
        </right>
        <top style="thin">
          <color rgb="FFBCBDBC"/>
        </top>
        <bottom style="thin">
          <color rgb="FFBCBDBC"/>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BCBDBC"/>
        </left>
        <right style="thin">
          <color rgb="FFBCBDBC"/>
        </right>
        <top style="thin">
          <color rgb="FFBCBDBC"/>
        </top>
        <bottom style="thin">
          <color rgb="FFBCBDBC"/>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BCBDBC"/>
        </left>
        <right style="thin">
          <color rgb="FFBCBDBC"/>
        </right>
        <top style="thin">
          <color rgb="FFBCBDBC"/>
        </top>
        <bottom style="thin">
          <color rgb="FFBCBDBC"/>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BCBDBC"/>
        </left>
        <right style="thin">
          <color rgb="FFBCBDBC"/>
        </right>
        <top style="thin">
          <color rgb="FFBCBDBC"/>
        </top>
        <bottom style="thin">
          <color rgb="FFBCBDBC"/>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BCBDBC"/>
        </left>
        <right style="thin">
          <color rgb="FFBCBDBC"/>
        </right>
        <top style="thin">
          <color rgb="FFBCBDBC"/>
        </top>
        <bottom style="thin">
          <color rgb="FFBCBDBC"/>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BCBDBC"/>
        </left>
        <right style="thin">
          <color rgb="FFBCBDBC"/>
        </right>
        <top style="thin">
          <color rgb="FFBCBDBC"/>
        </top>
        <bottom style="thin">
          <color rgb="FFBCBDBC"/>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BCBDBC"/>
        </left>
        <right style="thin">
          <color rgb="FFBCBDBC"/>
        </right>
        <top style="thin">
          <color rgb="FFBCBDBC"/>
        </top>
        <bottom style="thin">
          <color rgb="FFBCBDBC"/>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BCBDBC"/>
        </left>
        <right style="thin">
          <color rgb="FFBCBDBC"/>
        </right>
        <top style="thin">
          <color rgb="FFBCBDBC"/>
        </top>
        <bottom style="thin">
          <color rgb="FFBCBDBC"/>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BCBDBC"/>
        </left>
        <right style="thin">
          <color rgb="FFBCBDBC"/>
        </right>
        <top style="thin">
          <color rgb="FFBCBDBC"/>
        </top>
        <bottom style="thin">
          <color rgb="FFBCBDBC"/>
        </bottom>
        <vertical/>
        <horizontal/>
      </border>
      <protection locked="0" hidden="0"/>
    </dxf>
    <dxf>
      <font>
        <b val="0"/>
        <i val="0"/>
        <strike val="0"/>
        <condense val="0"/>
        <extend val="0"/>
        <outline val="0"/>
        <shadow val="0"/>
        <u val="none"/>
        <vertAlign val="baseline"/>
        <sz val="9"/>
        <color theme="1"/>
        <name val="Arial"/>
        <family val="2"/>
        <scheme val="none"/>
      </font>
      <numFmt numFmtId="0" formatCode="General"/>
      <fill>
        <patternFill patternType="solid">
          <fgColor indexed="64"/>
          <bgColor rgb="FFD5D6D2"/>
        </patternFill>
      </fill>
      <border diagonalUp="0" diagonalDown="0">
        <left style="thin">
          <color rgb="FFBCBDBC"/>
        </left>
        <right/>
        <top style="thin">
          <color rgb="FFBCBDBC"/>
        </top>
        <bottom style="thin">
          <color rgb="FFBCBDBC"/>
        </bottom>
        <vertical/>
        <horizontal/>
      </border>
      <protection locked="1" hidden="0"/>
    </dxf>
    <dxf>
      <font>
        <b val="0"/>
        <i val="0"/>
        <strike val="0"/>
        <condense val="0"/>
        <extend val="0"/>
        <outline val="0"/>
        <shadow val="0"/>
        <u val="none"/>
        <vertAlign val="baseline"/>
        <sz val="9"/>
        <color rgb="FF000000"/>
        <name val="Arial"/>
        <family val="2"/>
        <scheme val="none"/>
      </font>
      <numFmt numFmtId="0" formatCode="General"/>
      <fill>
        <patternFill patternType="none">
          <fgColor indexed="64"/>
          <bgColor indexed="65"/>
        </patternFill>
      </fill>
      <alignment horizontal="general" vertical="center" textRotation="0" wrapText="1" indent="0" justifyLastLine="0" shrinkToFit="0" readingOrder="0"/>
      <border diagonalUp="0" diagonalDown="0">
        <left/>
        <right style="thin">
          <color rgb="FFBCBDBC"/>
        </right>
        <top style="thin">
          <color rgb="FFBCBDBC"/>
        </top>
        <bottom style="thin">
          <color rgb="FFBCBDBC"/>
        </bottom>
        <vertical/>
        <horizontal/>
      </border>
      <protection locked="1" hidden="0"/>
    </dxf>
    <dxf>
      <border outline="0">
        <bottom style="thin">
          <color rgb="FF000000"/>
        </bottom>
      </border>
    </dxf>
    <dxf>
      <font>
        <b val="0"/>
        <i val="0"/>
        <strike val="0"/>
        <condense val="0"/>
        <extend val="0"/>
        <outline val="0"/>
        <shadow val="0"/>
        <u val="none"/>
        <vertAlign val="baseline"/>
        <sz val="9"/>
        <color rgb="FF000000"/>
        <name val="Arial"/>
        <family val="2"/>
        <scheme val="none"/>
      </font>
      <fill>
        <patternFill patternType="solid">
          <fgColor rgb="FF000000"/>
          <bgColor rgb="FFFFEC72"/>
        </patternFill>
      </fill>
      <protection locked="0" hidden="0"/>
    </dxf>
    <dxf>
      <border outline="0">
        <bottom style="thin">
          <color rgb="FF000000"/>
        </bottom>
      </border>
    </dxf>
    <dxf>
      <font>
        <b val="0"/>
        <i val="0"/>
        <strike val="0"/>
        <condense val="0"/>
        <extend val="0"/>
        <outline val="0"/>
        <shadow val="0"/>
        <u val="none"/>
        <vertAlign val="baseline"/>
        <sz val="9"/>
        <color theme="1"/>
        <name val="Arial"/>
        <family val="2"/>
        <scheme val="none"/>
      </font>
      <numFmt numFmtId="0" formatCode="General"/>
      <fill>
        <patternFill patternType="solid">
          <fgColor indexed="64"/>
          <bgColor rgb="FFD5D6D2"/>
        </patternFill>
      </fill>
      <border diagonalUp="0" diagonalDown="0">
        <left style="thin">
          <color rgb="FFD5D6D2"/>
        </left>
        <right/>
        <top style="thin">
          <color rgb="FFD5D6D2"/>
        </top>
        <bottom style="thin">
          <color rgb="FFD5D6D2"/>
        </bottom>
        <vertical/>
        <horizontal/>
      </border>
      <protection locked="1"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D5D6D2"/>
        </left>
        <right style="thin">
          <color rgb="FFD5D6D2"/>
        </right>
        <top style="thin">
          <color rgb="FFD5D6D2"/>
        </top>
        <bottom style="thin">
          <color rgb="FFD5D6D2"/>
        </bottom>
        <vertical/>
        <horizontal/>
      </border>
      <protection locked="0" hidden="0"/>
    </dxf>
    <dxf>
      <border outline="0">
        <left style="thin">
          <color rgb="FFD5D6D2"/>
        </left>
        <right style="thin">
          <color rgb="FFD5D6D2"/>
        </right>
        <bottom style="thin">
          <color rgb="FF000000"/>
        </bottom>
      </border>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D5D6D2"/>
        </left>
        <right/>
        <top style="thin">
          <color rgb="FFD5D6D2"/>
        </top>
        <bottom style="thin">
          <color rgb="FFD5D6D2"/>
        </bottom>
        <vertical/>
        <horizontal/>
      </border>
      <protection locked="0" hidden="0"/>
    </dxf>
    <dxf>
      <border diagonalUp="0" diagonalDown="0">
        <left style="thin">
          <color rgb="FFFFFFFF"/>
        </left>
        <right style="thin">
          <color rgb="FFFFFFFF"/>
        </right>
        <top style="thin">
          <color rgb="FF000000"/>
        </top>
        <bottom style="thin">
          <color rgb="FF000000"/>
        </bottom>
      </border>
    </dxf>
    <dxf>
      <border>
        <bottom style="thin">
          <color rgb="FF000000"/>
        </bottom>
      </border>
    </dxf>
    <dxf>
      <font>
        <b/>
        <i val="0"/>
        <strike val="0"/>
        <condense val="0"/>
        <extend val="0"/>
        <outline val="0"/>
        <shadow val="0"/>
        <u val="none"/>
        <vertAlign val="baseline"/>
        <sz val="9"/>
        <color theme="1"/>
        <name val="Arial"/>
        <family val="2"/>
        <scheme val="none"/>
      </font>
      <numFmt numFmtId="0" formatCode="General"/>
      <fill>
        <patternFill patternType="none">
          <fgColor indexed="64"/>
          <bgColor indexed="65"/>
        </patternFill>
      </fill>
      <border diagonalUp="0" diagonalDown="0">
        <left style="thin">
          <color theme="0"/>
        </left>
        <right style="thin">
          <color theme="0"/>
        </right>
        <top/>
        <bottom/>
        <vertical style="thin">
          <color theme="0"/>
        </vertical>
        <horizontal/>
      </border>
      <protection locked="1"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D5D6D2"/>
        </left>
        <right/>
        <top style="thin">
          <color rgb="FFD5D6D2"/>
        </top>
        <bottom style="thin">
          <color rgb="FFD5D6D2"/>
        </bottom>
        <vertical/>
        <horizontal/>
      </border>
      <protection locked="0" hidden="0"/>
    </dxf>
    <dxf>
      <border diagonalUp="0" diagonalDown="0">
        <left style="thin">
          <color rgb="FFFFFFFF"/>
        </left>
        <right style="thin">
          <color rgb="FFFFFFFF"/>
        </right>
        <top style="thin">
          <color rgb="FF000000"/>
        </top>
        <bottom style="thin">
          <color rgb="FF000000"/>
        </bottom>
      </border>
    </dxf>
    <dxf>
      <border>
        <bottom style="thin">
          <color rgb="FF000000"/>
        </bottom>
      </border>
    </dxf>
    <dxf>
      <font>
        <b/>
        <i val="0"/>
        <strike val="0"/>
        <condense val="0"/>
        <extend val="0"/>
        <outline val="0"/>
        <shadow val="0"/>
        <u val="none"/>
        <vertAlign val="baseline"/>
        <sz val="9"/>
        <color theme="1"/>
        <name val="Arial"/>
        <family val="2"/>
        <scheme val="none"/>
      </font>
      <numFmt numFmtId="0" formatCode="General"/>
      <fill>
        <patternFill patternType="none">
          <fgColor indexed="64"/>
          <bgColor indexed="65"/>
        </patternFill>
      </fill>
      <border diagonalUp="0" diagonalDown="0">
        <left style="thin">
          <color theme="0"/>
        </left>
        <right style="thin">
          <color theme="0"/>
        </right>
        <top/>
        <bottom/>
        <vertical style="thin">
          <color theme="0"/>
        </vertical>
        <horizontal/>
      </border>
      <protection locked="1"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BCBDBC"/>
        </left>
        <right/>
        <top style="thin">
          <color rgb="FFBCBDBC"/>
        </top>
        <bottom style="thin">
          <color rgb="FFBCBDBC"/>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BCBDBC"/>
        </left>
        <right style="thin">
          <color rgb="FFBCBDBC"/>
        </right>
        <top style="thin">
          <color rgb="FFBCBDBC"/>
        </top>
        <bottom style="thin">
          <color rgb="FFBCBDBC"/>
        </bottom>
        <vertical/>
        <horizontal/>
      </border>
      <protection locked="0" hidden="0"/>
    </dxf>
    <dxf>
      <font>
        <b val="0"/>
        <i val="0"/>
        <strike val="0"/>
        <condense val="0"/>
        <extend val="0"/>
        <outline val="0"/>
        <shadow val="0"/>
        <u val="none"/>
        <vertAlign val="baseline"/>
        <sz val="9"/>
        <color theme="1"/>
        <name val="Arial"/>
        <family val="2"/>
        <scheme val="none"/>
      </font>
      <numFmt numFmtId="0" formatCode="General"/>
      <fill>
        <patternFill patternType="solid">
          <fgColor indexed="64"/>
          <bgColor rgb="FFD5D6D2"/>
        </patternFill>
      </fill>
      <border diagonalUp="0" diagonalDown="0">
        <left style="thin">
          <color rgb="FFBCBDBC"/>
        </left>
        <right style="thin">
          <color rgb="FFBCBDBC"/>
        </right>
        <top style="thin">
          <color rgb="FFBCBDBC"/>
        </top>
        <bottom style="thin">
          <color rgb="FFBCBDBC"/>
        </bottom>
        <vertical/>
        <horizontal/>
      </border>
      <protection locked="0" hidden="0"/>
    </dxf>
    <dxf>
      <font>
        <b val="0"/>
        <i val="0"/>
        <strike val="0"/>
        <condense val="0"/>
        <extend val="0"/>
        <outline val="0"/>
        <shadow val="0"/>
        <u val="none"/>
        <vertAlign val="baseline"/>
        <sz val="9"/>
        <color theme="1"/>
        <name val="Arial"/>
        <family val="2"/>
        <scheme val="none"/>
      </font>
      <numFmt numFmtId="0" formatCode="General"/>
      <fill>
        <patternFill patternType="solid">
          <fgColor indexed="64"/>
          <bgColor rgb="FFD5D6D2"/>
        </patternFill>
      </fill>
      <border diagonalUp="0" diagonalDown="0">
        <left style="thin">
          <color rgb="FFBCBDBC"/>
        </left>
        <right style="thin">
          <color rgb="FFBCBDBC"/>
        </right>
        <top style="thin">
          <color rgb="FFBCBDBC"/>
        </top>
        <bottom style="thin">
          <color rgb="FFBCBDBC"/>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BCBDBC"/>
        </left>
        <right style="thin">
          <color rgb="FFBCBDBC"/>
        </right>
        <top style="thin">
          <color rgb="FFBCBDBC"/>
        </top>
        <bottom style="thin">
          <color rgb="FFBCBDBC"/>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BCBDBC"/>
        </left>
        <right style="thin">
          <color rgb="FFBCBDBC"/>
        </right>
        <top style="thin">
          <color rgb="FFBCBDBC"/>
        </top>
        <bottom style="thin">
          <color rgb="FFBCBDBC"/>
        </bottom>
        <vertical/>
        <horizontal/>
      </border>
      <protection locked="0" hidden="0"/>
    </dxf>
    <dxf>
      <font>
        <b val="0"/>
        <i val="0"/>
        <strike val="0"/>
        <condense val="0"/>
        <extend val="0"/>
        <outline val="0"/>
        <shadow val="0"/>
        <u val="none"/>
        <vertAlign val="baseline"/>
        <sz val="9"/>
        <color theme="1"/>
        <name val="Arial"/>
        <family val="2"/>
        <scheme val="none"/>
      </font>
      <numFmt numFmtId="0" formatCode="General"/>
      <fill>
        <patternFill patternType="solid">
          <fgColor indexed="64"/>
          <bgColor rgb="FFD5D6D2"/>
        </patternFill>
      </fill>
      <border diagonalUp="0" diagonalDown="0">
        <left style="thin">
          <color rgb="FFBCBDBC"/>
        </left>
        <right style="thin">
          <color rgb="FFBCBDBC"/>
        </right>
        <top style="thin">
          <color rgb="FFBCBDBC"/>
        </top>
        <bottom style="thin">
          <color rgb="FFBCBDBC"/>
        </bottom>
        <vertical/>
        <horizontal/>
      </border>
      <protection locked="0" hidden="0"/>
    </dxf>
    <dxf>
      <font>
        <b val="0"/>
        <i val="0"/>
        <strike val="0"/>
        <condense val="0"/>
        <extend val="0"/>
        <outline val="0"/>
        <shadow val="0"/>
        <u val="none"/>
        <vertAlign val="baseline"/>
        <sz val="9"/>
        <color theme="1"/>
        <name val="Arial"/>
        <family val="2"/>
        <scheme val="none"/>
      </font>
      <numFmt numFmtId="0" formatCode="General"/>
      <fill>
        <patternFill patternType="solid">
          <fgColor indexed="64"/>
          <bgColor rgb="FFD5D6D2"/>
        </patternFill>
      </fill>
      <border diagonalUp="0" diagonalDown="0">
        <left style="thin">
          <color rgb="FFBCBDBC"/>
        </left>
        <right style="thin">
          <color rgb="FFBCBDBC"/>
        </right>
        <top style="thin">
          <color rgb="FFBCBDBC"/>
        </top>
        <bottom style="thin">
          <color rgb="FFBCBDBC"/>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BCBDBC"/>
        </left>
        <right style="thin">
          <color rgb="FFBCBDBC"/>
        </right>
        <top style="thin">
          <color rgb="FFBCBDBC"/>
        </top>
        <bottom style="thin">
          <color rgb="FFBCBDBC"/>
        </bottom>
        <vertical/>
        <horizontal/>
      </border>
      <protection locked="0" hidden="0"/>
    </dxf>
    <dxf>
      <font>
        <b val="0"/>
        <i val="0"/>
        <strike val="0"/>
        <condense val="0"/>
        <extend val="0"/>
        <outline val="0"/>
        <shadow val="0"/>
        <u val="none"/>
        <vertAlign val="baseline"/>
        <sz val="9"/>
        <color theme="1"/>
        <name val="Arial"/>
        <family val="2"/>
        <scheme val="none"/>
      </font>
      <numFmt numFmtId="0" formatCode="General"/>
      <fill>
        <patternFill patternType="solid">
          <fgColor indexed="64"/>
          <bgColor rgb="FFD5D6D2"/>
        </patternFill>
      </fill>
      <border diagonalUp="0" diagonalDown="0">
        <left style="thin">
          <color rgb="FFBCBDBC"/>
        </left>
        <right style="thin">
          <color rgb="FFBCBDBC"/>
        </right>
        <top style="thin">
          <color rgb="FFBCBDBC"/>
        </top>
        <bottom style="thin">
          <color rgb="FFBCBDBC"/>
        </bottom>
        <vertical/>
        <horizontal/>
      </border>
      <protection locked="0" hidden="0"/>
    </dxf>
    <dxf>
      <font>
        <b val="0"/>
        <i val="0"/>
        <strike val="0"/>
        <condense val="0"/>
        <extend val="0"/>
        <outline val="0"/>
        <shadow val="0"/>
        <u val="none"/>
        <vertAlign val="baseline"/>
        <sz val="9"/>
        <color theme="1"/>
        <name val="Arial"/>
        <family val="2"/>
        <scheme val="none"/>
      </font>
      <numFmt numFmtId="0" formatCode="General"/>
      <fill>
        <patternFill patternType="solid">
          <fgColor indexed="64"/>
          <bgColor rgb="FFD5D6D2"/>
        </patternFill>
      </fill>
      <border diagonalUp="0" diagonalDown="0">
        <left style="thin">
          <color rgb="FFBCBDBC"/>
        </left>
        <right style="thin">
          <color rgb="FFBCBDBC"/>
        </right>
        <top style="thin">
          <color rgb="FFBCBDBC"/>
        </top>
        <bottom style="thin">
          <color rgb="FFBCBDBC"/>
        </bottom>
        <vertical/>
        <horizontal/>
      </border>
      <protection locked="0" hidden="0"/>
    </dxf>
    <dxf>
      <font>
        <b val="0"/>
        <i val="0"/>
        <strike val="0"/>
        <condense val="0"/>
        <extend val="0"/>
        <outline val="0"/>
        <shadow val="0"/>
        <u val="none"/>
        <vertAlign val="baseline"/>
        <sz val="9"/>
        <color theme="1"/>
        <name val="Arial"/>
        <family val="2"/>
        <scheme val="none"/>
      </font>
      <numFmt numFmtId="0" formatCode="General"/>
      <fill>
        <patternFill patternType="solid">
          <fgColor indexed="64"/>
          <bgColor rgb="FFD5D6D2"/>
        </patternFill>
      </fill>
      <border diagonalUp="0" diagonalDown="0">
        <left style="thin">
          <color rgb="FFBCBDBC"/>
        </left>
        <right style="thin">
          <color rgb="FFBCBDBC"/>
        </right>
        <top style="thin">
          <color rgb="FFBCBDBC"/>
        </top>
        <bottom style="thin">
          <color rgb="FFBCBDBC"/>
        </bottom>
        <vertical/>
        <horizontal/>
      </border>
      <protection locked="0" hidden="0"/>
    </dxf>
    <dxf>
      <font>
        <b val="0"/>
        <i val="0"/>
        <strike val="0"/>
        <condense val="0"/>
        <extend val="0"/>
        <outline val="0"/>
        <shadow val="0"/>
        <u val="none"/>
        <vertAlign val="baseline"/>
        <sz val="9"/>
        <color theme="1"/>
        <name val="Arial"/>
        <family val="2"/>
        <scheme val="none"/>
      </font>
      <numFmt numFmtId="0" formatCode="General"/>
      <fill>
        <patternFill patternType="solid">
          <fgColor indexed="64"/>
          <bgColor rgb="FFD5D6D2"/>
        </patternFill>
      </fill>
      <border diagonalUp="0" diagonalDown="0">
        <left style="thin">
          <color rgb="FFBCBDBC"/>
        </left>
        <right style="thin">
          <color rgb="FFBCBDBC"/>
        </right>
        <top style="thin">
          <color rgb="FFBCBDBC"/>
        </top>
        <bottom style="thin">
          <color rgb="FFBCBDBC"/>
        </bottom>
        <vertical/>
        <horizontal/>
      </border>
      <protection locked="0" hidden="0"/>
    </dxf>
    <dxf>
      <font>
        <b val="0"/>
        <i val="0"/>
        <strike val="0"/>
        <condense val="0"/>
        <extend val="0"/>
        <outline val="0"/>
        <shadow val="0"/>
        <u val="none"/>
        <vertAlign val="baseline"/>
        <sz val="9"/>
        <color theme="1"/>
        <name val="Arial"/>
        <family val="2"/>
        <scheme val="none"/>
      </font>
      <numFmt numFmtId="0" formatCode="General"/>
      <fill>
        <patternFill patternType="solid">
          <fgColor indexed="64"/>
          <bgColor rgb="FFFFEC72"/>
        </patternFill>
      </fill>
      <border diagonalUp="0" diagonalDown="0">
        <left style="thin">
          <color rgb="FFBCBDBC"/>
        </left>
        <right style="thin">
          <color rgb="FFBCBDBC"/>
        </right>
        <top style="thin">
          <color rgb="FFBCBDBC"/>
        </top>
        <bottom style="thin">
          <color rgb="FFBCBDBC"/>
        </bottom>
        <vertical/>
        <horizontal/>
      </border>
      <protection locked="0" hidden="0"/>
    </dxf>
    <dxf>
      <font>
        <b val="0"/>
        <i val="0"/>
        <strike val="0"/>
        <condense val="0"/>
        <extend val="0"/>
        <outline val="0"/>
        <shadow val="0"/>
        <u val="none"/>
        <vertAlign val="baseline"/>
        <sz val="9"/>
        <color theme="1"/>
        <name val="Arial"/>
        <family val="2"/>
        <scheme val="none"/>
      </font>
      <numFmt numFmtId="0" formatCode="General"/>
      <fill>
        <patternFill patternType="solid">
          <fgColor indexed="64"/>
          <bgColor rgb="FFD5D6D2"/>
        </patternFill>
      </fill>
      <border diagonalUp="0" diagonalDown="0">
        <left style="thin">
          <color rgb="FFBCBDBC"/>
        </left>
        <right style="thin">
          <color rgb="FFBCBDBC"/>
        </right>
        <top style="thin">
          <color rgb="FFBCBDBC"/>
        </top>
        <bottom style="thin">
          <color rgb="FFBCBDBC"/>
        </bottom>
        <vertical/>
        <horizontal/>
      </border>
      <protection locked="0" hidden="0"/>
    </dxf>
    <dxf>
      <font>
        <b val="0"/>
        <i val="0"/>
        <strike val="0"/>
        <condense val="0"/>
        <extend val="0"/>
        <outline val="0"/>
        <shadow val="0"/>
        <u val="none"/>
        <vertAlign val="baseline"/>
        <sz val="9"/>
        <color theme="1"/>
        <name val="Arial"/>
        <family val="2"/>
        <scheme val="none"/>
      </font>
      <numFmt numFmtId="0" formatCode="General"/>
      <fill>
        <patternFill patternType="solid">
          <fgColor indexed="64"/>
          <bgColor rgb="FFD5D6D2"/>
        </patternFill>
      </fill>
      <border diagonalUp="0" diagonalDown="0">
        <left style="thin">
          <color rgb="FFBCBDBC"/>
        </left>
        <right style="thin">
          <color rgb="FFBCBDBC"/>
        </right>
        <top style="thin">
          <color rgb="FFBCBDBC"/>
        </top>
        <bottom style="thin">
          <color rgb="FFBCBDBC"/>
        </bottom>
        <vertical/>
        <horizontal/>
      </border>
      <protection locked="0" hidden="0"/>
    </dxf>
    <dxf>
      <font>
        <b val="0"/>
        <i val="0"/>
        <strike val="0"/>
        <condense val="0"/>
        <extend val="0"/>
        <outline val="0"/>
        <shadow val="0"/>
        <u val="none"/>
        <vertAlign val="baseline"/>
        <sz val="9"/>
        <color theme="1"/>
        <name val="Arial"/>
        <family val="2"/>
        <scheme val="none"/>
      </font>
      <numFmt numFmtId="0" formatCode="General"/>
      <fill>
        <patternFill patternType="solid">
          <fgColor indexed="64"/>
          <bgColor rgb="FFD5D6D2"/>
        </patternFill>
      </fill>
      <border diagonalUp="0" diagonalDown="0">
        <left style="thin">
          <color rgb="FFBCBDBC"/>
        </left>
        <right style="thin">
          <color rgb="FFBCBDBC"/>
        </right>
        <top style="thin">
          <color rgb="FFBCBDBC"/>
        </top>
        <bottom style="thin">
          <color rgb="FFBCBDBC"/>
        </bottom>
        <vertical/>
        <horizontal/>
      </border>
      <protection locked="0" hidden="0"/>
    </dxf>
    <dxf>
      <font>
        <b val="0"/>
        <i val="0"/>
        <strike val="0"/>
        <condense val="0"/>
        <extend val="0"/>
        <outline val="0"/>
        <shadow val="0"/>
        <u val="none"/>
        <vertAlign val="baseline"/>
        <sz val="9"/>
        <color theme="1"/>
        <name val="Arial"/>
        <family val="2"/>
        <scheme val="none"/>
      </font>
      <numFmt numFmtId="0" formatCode="General"/>
      <fill>
        <patternFill patternType="solid">
          <fgColor indexed="64"/>
          <bgColor rgb="FFFFEC72"/>
        </patternFill>
      </fill>
      <border diagonalUp="0" diagonalDown="0">
        <left style="thin">
          <color rgb="FFBCBDBC"/>
        </left>
        <right style="thin">
          <color rgb="FFBCBDBC"/>
        </right>
        <top style="thin">
          <color rgb="FFBCBDBC"/>
        </top>
        <bottom style="thin">
          <color rgb="FFBCBDBC"/>
        </bottom>
        <vertical/>
        <horizontal/>
      </border>
      <protection locked="0" hidden="0"/>
    </dxf>
    <dxf>
      <font>
        <b val="0"/>
        <i val="0"/>
        <strike val="0"/>
        <condense val="0"/>
        <extend val="0"/>
        <outline val="0"/>
        <shadow val="0"/>
        <u val="none"/>
        <vertAlign val="baseline"/>
        <sz val="9"/>
        <color theme="1"/>
        <name val="Arial"/>
        <family val="2"/>
        <scheme val="none"/>
      </font>
      <numFmt numFmtId="0" formatCode="General"/>
      <fill>
        <patternFill patternType="solid">
          <fgColor indexed="64"/>
          <bgColor rgb="FFD5D6D2"/>
        </patternFill>
      </fill>
      <border diagonalUp="0" diagonalDown="0">
        <left style="thin">
          <color rgb="FFBCBDBC"/>
        </left>
        <right style="thin">
          <color rgb="FFBCBDBC"/>
        </right>
        <top style="thin">
          <color rgb="FFBCBDBC"/>
        </top>
        <bottom style="thin">
          <color rgb="FFBCBDBC"/>
        </bottom>
        <vertical/>
        <horizontal/>
      </border>
      <protection locked="0" hidden="0"/>
    </dxf>
    <dxf>
      <font>
        <b val="0"/>
        <i val="0"/>
        <strike val="0"/>
        <condense val="0"/>
        <extend val="0"/>
        <outline val="0"/>
        <shadow val="0"/>
        <u val="none"/>
        <vertAlign val="baseline"/>
        <sz val="9"/>
        <color theme="1"/>
        <name val="Arial"/>
        <family val="2"/>
        <scheme val="none"/>
      </font>
      <numFmt numFmtId="0" formatCode="General"/>
      <fill>
        <patternFill patternType="solid">
          <fgColor indexed="64"/>
          <bgColor rgb="FFFFEC72"/>
        </patternFill>
      </fill>
      <border diagonalUp="0" diagonalDown="0">
        <left style="thin">
          <color rgb="FFBCBDBC"/>
        </left>
        <right style="thin">
          <color rgb="FFBCBDBC"/>
        </right>
        <top style="thin">
          <color rgb="FFBCBDBC"/>
        </top>
        <bottom style="thin">
          <color rgb="FFBCBDBC"/>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BCBDBC"/>
        </left>
        <right style="thin">
          <color rgb="FFBCBDBC"/>
        </right>
        <top style="thin">
          <color rgb="FFBCBDBC"/>
        </top>
        <bottom style="thin">
          <color rgb="FFBCBDBC"/>
        </bottom>
        <vertical/>
        <horizontal/>
      </border>
      <protection locked="0" hidden="0"/>
    </dxf>
    <dxf>
      <font>
        <b val="0"/>
        <i val="0"/>
        <strike val="0"/>
        <condense val="0"/>
        <extend val="0"/>
        <outline val="0"/>
        <shadow val="0"/>
        <u val="none"/>
        <vertAlign val="baseline"/>
        <sz val="9"/>
        <color theme="1"/>
        <name val="Arial"/>
        <family val="2"/>
        <scheme val="none"/>
      </font>
      <numFmt numFmtId="0" formatCode="General"/>
      <fill>
        <patternFill patternType="solid">
          <fgColor indexed="64"/>
          <bgColor theme="0" tint="-0.14999847407452621"/>
        </patternFill>
      </fill>
      <border diagonalUp="0" diagonalDown="0">
        <left style="thin">
          <color rgb="FFBCBDBC"/>
        </left>
        <right style="thin">
          <color rgb="FFBCBDBC"/>
        </right>
        <top style="thin">
          <color rgb="FFBCBDBC"/>
        </top>
        <bottom style="thin">
          <color rgb="FFBCBDBC"/>
        </bottom>
        <vertical/>
        <horizontal/>
      </border>
      <protection locked="0" hidden="0"/>
    </dxf>
    <dxf>
      <font>
        <b val="0"/>
        <i val="0"/>
        <strike val="0"/>
        <condense val="0"/>
        <extend val="0"/>
        <outline val="0"/>
        <shadow val="0"/>
        <u val="none"/>
        <vertAlign val="baseline"/>
        <sz val="9"/>
        <color theme="1"/>
        <name val="Arial"/>
        <family val="2"/>
        <scheme val="none"/>
      </font>
      <numFmt numFmtId="0" formatCode="General"/>
      <fill>
        <patternFill patternType="solid">
          <fgColor indexed="64"/>
          <bgColor theme="0" tint="-0.14999847407452621"/>
        </patternFill>
      </fill>
      <border diagonalUp="0" diagonalDown="0">
        <left style="thin">
          <color rgb="FFBCBDBC"/>
        </left>
        <right style="thin">
          <color rgb="FFBCBDBC"/>
        </right>
        <top style="thin">
          <color rgb="FFBCBDBC"/>
        </top>
        <bottom style="thin">
          <color rgb="FFBCBDBC"/>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BCBDBC"/>
        </left>
        <right style="thin">
          <color rgb="FFBCBDBC"/>
        </right>
        <top style="thin">
          <color rgb="FFBCBDBC"/>
        </top>
        <bottom style="thin">
          <color rgb="FFBCBDBC"/>
        </bottom>
        <vertical/>
        <horizontal/>
      </border>
      <protection locked="0"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BCBDBC"/>
        </left>
        <right style="thin">
          <color rgb="FFBCBDBC"/>
        </right>
        <top style="thin">
          <color rgb="FFBCBDBC"/>
        </top>
        <bottom style="thin">
          <color rgb="FFBCBDBC"/>
        </bottom>
        <vertical/>
        <horizontal/>
      </border>
      <protection locked="0" hidden="0"/>
    </dxf>
    <dxf>
      <border outline="0">
        <top style="thin">
          <color indexed="64"/>
        </top>
        <bottom style="thin">
          <color indexed="64"/>
        </bottom>
      </border>
    </dxf>
    <dxf>
      <border outline="0">
        <bottom style="thin">
          <color indexed="64"/>
        </bottom>
      </border>
    </dxf>
    <dxf>
      <font>
        <b/>
        <i val="0"/>
        <strike val="0"/>
        <condense val="0"/>
        <extend val="0"/>
        <outline val="0"/>
        <shadow val="0"/>
        <u val="none"/>
        <vertAlign val="baseline"/>
        <sz val="9"/>
        <color rgb="FF000000"/>
        <name val="Arial"/>
        <family val="2"/>
        <scheme val="none"/>
      </font>
      <numFmt numFmtId="13" formatCode="0%"/>
      <fill>
        <patternFill patternType="none">
          <fgColor indexed="64"/>
          <bgColor indexed="65"/>
        </patternFill>
      </fill>
      <alignment horizontal="center" vertical="center" textRotation="0" wrapText="0" indent="0" justifyLastLine="0" shrinkToFit="0" readingOrder="0"/>
      <border diagonalUp="0" diagonalDown="0" outline="0">
        <left style="thin">
          <color rgb="FFD5D6D2"/>
        </left>
        <right style="thin">
          <color rgb="FFD5D6D2"/>
        </right>
        <top/>
        <bottom/>
      </border>
      <protection locked="1" hidden="0"/>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D5D6D2"/>
        </left>
        <right style="thin">
          <color rgb="FFD5D6D2"/>
        </right>
        <top style="thin">
          <color rgb="FFD5D6D2"/>
        </top>
        <bottom style="thin">
          <color rgb="FFD5D6D2"/>
        </bottom>
        <vertical/>
        <horizontal/>
      </border>
      <protection locked="0" hidden="0"/>
    </dxf>
    <dxf>
      <border outline="0">
        <bottom style="thin">
          <color rgb="FF000000"/>
        </bottom>
      </border>
    </dxf>
    <dxf>
      <border diagonalUp="0" diagonalDown="0">
        <left style="thin">
          <color indexed="64"/>
        </left>
        <right style="thin">
          <color indexed="64"/>
        </right>
        <top/>
        <bottom/>
        <vertical style="thin">
          <color indexed="64"/>
        </vertical>
        <horizontal/>
      </border>
    </dxf>
    <dxf>
      <font>
        <b val="0"/>
        <i val="0"/>
        <strike val="0"/>
        <condense val="0"/>
        <extend val="0"/>
        <outline val="0"/>
        <shadow val="0"/>
        <u val="none"/>
        <vertAlign val="baseline"/>
        <sz val="9"/>
        <color theme="1"/>
        <name val="Arial"/>
        <family val="2"/>
        <scheme val="none"/>
      </font>
      <numFmt numFmtId="2" formatCode="0.00"/>
      <fill>
        <patternFill patternType="solid">
          <fgColor indexed="64"/>
          <bgColor rgb="FFFFEC72"/>
        </patternFill>
      </fill>
      <border diagonalUp="0" diagonalDown="0">
        <left style="thin">
          <color rgb="FFD5D6D2"/>
        </left>
        <right/>
        <top style="thin">
          <color rgb="FFD5D6D2"/>
        </top>
        <bottom/>
        <vertical/>
        <horizontal/>
      </border>
      <protection locked="0" hidden="0"/>
    </dxf>
    <dxf>
      <font>
        <b val="0"/>
        <i val="0"/>
        <strike val="0"/>
        <condense val="0"/>
        <extend val="0"/>
        <outline val="0"/>
        <shadow val="0"/>
        <u val="none"/>
        <vertAlign val="baseline"/>
        <sz val="9"/>
        <color theme="1"/>
        <name val="Arial"/>
        <family val="2"/>
        <scheme val="none"/>
      </font>
      <numFmt numFmtId="0" formatCode="General"/>
      <fill>
        <patternFill patternType="none">
          <fgColor indexed="64"/>
          <bgColor indexed="65"/>
        </patternFill>
      </fill>
      <border diagonalUp="0" diagonalDown="0">
        <left/>
        <right style="thin">
          <color rgb="FFD5D6D2"/>
        </right>
        <top style="thin">
          <color rgb="FFD5D6D2"/>
        </top>
        <bottom style="thin">
          <color rgb="FFD5D6D2"/>
        </bottom>
        <vertical/>
        <horizontal/>
      </border>
      <protection locked="1" hidden="0"/>
    </dxf>
    <dxf>
      <border outline="0">
        <left style="thin">
          <color rgb="FFD5D6D2"/>
        </left>
        <right style="thin">
          <color rgb="FFD5D6D2"/>
        </right>
        <top style="thin">
          <color indexed="64"/>
        </top>
        <bottom style="thin">
          <color indexed="64"/>
        </bottom>
      </border>
    </dxf>
    <dxf>
      <font>
        <b val="0"/>
        <i val="0"/>
        <strike val="0"/>
        <color auto="1"/>
      </font>
      <fill>
        <patternFill>
          <bgColor theme="0"/>
        </patternFill>
      </fill>
      <border>
        <left/>
        <right/>
        <top style="thin">
          <color auto="1"/>
        </top>
        <bottom style="thin">
          <color auto="1"/>
        </bottom>
        <vertical style="thin">
          <color rgb="FFBCBDBC"/>
        </vertical>
        <horizontal style="thin">
          <color rgb="FFBCBDBC"/>
        </horizontal>
      </border>
    </dxf>
    <dxf>
      <font>
        <b/>
        <i val="0"/>
      </font>
      <fill>
        <patternFill>
          <bgColor theme="0"/>
        </patternFill>
      </fill>
      <border>
        <left/>
        <right/>
        <top style="thin">
          <color theme="1"/>
        </top>
        <bottom style="thin">
          <color theme="1"/>
        </bottom>
        <vertical style="thin">
          <color rgb="FFBCBDBC"/>
        </vertical>
        <horizontal style="thin">
          <color rgb="FFBCBDBC"/>
        </horizontal>
      </border>
    </dxf>
    <dxf>
      <fill>
        <patternFill>
          <bgColor rgb="FFFFEC72"/>
        </patternFill>
      </fill>
      <border>
        <left/>
        <right/>
        <top style="thin">
          <color theme="1"/>
        </top>
        <bottom style="thin">
          <color theme="1"/>
        </bottom>
        <vertical style="thin">
          <color rgb="FFBCBDBC"/>
        </vertical>
        <horizontal style="thin">
          <color rgb="FFBCBDBC"/>
        </horizontal>
      </border>
    </dxf>
    <dxf>
      <fill>
        <patternFill>
          <bgColor theme="9" tint="0.79998168889431442"/>
        </patternFill>
      </fill>
    </dxf>
    <dxf>
      <font>
        <b/>
        <i val="0"/>
        <strike val="0"/>
      </font>
      <fill>
        <patternFill>
          <bgColor theme="0"/>
        </patternFill>
      </fill>
      <border>
        <left/>
        <right/>
        <top style="thin">
          <color theme="1"/>
        </top>
        <bottom style="thin">
          <color theme="1"/>
        </bottom>
        <vertical/>
        <horizontal/>
      </border>
    </dxf>
    <dxf>
      <fill>
        <patternFill patternType="none">
          <bgColor auto="1"/>
        </patternFill>
      </fill>
      <border>
        <left style="thin">
          <color rgb="FFBCBDBC"/>
        </left>
        <right style="thin">
          <color rgb="FFBCBDBC"/>
        </right>
        <top style="thin">
          <color auto="1"/>
        </top>
        <bottom style="thin">
          <color auto="1"/>
        </bottom>
        <vertical style="thin">
          <color rgb="FFBCBDBC"/>
        </vertical>
        <horizontal style="thin">
          <color rgb="FFBCBDBC"/>
        </horizontal>
      </border>
    </dxf>
  </dxfs>
  <tableStyles count="2" defaultTableStyle="Table Style 1" defaultPivotStyle="PivotStyleLight16">
    <tableStyle name="Response table" pivot="0" count="3" xr9:uid="{6CB08B6A-B15B-4BAC-8C3D-AA42541DA454}">
      <tableStyleElement type="wholeTable" dxfId="398"/>
      <tableStyleElement type="headerRow" dxfId="397"/>
      <tableStyleElement type="lastColumn" dxfId="396"/>
    </tableStyle>
    <tableStyle name="Table Style 1" pivot="0" count="3" xr9:uid="{95A7CEF8-F9A7-4015-9707-181AF0E08F01}">
      <tableStyleElement type="wholeTable" dxfId="395"/>
      <tableStyleElement type="headerRow" dxfId="394"/>
      <tableStyleElement type="firstColumn" dxfId="393"/>
    </tableStyle>
  </tableStyles>
  <colors>
    <mruColors>
      <color rgb="FFBCBDBC"/>
      <color rgb="FFFFEC72"/>
      <color rgb="FFD5D6D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aredStrings" Target="sharedStrings.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theme" Target="theme/theme1.xml"/><Relationship Id="rId40"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468C3B20-D813-49BC-92EB-D64397D462A1}" name="OverviewPart1RiskType" displayName="OverviewPart1RiskType" ref="B4:C19" totalsRowShown="0" tableBorderDxfId="392">
  <autoFilter ref="B4:C19" xr:uid="{468C3B20-D813-49BC-92EB-D64397D462A1}">
    <filterColumn colId="0" hiddenButton="1"/>
    <filterColumn colId="1" hiddenButton="1"/>
  </autoFilter>
  <tableColumns count="2">
    <tableColumn id="1" xr3:uid="{137FE5DD-A870-42D6-AF6B-3A1209126A74}" name="Risk Type" dataDxfId="391"/>
    <tableColumn id="2" xr3:uid="{C0A23CAA-6F8B-478D-90AE-572EDD8DF0E4}" name="Risk-weighted Assets" dataDxfId="390"/>
  </tableColumns>
  <tableStyleInfo name="Table Style 1" showFirstColumn="1" showLastColumn="0" showRowStripes="1" showColumnStripes="0"/>
  <extLst>
    <ext xmlns:x14="http://schemas.microsoft.com/office/spreadsheetml/2009/9/main" uri="{504A1905-F514-4f6f-8877-14C23A59335A}">
      <x14:table altText="Overview of Expanded Total Risk-Weighted Assets and Regulatory Capital" altTextSummary="PART 1 – Expanded Total Risk-Weighted Assets"/>
    </ext>
  </extLst>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6D1F5F70-E9A9-428E-B9B2-50B04AE2ED46}" name="TransactionsPart1" displayName="TransactionsPart1" ref="B5:T38" totalsRowShown="0" headerRowDxfId="309" tableBorderDxfId="308">
  <autoFilter ref="B5:T38" xr:uid="{6D1F5F70-E9A9-428E-B9B2-50B04AE2ED46}">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autoFilter>
  <tableColumns count="19">
    <tableColumn id="1" xr3:uid="{1F7E7A06-6BAA-410C-A72D-EB0E229FAD63}" name="Line Item Description"/>
    <tableColumn id="2" xr3:uid="{E156AB6D-8E98-4176-941C-40B807FC3A37}" name="% of transactions that do not meet the minimum haircut floor (H&lt;f)*" dataDxfId="307"/>
    <tableColumn id="3" xr3:uid="{8F7E1158-E6E2-457C-8167-2F1BE38A84B4}" name="Sum of collateral lent*" dataDxfId="306"/>
    <tableColumn id="4" xr3:uid="{9A108E6B-ECCB-4A55-A21E-BF1530335A7D}" name="Sum of collateral received*" dataDxfId="305"/>
    <tableColumn id="5" xr3:uid="{FB37EBBB-B917-43DC-9339-181F7BDAE499}" name="Weighted Average of H*" dataDxfId="304"/>
    <tableColumn id="6" xr3:uid="{25DE5799-2932-47B9-B415-35D04293EAFD}" name="Weighted average of f*" dataDxfId="303"/>
    <tableColumn id="7" xr3:uid="{6CD75AE2-75BE-43D1-BB99-F2964D1012B5}" name="% of U.S. Sovereign instruments received as collateral*"/>
    <tableColumn id="8" xr3:uid="{80BF522C-9521-4443-BECA-DD43D6B7AEE8}" name="% of G10 instruments received as collateral*"/>
    <tableColumn id="9" xr3:uid="{24889A8E-79F4-4195-B57B-BE91B4A11E20}" name="% of All other sovereign instruments received as collateral*"/>
    <tableColumn id="10" xr3:uid="{B291CECA-3B3B-411E-82EE-CA48674923AA}" name="RWA under the Standardized Approach*" dataDxfId="302"/>
    <tableColumn id="11" xr3:uid="{5D8B8D61-E80E-4E84-B542-50F1EB3D8559}" name="RWA under the Advanced Approaches*" dataDxfId="301"/>
    <tableColumn id="12" xr3:uid="{2E03DE2A-5B2F-4C61-99A2-CCBFD6998AFC}" name="RWA under the proposal*" dataDxfId="300"/>
    <tableColumn id="13" xr3:uid="{BCC3D8C0-A54D-43D0-9011-8E8BE06ACA17}" name="% of transactions that do not meet the minimum haircut floor (H&lt;f)**" dataDxfId="299"/>
    <tableColumn id="14" xr3:uid="{00879A6C-F189-4207-9FBF-8500C3EDC528}" name="Weighted Average of H**" dataDxfId="298"/>
    <tableColumn id="15" xr3:uid="{3A6AC904-6D12-40D8-B724-1E965088587A}" name="Weighted average of f**" dataDxfId="297"/>
    <tableColumn id="16" xr3:uid="{F35C4441-CBD0-41DD-BD9A-D6C016592233}" name="% of U.S. Sovereign instruments received as collateral**"/>
    <tableColumn id="17" xr3:uid="{67A88577-8ADE-4F8B-AC0B-1017FAD15FDC}" name="% of G10 instruments received as collateral**"/>
    <tableColumn id="18" xr3:uid="{09981004-DD72-49E2-AC4F-77E6B3907016}" name="% of All other sovereign instruments received as collateral**"/>
    <tableColumn id="19" xr3:uid="{0262D043-CC05-4035-827B-8DD63FC21303}" name="RWA under the proposal (using hypothetical haircuts for sovereign instruments)**" dataDxfId="296"/>
  </tableColumns>
  <tableStyleInfo name="Table Style 1" showFirstColumn="1" showLastColumn="0" showRowStripes="1" showColumnStripes="0"/>
  <extLst>
    <ext xmlns:x14="http://schemas.microsoft.com/office/spreadsheetml/2009/9/main" uri="{504A1905-F514-4f6f-8877-14C23A59335A}">
      <x14:table altText="Transactions that fail the minimum haircut floor" altTextSummary="PART 1 - For All Transactions For the Consolidated Bank Holding Company"/>
    </ext>
  </extLst>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EF032110-946B-45AE-8E75-343443039650}" name="TransactionsPart277" displayName="TransactionsPart277" ref="B45:Y75" totalsRowShown="0" headerRowDxfId="295" dataDxfId="294" tableBorderDxfId="293">
  <autoFilter ref="B45:Y75" xr:uid="{FE8E31A1-6C46-4755-B795-A39BE2394E33}">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autoFilter>
  <tableColumns count="24">
    <tableColumn id="1" xr3:uid="{15BCA2FE-8FF2-4A07-BC1A-DD8A401229A7}" name="Netting Set " dataDxfId="292"/>
    <tableColumn id="2" xr3:uid="{9DB84F75-C13B-4672-A8BE-5710C15C3B1F}" name="Counterparty Type" dataDxfId="291"/>
    <tableColumn id="3" xr3:uid="{82E79702-BDCB-4B24-96F2-A896BC733111}" name="If Counterparty Type other, describe" dataDxfId="290"/>
    <tableColumn id="4" xr3:uid="{85A8BA04-C0F3-40D4-A885-89F55DE92F45}" name="Is counterparty unregulated financial institution (Y/N)" dataDxfId="289"/>
    <tableColumn id="5" xr3:uid="{797BA548-F162-448D-ABEA-C70F58C608A0}" name="Loan Type (Cash lent or Securities lent)" dataDxfId="288"/>
    <tableColumn id="6" xr3:uid="{645EA517-290C-4F06-A0CE-59FC312F8E75}" name="Does the transaction meet the minimum haircut floor (H&lt;f)?*" dataDxfId="287"/>
    <tableColumn id="7" xr3:uid="{185DFE5C-50BF-42ED-B709-7F7B40C060D7}" name="Sum of collateral lent*" dataDxfId="286"/>
    <tableColumn id="8" xr3:uid="{37D3D753-1C68-4DF6-ADED-BE6462E3C869}" name="Sum of collateral received*" dataDxfId="285"/>
    <tableColumn id="9" xr3:uid="{9CF4AD66-8083-4FB4-A037-CE9D64935823}" name="Portfolio Haircut (H)*" dataDxfId="284"/>
    <tableColumn id="10" xr3:uid="{3BA8315D-EDD5-4DA3-A3CA-6EFF10785448}" name="Portfolio Haircut Floor (f)*" dataDxfId="283"/>
    <tableColumn id="11" xr3:uid="{431DC2AE-4A0E-46BC-9482-E909EF6F0528}" name="% of U.S. Sovereign instruments received as collateral*" dataDxfId="282"/>
    <tableColumn id="12" xr3:uid="{199314CB-B569-4C04-B394-34FB5754B4F5}" name="% of G10 instruments received as collateral*" dataDxfId="281"/>
    <tableColumn id="13" xr3:uid="{88CDB8FD-E8DB-4230-8B95-7309BAA7357E}" name="% of All other sovereign instruments received as collateral*" dataDxfId="280"/>
    <tableColumn id="14" xr3:uid="{7647E223-BABC-4C01-9F05-92E118C98332}" name="RWA under current Standardized approach*" dataDxfId="279"/>
    <tableColumn id="15" xr3:uid="{EB4A655A-B39F-404F-B1DB-4EE89EA0CE11}" name="RWA under the proposal*" dataDxfId="278"/>
    <tableColumn id="16" xr3:uid="{EC0FC0F8-A80D-436F-BCCA-9E36A1B623B4}" name="Does the transaction meet the minimum haircut floor (H&lt;f)?**" dataDxfId="277"/>
    <tableColumn id="17" xr3:uid="{52B9EFD6-8C42-4B6B-A257-3D7B37E1D3CD}" name="Sum of Collateral Lent**" dataDxfId="276"/>
    <tableColumn id="18" xr3:uid="{8A4F4C8F-8183-44EC-8915-6CF1B182B61E}" name="Sum of Collateral Received**" dataDxfId="275"/>
    <tableColumn id="19" xr3:uid="{CF1957D5-6FF9-4B77-8573-EB4C4B2678C9}" name="Portfolio Haircut (H)**" dataDxfId="274"/>
    <tableColumn id="20" xr3:uid="{656F5142-7E7B-4CE9-BA1B-1C5489ADD4D1}" name="Portfolio Haircut Floor (f)**" dataDxfId="273"/>
    <tableColumn id="21" xr3:uid="{37CE27DD-8E94-4725-A36A-77450FAD2592}" name="% of U.S. Sovereign instruments received as collateral**" dataDxfId="272"/>
    <tableColumn id="22" xr3:uid="{605EBA87-A0CB-4E3A-AFFD-50D64E1E0620}" name="% of G10 instruments received as collateral**" dataDxfId="271"/>
    <tableColumn id="23" xr3:uid="{20104F07-5EDB-46A2-8FC1-E85A46959A96}" name="% of All other sovereign instruments received as collateral**" dataDxfId="270"/>
    <tableColumn id="24" xr3:uid="{D5A43900-8303-4576-96A1-EC406BD98727}" name="RWA under the proposal (using hypothetical haircuts for sovereign instruments)**" dataDxfId="269"/>
  </tableColumns>
  <tableStyleInfo name="Table Style 1" showFirstColumn="1" showLastColumn="0" showRowStripes="1" showColumnStripes="0"/>
  <extLst>
    <ext xmlns:x14="http://schemas.microsoft.com/office/spreadsheetml/2009/9/main" uri="{504A1905-F514-4f6f-8877-14C23A59335A}">
      <x14:table altText="Transactions that fail the minimum haircut floor" altTextSummary="PART 2 - To be filled out for the 30 largest netting sets or transations above $100mm in gross exposures if it exceeds 30"/>
    </ext>
  </extLst>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F2A77D0B-6C66-4576-87BE-FBD6B9059A18}" name="SecuritizationExposuresPart1" displayName="SecuritizationExposuresPart1" ref="B5:L19" totalsRowShown="0" headerRowDxfId="268" dataDxfId="267" tableBorderDxfId="266">
  <autoFilter ref="B5:L19" xr:uid="{F2A77D0B-6C66-4576-87BE-FBD6B9059A18}">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autoFilter>
  <tableColumns count="11">
    <tableColumn id="1" xr3:uid="{A4A0D928-6BC7-4E33-BE65-E76688E6D6A5}" name="Line Item Description"/>
    <tableColumn id="2" xr3:uid="{00A4E84F-88E5-46ED-9CEA-9C8ED2DA0347}" name="≤20% "/>
    <tableColumn id="3" xr3:uid="{3D6C45CD-5565-48F5-8703-FE937E07167E}" name=" &gt;20% to ≤50% "/>
    <tableColumn id="4" xr3:uid="{44BDA55B-F2BA-45EE-A6C2-F5F009BA3B33}" name=" &gt;50% to ≤100% " dataDxfId="265"/>
    <tableColumn id="5" xr3:uid="{3D561723-F4C7-48A9-974F-39911625A3A4}" name=" &gt;100% to &lt;1250%" dataDxfId="264"/>
    <tableColumn id="6" xr3:uid="{329CDDB7-E93F-445D-9D24-CD728AADA0B1}" name="1250%" dataDxfId="263"/>
    <tableColumn id="7" xr3:uid="{CBB86B2F-8559-4A2F-B5EF-F3E2BECE36C2}" name="RWA pre-cap SEC-SA" dataDxfId="262"/>
    <tableColumn id="8" xr3:uid="{339C9F79-563D-4E6D-8089-3C653294B784}" name="RWA pre-cap Other" dataDxfId="261"/>
    <tableColumn id="9" xr3:uid="{2E5591C0-70EB-48AD-B6F4-4C00E5271DB8}" name="RWA post-cap SEC-SA" dataDxfId="260"/>
    <tableColumn id="10" xr3:uid="{0EB1EBD8-FD2D-41DE-AE50-C54A1DB44D9C}" name="RWA post-cap Other" dataDxfId="259"/>
    <tableColumn id="11" xr3:uid="{FFA29B8B-E9E0-4E39-A2EC-079ABFE24BE9}" name="RWA post-cap Total" dataDxfId="258"/>
  </tableColumns>
  <tableStyleInfo name="Table Style 1" showFirstColumn="1" showLastColumn="0" showRowStripes="1" showColumnStripes="0"/>
  <extLst>
    <ext xmlns:x14="http://schemas.microsoft.com/office/spreadsheetml/2009/9/main" uri="{504A1905-F514-4f6f-8877-14C23A59335A}">
      <x14:table altText="Securitization exposures" altTextSummary="PART 1 - Reporting institution acting as originator/sponsor"/>
    </ext>
  </extLst>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8" xr:uid="{0738E66C-FBA2-41C3-9FEA-D9C8CA5ECE8F}" name="SecuritizationExposuresPart279" displayName="SecuritizationExposuresPart279" ref="B23:L37" totalsRowShown="0" headerRowDxfId="257" dataDxfId="256" tableBorderDxfId="255">
  <autoFilter ref="B23:L37" xr:uid="{C1BB80FC-96B3-48E8-937E-E058BC0C5A19}">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autoFilter>
  <tableColumns count="11">
    <tableColumn id="1" xr3:uid="{83DFBB43-8B7A-4A97-A59A-1ED834F141CD}" name="Line Item Description"/>
    <tableColumn id="2" xr3:uid="{BE9CC8E0-FEF6-4EE2-A73B-EA48F734277C}" name="≤20% "/>
    <tableColumn id="3" xr3:uid="{A3518F9E-9E72-432C-9213-87D63F210504}" name=" &gt;20% to ≤50% "/>
    <tableColumn id="4" xr3:uid="{69224ECB-FDBD-4DAB-BD95-C2E8EA10747E}" name=" &gt;50% to ≤100% " dataDxfId="254"/>
    <tableColumn id="5" xr3:uid="{E6B03023-4DB3-4CF3-B662-1738C3468033}" name=" &gt;100% to &lt;1250%" dataDxfId="253"/>
    <tableColumn id="6" xr3:uid="{AD3B53C3-9166-49D1-BEDB-119D327BA66C}" name="1250%" dataDxfId="252"/>
    <tableColumn id="7" xr3:uid="{E0E64C3A-F5E0-4DCB-9719-F1AE6A93C385}" name="RWA pre-cap SEC-SA" dataDxfId="251"/>
    <tableColumn id="8" xr3:uid="{4FEBB777-C33B-4E4A-90E1-8C99842D8DA3}" name="RWA pre-cap Other" dataDxfId="250"/>
    <tableColumn id="9" xr3:uid="{96476690-D40A-45CD-8237-5D0E985A244D}" name="RWA post-cap SEC-SA" dataDxfId="249"/>
    <tableColumn id="10" xr3:uid="{91E0FD37-3EC8-4F05-99C9-3609EF1DCD4B}" name="RWA post-cap Other" dataDxfId="248"/>
    <tableColumn id="11" xr3:uid="{DA45CCAD-7990-45C8-89D8-7AD5EF1DB38B}" name="RWA post-cap Total" dataDxfId="247"/>
  </tableColumns>
  <tableStyleInfo name="Table Style 1" showFirstColumn="1" showLastColumn="0" showRowStripes="1" showColumnStripes="0"/>
  <extLst>
    <ext xmlns:x14="http://schemas.microsoft.com/office/spreadsheetml/2009/9/main" uri="{504A1905-F514-4f6f-8877-14C23A59335A}">
      <x14:table altText="Securitization exposures" altTextSummary="PART 2 - Reporting institution acting as investor"/>
    </ext>
  </extLst>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2" xr:uid="{14D2D0AF-A3F7-493E-9294-EE624DEFF777}" name="SecuritizationExposuresMemos80193" displayName="SecuritizationExposuresMemos80193" ref="B39:C41" totalsRowShown="0" headerRowDxfId="246" headerRowBorderDxfId="245" tableBorderDxfId="244">
  <autoFilter ref="B39:C41" xr:uid="{26FF05C7-7754-40A0-BA95-89CB931E030D}">
    <filterColumn colId="0" hiddenButton="1"/>
    <filterColumn colId="1" hiddenButton="1"/>
  </autoFilter>
  <tableColumns count="2">
    <tableColumn id="1" xr3:uid="{D72BFEFF-DAB4-44BB-9337-EBE17E121FB3}" name="Additional Memo Items" dataDxfId="243"/>
    <tableColumn id="2" xr3:uid="{8A792033-FA4F-4436-BD25-DA81FD07C2E3}" name="RWA" dataDxfId="242"/>
  </tableColumns>
  <tableStyleInfo name="Table Style 1" showFirstColumn="1" showLastColumn="0" showRowStripes="1" showColumnStripes="0"/>
  <extLst>
    <ext xmlns:x14="http://schemas.microsoft.com/office/spreadsheetml/2009/9/main" uri="{504A1905-F514-4f6f-8877-14C23A59335A}">
      <x14:table altText="Securitization exposures" altTextSummary="Additional Memo Items"/>
    </ext>
  </extLst>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455860C8-CDF8-4CCA-B1B2-A9DA6D8E1BD9}" name="EquityExposuresPart1" displayName="EquityExposuresPart1" ref="B5:K31" totalsRowShown="0" headerRowDxfId="241" tableBorderDxfId="240">
  <autoFilter ref="B5:K31" xr:uid="{455860C8-CDF8-4CCA-B1B2-A9DA6D8E1BD9}">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7E104410-4900-429A-8505-036E0990C7F2}" name="Equity Exposures by type"/>
    <tableColumn id="2" xr3:uid="{09482DB7-93C6-432D-9D1B-AA2D57FC3E9E}" name="Adjusted carrying value" dataDxfId="239"/>
    <tableColumn id="3" xr3:uid="{80711BA6-970F-473C-9297-ACB078021CF4}" name="0%" dataDxfId="238"/>
    <tableColumn id="4" xr3:uid="{48ADAEDF-BAA4-4F99-A2DF-ED8ABEAF7093}" name="20%" dataDxfId="237"/>
    <tableColumn id="5" xr3:uid="{700B7CBC-0A57-46A1-97D8-CC6E5B44E061}" name="100%" dataDxfId="236"/>
    <tableColumn id="6" xr3:uid="{61867B4E-E204-45AB-9DEA-A7A9EE5FB8BA}" name="250%" dataDxfId="235"/>
    <tableColumn id="7" xr3:uid="{138F7232-38CE-4DB0-9C7D-A48CD6D6518F}" name="400%" dataDxfId="234"/>
    <tableColumn id="8" xr3:uid="{C0F049DE-A60B-4127-A087-43CB132DA53E}" name="1250%" dataDxfId="233"/>
    <tableColumn id="9" xr3:uid="{1D049020-DB4A-455D-BEF6-14717A46C949}" name="Application of Other Risk-Weighting Approaches" dataDxfId="232"/>
    <tableColumn id="10" xr3:uid="{F450F07B-1A94-434C-B8EA-22EC349FA920}" name="Total Risk-Weighted Assets Amount for Equity Exposures" dataDxfId="231"/>
  </tableColumns>
  <tableStyleInfo name="Table Style 1" showFirstColumn="1" showLastColumn="0" showRowStripes="1" showColumnStripes="0"/>
  <extLst>
    <ext xmlns:x14="http://schemas.microsoft.com/office/spreadsheetml/2009/9/main" uri="{504A1905-F514-4f6f-8877-14C23A59335A}">
      <x14:table altText="Equity Exposures" altTextSummary="PART 1 – On-balance sheet exposures"/>
    </ext>
  </extLst>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314649C9-B9F0-4453-A997-B517EB503251}" name="EquityExposuresPart282" displayName="EquityExposuresPart282" ref="B35:M39" totalsRowShown="0" headerRowDxfId="230" dataDxfId="229" tableBorderDxfId="228">
  <autoFilter ref="B35:M39" xr:uid="{C6C0CB53-6CD3-4345-84A3-21F1CCC4EF08}">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autoFilter>
  <tableColumns count="12">
    <tableColumn id="1" xr3:uid="{D72E1E72-7D50-4DA6-A413-3518BB6B96C8}" name="Off-Balance Sheet Exposure by Type" dataDxfId="227"/>
    <tableColumn id="2" xr3:uid="{04E090A5-6D4A-4CD8-A123-74FD39AD602A}" name="Effective notional principal amount of the exposure" dataDxfId="226"/>
    <tableColumn id="3" xr3:uid="{DED79DE5-C56C-470D-9914-749BDDE1D297}" name="Credit conversion factor"/>
    <tableColumn id="4" xr3:uid="{C9E8FF73-80EA-4EB4-AA27-707A9A02D1B2}" name="Adjusted carrying value" dataDxfId="225"/>
    <tableColumn id="5" xr3:uid="{5BD74B94-EDAB-4B3F-B2AB-FF98ADEB9215}" name="0%" dataDxfId="224"/>
    <tableColumn id="6" xr3:uid="{CDB586D3-3808-4D6E-944D-538AA2D22EFF}" name="20%" dataDxfId="223"/>
    <tableColumn id="7" xr3:uid="{9977CEC9-7E4C-4499-AC66-E027E08E0035}" name="100%" dataDxfId="222"/>
    <tableColumn id="8" xr3:uid="{99C747F4-2B96-4011-BF61-AF03AD6FBAC6}" name="250%" dataDxfId="221"/>
    <tableColumn id="9" xr3:uid="{68BFBC1C-C95B-40CE-9C03-BAB2E430A13E}" name="400%" dataDxfId="220"/>
    <tableColumn id="10" xr3:uid="{888F3551-44A7-4D66-B91E-70FBEB95CBFC}" name="1250%" dataDxfId="219"/>
    <tableColumn id="11" xr3:uid="{5C856C70-C6A7-412E-9DD5-E535DC244400}" name="Application of Other Risk-Weighting Approaches" dataDxfId="218"/>
    <tableColumn id="12" xr3:uid="{3544A767-FBE1-4450-A809-9E1A3BCD29D5}" name="Total Risk-Weighted Assets Amount for Equity Exposures" dataDxfId="217"/>
  </tableColumns>
  <tableStyleInfo name="Table Style 1" showFirstColumn="1" showLastColumn="0" showRowStripes="1" showColumnStripes="0"/>
  <extLst>
    <ext xmlns:x14="http://schemas.microsoft.com/office/spreadsheetml/2009/9/main" uri="{504A1905-F514-4f6f-8877-14C23A59335A}">
      <x14:table altText="Equity Exposures" altTextSummary="PART 2 – Off-balance sheet exposures"/>
    </ext>
  </extLst>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83AD16D4-9B5D-499B-A9B3-0CDC7F12897F}" name="EquityExposuresMemos8386" displayName="EquityExposuresMemos8386" ref="B42:C45" totalsRowShown="0" headerRowBorderDxfId="216" tableBorderDxfId="215">
  <autoFilter ref="B42:C45" xr:uid="{1F8CE6D7-D0CD-4855-91A1-D696B4E9D9F5}">
    <filterColumn colId="0" hiddenButton="1"/>
    <filterColumn colId="1" hiddenButton="1"/>
  </autoFilter>
  <tableColumns count="2">
    <tableColumn id="1" xr3:uid="{A37ABE52-64CE-4F03-BB74-A42156296908}" name="Line Item Description"/>
    <tableColumn id="2" xr3:uid="{6C148FAB-3F13-44FD-AFD1-84D85AE1AE85}" name="Total Exposure" dataDxfId="214"/>
  </tableColumns>
  <tableStyleInfo name="Table Style 1" showFirstColumn="1" showLastColumn="0" showRowStripes="1" showColumnStripes="0"/>
  <extLst>
    <ext xmlns:x14="http://schemas.microsoft.com/office/spreadsheetml/2009/9/main" uri="{504A1905-F514-4f6f-8877-14C23A59335A}">
      <x14:table altText="Equity Exposures" altTextSummary="Memo Items:"/>
    </ext>
  </extLst>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52B1DD3A-030F-4970-BDF0-C3FFC123DA73}" name="OperationalRiskPart1" displayName="OperationalRiskPart1" ref="B4:M10" totalsRowShown="0" headerRowDxfId="213" dataDxfId="212" tableBorderDxfId="211">
  <autoFilter ref="B4:M10" xr:uid="{52B1DD3A-030F-4970-BDF0-C3FFC123DA73}">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autoFilter>
  <tableColumns count="12">
    <tableColumn id="1" xr3:uid="{3142A2DE-D161-4A9C-A10E-8DC8D8697AB5}" name="Line Item Description" dataDxfId="210"/>
    <tableColumn id="2" xr3:uid="{333B5D7F-199E-4163-B714-871632241DE2}" name="T" dataDxfId="209"/>
    <tableColumn id="3" xr3:uid="{379278AB-C871-4B14-87B3-A8D0CB4E8A2E}" name="T-1" dataDxfId="208"/>
    <tableColumn id="4" xr3:uid="{CA683C01-B03E-4C39-AEDA-08D517EA865B}" name="T-2" dataDxfId="207"/>
    <tableColumn id="5" xr3:uid="{21F946FD-5EE1-4764-AAB3-D8DEC44464FC}" name="T-3" dataDxfId="206"/>
    <tableColumn id="6" xr3:uid="{C88409FC-2597-49B1-B9CF-BF92A93CF891}" name="T-4" dataDxfId="205"/>
    <tableColumn id="7" xr3:uid="{6BAD1BF5-31B7-4A23-9D59-490BAA0B15BC}" name="T-5" dataDxfId="204"/>
    <tableColumn id="8" xr3:uid="{5F931366-ED2C-4587-A516-858C1C30AED9}" name="T-6" dataDxfId="203"/>
    <tableColumn id="9" xr3:uid="{7F19009B-D049-4CEB-AE53-001BE833CABD}" name="T-7" dataDxfId="202"/>
    <tableColumn id="10" xr3:uid="{07BB4854-EB93-461B-9880-F28BAB44F57A}" name="T-8" dataDxfId="201"/>
    <tableColumn id="11" xr3:uid="{69D33D23-FAC7-46E0-A5FB-8F9183BDF66D}" name="T-9" dataDxfId="200"/>
    <tableColumn id="12" xr3:uid="{B1E9D851-9682-430F-91CC-1D3721A8BB0A}" name="Ten-year moving average" dataDxfId="199"/>
  </tableColumns>
  <tableStyleInfo name="Table Style 1" showFirstColumn="1" showLastColumn="0" showRowStripes="1" showColumnStripes="0"/>
  <extLst>
    <ext xmlns:x14="http://schemas.microsoft.com/office/spreadsheetml/2009/9/main" uri="{504A1905-F514-4f6f-8877-14C23A59335A}">
      <x14:table altText="Operational Risk" altTextSummary="PART 1 - Historical losses"/>
    </ext>
  </extLst>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E4D77D87-1FEE-4DCE-845F-405E574372E2}" name="OperationalRiskPart288" displayName="OperationalRiskPart288" ref="B13:E27" totalsRowShown="0" headerRowDxfId="198" tableBorderDxfId="197">
  <autoFilter ref="B13:E27" xr:uid="{7FD5FF6B-DD7E-4493-96FE-E3F236D45B31}">
    <filterColumn colId="0" hiddenButton="1"/>
    <filterColumn colId="1" hiddenButton="1"/>
    <filterColumn colId="2" hiddenButton="1"/>
    <filterColumn colId="3" hiddenButton="1"/>
  </autoFilter>
  <tableColumns count="4">
    <tableColumn id="1" xr3:uid="{B033386C-A139-4B81-AE8B-D125DCA8A128}" name="Business indicator and its subcomponents:" dataDxfId="196"/>
    <tableColumn id="2" xr3:uid="{D30FE51C-A9EF-4A5B-8467-CD1CC00A42DD}" name="T" dataDxfId="195"/>
    <tableColumn id="3" xr3:uid="{0A6EAF92-4C65-4F8A-ADDD-D5B2EE7D06CC}" name="T-1" dataDxfId="194"/>
    <tableColumn id="4" xr3:uid="{275E55DF-AA69-48EA-AD40-D99DB92346BF}" name="T-2" dataDxfId="193"/>
  </tableColumns>
  <tableStyleInfo name="Table Style 1" showFirstColumn="1" showLastColumn="0" showRowStripes="1" showColumnStripes="0"/>
  <extLst>
    <ext xmlns:x14="http://schemas.microsoft.com/office/spreadsheetml/2009/9/main" uri="{504A1905-F514-4f6f-8877-14C23A59335A}">
      <x14:table altText="Operational Risk" altTextSummary="PART 2 - Business Indicator and subcomponents"/>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14B5178F-2DE6-4777-B857-D5F008CE1B29}" name="OverviewPart2CapitalMeasure74" displayName="OverviewPart2CapitalMeasure74" ref="B21:C24" totalsRowShown="0" headerRowDxfId="389" tableBorderDxfId="388">
  <autoFilter ref="B21:C24" xr:uid="{E4657A42-CD0A-4531-9C55-7E5ECEF419EB}">
    <filterColumn colId="0" hiddenButton="1"/>
    <filterColumn colId="1" hiddenButton="1"/>
  </autoFilter>
  <tableColumns count="2">
    <tableColumn id="1" xr3:uid="{82FA9F07-BDE1-4886-A315-4E27643B92B5}" name="Capital Measure"/>
    <tableColumn id="2" xr3:uid="{BB010268-BAEB-41DA-B6A8-2DF24D2B5426}" name="Capital Amount" dataDxfId="387"/>
  </tableColumns>
  <tableStyleInfo name="Table Style 1" showFirstColumn="1" showLastColumn="0" showRowStripes="1" showColumnStripes="0"/>
  <extLst>
    <ext xmlns:x14="http://schemas.microsoft.com/office/spreadsheetml/2009/9/main" uri="{504A1905-F514-4f6f-8877-14C23A59335A}">
      <x14:table altText="Overview of Expanded Total Risk-Weighted Assets and Regulatory Capital" altTextSummary="Capital Measure"/>
    </ext>
  </extLst>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86CE5DCD-BF15-49E5-A418-6802C8C5BCCA}" name="OperationalRiskPart38992" displayName="OperationalRiskPart38992" ref="B30:C34" totalsRowShown="0" headerRowDxfId="192" tableBorderDxfId="191">
  <autoFilter ref="B30:C34" xr:uid="{DFE2D29B-3923-48F9-AFD4-2A4EA7B02A16}">
    <filterColumn colId="0" hiddenButton="1"/>
    <filterColumn colId="1" hiddenButton="1"/>
  </autoFilter>
  <tableColumns count="2">
    <tableColumn id="1" xr3:uid="{F01C4003-D7C4-45A5-9C76-11AD55A74B7C}" name="Line Item Description" dataDxfId="190"/>
    <tableColumn id="2" xr3:uid="{0075DE3D-8F27-4797-AF63-32C7D7CF0BE7}" name="Capital Requirement" dataDxfId="189"/>
  </tableColumns>
  <tableStyleInfo name="Table Style 1" showFirstColumn="1" showLastColumn="0" showRowStripes="1" showColumnStripes="0"/>
  <extLst>
    <ext xmlns:x14="http://schemas.microsoft.com/office/spreadsheetml/2009/9/main" uri="{504A1905-F514-4f6f-8877-14C23A59335A}">
      <x14:table altText="Operational Risk" altTextSummary="PART 3 -  Minimum required operational risk capital"/>
    </ext>
  </extLst>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8DEC83F9-6F01-42A7-B688-4A912167079C}" name="MarketRiskPart1" displayName="MarketRiskPart1" ref="B5:J14" totalsRowShown="0" headerRowDxfId="188" dataDxfId="186" headerRowBorderDxfId="187" tableBorderDxfId="185">
  <autoFilter ref="B5:J14" xr:uid="{8DEC83F9-6F01-42A7-B688-4A912167079C}">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D22FA70E-25E3-48B9-A4BD-2C68588D09EA}" name="Line Item Description" dataDxfId="184"/>
    <tableColumn id="2" xr3:uid="{347E4D85-6652-4E14-B8DF-E77C8CD80965}" name="Model Ineligible Trading Desks: Delta" dataDxfId="183"/>
    <tableColumn id="3" xr3:uid="{D2DCB485-F6B3-4217-B0D9-29CA16C6B62F}" name="Model Ineligible Trading Desks: Vega" dataDxfId="182"/>
    <tableColumn id="4" xr3:uid="{262C6F5D-CC51-401B-9FE1-CDB07E10DE3C}" name="Model Ineligible Trading Desks: Curvature" dataDxfId="181"/>
    <tableColumn id="5" xr3:uid="{808F912F-6220-4C1D-9B38-E51DB59E42F0}" name="Model Ineligible Trading Desks: Total" dataDxfId="180"/>
    <tableColumn id="6" xr3:uid="{8FA75D06-8AAA-4A6D-9A16-DDE6BC926978}" name="All Trading Desks: Delta" dataDxfId="179"/>
    <tableColumn id="7" xr3:uid="{85320319-8FD9-42D7-ABDC-71A5F2141236}" name="All Trading Desks: Vega" dataDxfId="178"/>
    <tableColumn id="8" xr3:uid="{02F3D84D-4526-4873-80E1-02AE763BBE86}" name="All Trading Desks: Curvature" dataDxfId="177"/>
    <tableColumn id="9" xr3:uid="{768C7454-6813-4C31-8832-1B5EA9E96E62}" name="All Trading Desks: Total" dataDxfId="176"/>
  </tableColumns>
  <tableStyleInfo name="Table Style 1" showFirstColumn="1" showLastColumn="0" showRowStripes="1" showColumnStripes="0"/>
  <extLst>
    <ext xmlns:x14="http://schemas.microsoft.com/office/spreadsheetml/2009/9/main" uri="{504A1905-F514-4f6f-8877-14C23A59335A}">
      <x14:table altText="Market Risk" altTextSummary="Part 1 - Standardized capital requirement for market risk"/>
    </ext>
  </extLst>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3" xr:uid="{0BEBB72A-5E6A-4D27-AFAE-E2CDCB268A8A}" name="MarketRiskPart1a94" displayName="MarketRiskPart1a94" ref="B15:D30" totalsRowShown="0" headerRowBorderDxfId="175" tableBorderDxfId="174">
  <autoFilter ref="B15:D30" xr:uid="{25863B28-19D4-4639-BEED-6B72CA8010DB}">
    <filterColumn colId="0" hiddenButton="1"/>
    <filterColumn colId="1" hiddenButton="1"/>
    <filterColumn colId="2" hiddenButton="1"/>
  </autoFilter>
  <tableColumns count="3">
    <tableColumn id="1" xr3:uid="{E3F5BFBD-E5E2-4295-9D37-C09EED5ED2C5}" name="Line Item Description"/>
    <tableColumn id="2" xr3:uid="{F48E24CC-66EA-423C-8316-19A9AEA6E3B3}" name="Model-Ineligible Trading Desks" dataDxfId="173"/>
    <tableColumn id="3" xr3:uid="{1729E65F-5495-4650-81DD-7D9A31BB03F2}" name="All Trading Desks" dataDxfId="172"/>
  </tableColumns>
  <tableStyleInfo name="Table Style 1" showFirstColumn="1" showLastColumn="0" showRowStripes="1" showColumnStripes="0"/>
  <extLst>
    <ext xmlns:x14="http://schemas.microsoft.com/office/spreadsheetml/2009/9/main" uri="{504A1905-F514-4f6f-8877-14C23A59335A}">
      <x14:table altText="Market Risk" altTextSummary="Part 1 - Standardized capital requirement for market risk (Continued)"/>
    </ext>
  </extLst>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8CF571D4-F109-4F97-9774-DF72CD0EA48C}" name="MarketRiskPart295106" displayName="MarketRiskPart295106" ref="B33:G55" totalsRowShown="0" headerRowDxfId="171" dataDxfId="170" tableBorderDxfId="169">
  <autoFilter ref="B33:G55" xr:uid="{4B369C68-521A-48F9-9AAD-7EEEFB96A328}">
    <filterColumn colId="0" hiddenButton="1"/>
    <filterColumn colId="1" hiddenButton="1"/>
    <filterColumn colId="2" hiddenButton="1"/>
    <filterColumn colId="3" hiddenButton="1"/>
    <filterColumn colId="4" hiddenButton="1"/>
    <filterColumn colId="5" hiddenButton="1"/>
  </autoFilter>
  <tableColumns count="6">
    <tableColumn id="1" xr3:uid="{DF4D6D0A-80EE-45C3-BFDF-67B01E868DAA}" name="  Internal Models Approach:" dataDxfId="168"/>
    <tableColumn id="2" xr3:uid="{33941E42-4C64-470B-AB44-A43248795114}" name="Most recent observation" dataDxfId="167"/>
    <tableColumn id="3" xr3:uid="{0C758E52-B728-4DE5-887F-4657879BA3B7}" name="Average of the immediately preceding 60 business days" dataDxfId="166"/>
    <tableColumn id="4" xr3:uid="{D40FCAE1-D8C5-4DB0-A2F4-2755827774A4}" name="High" dataDxfId="165"/>
    <tableColumn id="5" xr3:uid="{EB7A50E6-9604-40E5-AD10-D088ACA3D063}" name="Low" dataDxfId="164"/>
    <tableColumn id="6" xr3:uid="{EC80C81F-7020-4DAF-BBDF-A80921B47B26}" name="Number of backtesting exceptions" dataDxfId="163"/>
  </tableColumns>
  <tableStyleInfo name="Table Style 1" showFirstColumn="1" showLastColumn="0" showRowStripes="1" showColumnStripes="0"/>
  <extLst>
    <ext xmlns:x14="http://schemas.microsoft.com/office/spreadsheetml/2009/9/main" uri="{504A1905-F514-4f6f-8877-14C23A59335A}">
      <x14:table altText="Market Risk" altTextSummary="Part 2 - Models-based capital requirement for market risk"/>
    </ext>
  </extLst>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6" xr:uid="{29133674-7973-4FD4-964A-BF12134CB9E8}" name="MarketRiskPart2ModelBased96107117" displayName="MarketRiskPart2ModelBased96107117" ref="B57:C59" totalsRowShown="0" headerRowBorderDxfId="162" tableBorderDxfId="161" totalsRowBorderDxfId="160">
  <autoFilter ref="B57:C59" xr:uid="{6F1BFC47-CA23-48BC-8F69-A8CDBA4D6587}">
    <filterColumn colId="0" hiddenButton="1"/>
    <filterColumn colId="1" hiddenButton="1"/>
  </autoFilter>
  <tableColumns count="2">
    <tableColumn id="1" xr3:uid="{3589FE04-5AD5-4EFE-A995-206CF0273935}" name="Model-based measure for market risk" dataDxfId="159"/>
    <tableColumn id="2" xr3:uid="{E06C65E3-E99F-46E6-9668-ED61DDE18DD9}" name="Capital Requirement" dataDxfId="158"/>
  </tableColumns>
  <tableStyleInfo name="Table Style 1" showFirstColumn="1" showLastColumn="0" showRowStripes="1" showColumnStripes="0"/>
  <extLst>
    <ext xmlns:x14="http://schemas.microsoft.com/office/spreadsheetml/2009/9/main" uri="{504A1905-F514-4f6f-8877-14C23A59335A}">
      <x14:table altText="Market Risk" altTextSummary="Model-based measure for market risk"/>
    </ext>
  </extLst>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6" xr:uid="{8CB7363D-CF09-44F5-885B-1B228DFC29BA}" name="MarketRiskPart2ModelBased96107117127" displayName="MarketRiskPart2ModelBased96107117127" ref="B57:C59" totalsRowShown="0" headerRowBorderDxfId="157" tableBorderDxfId="156" totalsRowBorderDxfId="155">
  <autoFilter ref="B57:C59" xr:uid="{6F1BFC47-CA23-48BC-8F69-A8CDBA4D6587}">
    <filterColumn colId="0" hiddenButton="1"/>
    <filterColumn colId="1" hiddenButton="1"/>
  </autoFilter>
  <tableColumns count="2">
    <tableColumn id="1" xr3:uid="{7C1684A2-DD31-4A7F-986A-CB77E92AF6BE}" name="Column1" dataDxfId="154"/>
    <tableColumn id="2" xr3:uid="{FEC8E7C4-6905-4D71-B68A-BEA343797966}" name="Column2" dataDxfId="153"/>
  </tableColumns>
  <tableStyleInfo name="Table Style 1" showFirstColumn="1" showLastColumn="0" showRowStripes="1" showColumnStripes="0"/>
  <extLst>
    <ext xmlns:x14="http://schemas.microsoft.com/office/spreadsheetml/2009/9/main" uri="{504A1905-F514-4f6f-8877-14C23A59335A}">
      <x14:table altText="Market Risk" altTextSummary="Model-based measure for market risk"/>
    </ext>
  </extLst>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7" xr:uid="{418069A5-0F9D-47E2-9774-1037E734FF69}" name="MarketRiskPart397108118128" displayName="MarketRiskPart397108118128" ref="B60:C63" totalsRowShown="0" headerRowDxfId="152" headerRowBorderDxfId="151" tableBorderDxfId="150">
  <autoFilter ref="B60:C63" xr:uid="{761A22C1-6583-4B53-83D4-71CABACB1AC4}">
    <filterColumn colId="0" hiddenButton="1"/>
    <filterColumn colId="1" hiddenButton="1"/>
  </autoFilter>
  <tableColumns count="2">
    <tableColumn id="1" xr3:uid="{C365A836-5F3C-4D87-9541-3E7564BE002D}" name="Line Item Description" dataDxfId="149"/>
    <tableColumn id="2" xr3:uid="{B20D0359-01EC-4FE2-B7B5-B24AC9C7D6AE}" name="Risk-Weighted Assets" dataDxfId="148"/>
  </tableColumns>
  <tableStyleInfo name="Table Style 1" showFirstColumn="1" showLastColumn="0" showRowStripes="1" showColumnStripes="0"/>
  <extLst>
    <ext xmlns:x14="http://schemas.microsoft.com/office/spreadsheetml/2009/9/main" uri="{504A1905-F514-4f6f-8877-14C23A59335A}">
      <x14:table altText="Market Risk" altTextSummary="Part 3 - Market risk-weighted assets "/>
    </ext>
  </extLst>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8" xr:uid="{0AA46A4D-0EC9-4866-97BD-7E7245A173BF}" name="MarketRiskPart3Memo198109119129139" displayName="MarketRiskPart3Memo198109119129139" ref="B64:E65" totalsRowShown="0" headerRowDxfId="147" tableBorderDxfId="146">
  <autoFilter ref="B64:E65" xr:uid="{9CCE9413-766B-4577-BDCF-146DE065ECD5}">
    <filterColumn colId="0" hiddenButton="1"/>
    <filterColumn colId="1" hiddenButton="1"/>
    <filterColumn colId="2" hiddenButton="1"/>
    <filterColumn colId="3" hiddenButton="1"/>
  </autoFilter>
  <tableColumns count="4">
    <tableColumn id="1" xr3:uid="{655374C8-2E97-4475-AC4E-9CC1628B710E}" name="Line Item Description" dataDxfId="145"/>
    <tableColumn id="2" xr3:uid="{5141388F-C211-4915-BE71-792825B581A3}" name="Low Correlation" dataDxfId="144"/>
    <tableColumn id="3" xr3:uid="{3C56509D-64DF-4198-A331-85BEC2E02E99}" name="Medium Correlation" dataDxfId="143"/>
    <tableColumn id="4" xr3:uid="{04AE8C7B-43C4-416F-AEAC-67CC409C9DA0}" name="High Correlation" dataDxfId="142"/>
  </tableColumns>
  <tableStyleInfo name="Table Style 1" showFirstColumn="1" showLastColumn="0" showRowStripes="1" showColumnStripes="0"/>
  <extLst>
    <ext xmlns:x14="http://schemas.microsoft.com/office/spreadsheetml/2009/9/main" uri="{504A1905-F514-4f6f-8877-14C23A59335A}">
      <x14:table altText="Market Risk" altTextSummary="Memoranda Items 1"/>
    </ext>
  </extLst>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9" xr:uid="{DB0640AC-9D3C-45AE-BE55-4BACC5EF4B5C}" name="MarketRiskPart3Memo2100110120130140150" displayName="MarketRiskPart3Memo2100110120130140150" ref="B67:C74" totalsRowShown="0" headerRowBorderDxfId="141" tableBorderDxfId="140">
  <autoFilter ref="B67:C74" xr:uid="{48BAB957-89BF-466A-9439-E9842C2DA3F4}">
    <filterColumn colId="0" hiddenButton="1"/>
    <filterColumn colId="1" hiddenButton="1"/>
  </autoFilter>
  <tableColumns count="2">
    <tableColumn id="1" xr3:uid="{20558A8D-33C1-4B3D-9084-AE67B8CF8D43}" name="Line Item Description" dataDxfId="139"/>
    <tableColumn id="2" xr3:uid="{E97F4200-A476-4784-BF15-987BA95EABB1}" name="Notional Amount" dataDxfId="138"/>
  </tableColumns>
  <tableStyleInfo name="Table Style 1" showFirstColumn="1" showLastColumn="0" showRowStripes="1" showColumnStripes="0"/>
  <extLst>
    <ext xmlns:x14="http://schemas.microsoft.com/office/spreadsheetml/2009/9/main" uri="{504A1905-F514-4f6f-8877-14C23A59335A}">
      <x14:table altText="Market Risk" altTextSummary="Memoranda Items 2"/>
    </ext>
  </extLst>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0" xr:uid="{1FD3F499-9062-4F71-AF55-A713542818DA}" name="MarketRiskPart3Memo3101111121131141151161" displayName="MarketRiskPart3Memo3101111121131141151161" ref="B76:E80" totalsRowShown="0" headerRowDxfId="137" tableBorderDxfId="136">
  <autoFilter ref="B76:E80" xr:uid="{5DB0976C-5224-4FE0-95D8-07DDAEB9BA1F}">
    <filterColumn colId="0" hiddenButton="1"/>
    <filterColumn colId="1" hiddenButton="1"/>
    <filterColumn colId="2" hiddenButton="1"/>
    <filterColumn colId="3" hiddenButton="1"/>
  </autoFilter>
  <tableColumns count="4">
    <tableColumn id="1" xr3:uid="{39960B58-C49D-4C0D-896B-06D2E0969767}" name="3.       Standardized default risk capital requirement (without offsetting by matching maturity):" dataDxfId="135"/>
    <tableColumn id="2" xr3:uid="{4C7310FB-9250-4C38-B48A-EF949EEC004B}" name="Model-Ineligible Trading Desks" dataDxfId="134"/>
    <tableColumn id="3" xr3:uid="{A280F5F3-0C9D-4633-AAD3-B4BE0CA9F2F2}" name="Model-Eligible Trading Desks" dataDxfId="133"/>
    <tableColumn id="4" xr3:uid="{151D70FC-F879-490B-B2CA-DD3E07FAD816}" name="All Trading Desks" dataDxfId="132"/>
  </tableColumns>
  <tableStyleInfo name="Table Style 1" showFirstColumn="1" showLastColumn="0" showRowStripes="1" showColumnStripes="0"/>
  <extLst>
    <ext xmlns:x14="http://schemas.microsoft.com/office/spreadsheetml/2009/9/main" uri="{504A1905-F514-4f6f-8877-14C23A59335A}">
      <x14:table altText="Market Risk" altTextSummary="Memoranda Items 3"/>
    </ext>
  </extLst>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53D0ABB5-9293-4056-9117-3BE1C7676793}" name="GeneralCreditRiskExposuresPart1" displayName="GeneralCreditRiskExposuresPart1" ref="A4:AA38" totalsRowShown="0" headerRowDxfId="386" headerRowBorderDxfId="385" tableBorderDxfId="384">
  <autoFilter ref="A4:AA38" xr:uid="{53D0ABB5-9293-4056-9117-3BE1C7676793}">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filterColumn colId="25" hiddenButton="1"/>
    <filterColumn colId="26" hiddenButton="1"/>
  </autoFilter>
  <tableColumns count="27">
    <tableColumn id="1" xr3:uid="{C7543B67-9DB9-4C2E-8891-866EA86B4D51}" name="Line Item Description"/>
    <tableColumn id="2" xr3:uid="{2DD1C98C-C4B2-40C5-A939-6F9364A27697}" name="Total credit exposures" dataDxfId="383"/>
    <tableColumn id="3" xr3:uid="{69BA21C2-59D4-489F-A9C3-67DBF02463E8}" name="0%" dataDxfId="382"/>
    <tableColumn id="4" xr3:uid="{4BD87C1B-C404-4BEF-A023-95FB5FB93827}" name="2%" dataDxfId="381"/>
    <tableColumn id="5" xr3:uid="{F5DF8B8A-5CE5-41C8-A037-FC67CD776EE6}" name="4%" dataDxfId="380"/>
    <tableColumn id="6" xr3:uid="{CBF981E8-9C48-4104-96EC-FC15521B0C2F}" name="20%" dataDxfId="379"/>
    <tableColumn id="7" xr3:uid="{D2C38596-5514-4A72-B9D2-23CC13004CFA}" name="40%" dataDxfId="378"/>
    <tableColumn id="8" xr3:uid="{760497FC-C1B1-4DE4-B6BD-99CF310E857C}" name="45%" dataDxfId="377"/>
    <tableColumn id="9" xr3:uid="{D5E15CD2-7327-4A74-A75E-272C22A42567}" name="50%" dataDxfId="376"/>
    <tableColumn id="10" xr3:uid="{43A348D0-A970-4231-AEB6-B27A24ED6317}" name="55%" dataDxfId="375"/>
    <tableColumn id="11" xr3:uid="{C36A5618-99AC-4C0D-BF2C-7569EB2CFA85}" name="60%" dataDxfId="374"/>
    <tableColumn id="12" xr3:uid="{D45B1A91-EC39-484F-8901-1CD4E5E3F64F}" name="65%"/>
    <tableColumn id="13" xr3:uid="{222A86C6-BEBE-465A-BB0D-77F95AD5CE79}" name="70%" dataDxfId="373"/>
    <tableColumn id="14" xr3:uid="{FBE840B0-32B2-4569-A2FC-3D9147151831}" name="75%" dataDxfId="372"/>
    <tableColumn id="15" xr3:uid="{40420406-0292-4D5B-9BB6-9C172DA86AC1}" name="80%" dataDxfId="371"/>
    <tableColumn id="16" xr3:uid="{A4B60E63-3100-49A4-A70F-31B6E08A2BCF}" name="85%" dataDxfId="370"/>
    <tableColumn id="17" xr3:uid="{A044A5C4-B8CB-41CB-A67D-7B54441FB624}" name="90%" dataDxfId="369"/>
    <tableColumn id="18" xr3:uid="{0BB4AE4E-EA00-4E64-A1BF-020BD381AA62}" name="95%" dataDxfId="368"/>
    <tableColumn id="19" xr3:uid="{901E7350-E685-48AA-8740-62F608A0690E}" name="100%" dataDxfId="367"/>
    <tableColumn id="20" xr3:uid="{5F42CB2D-1B7F-45E1-BBE0-0D963781B776}" name="110%" dataDxfId="366"/>
    <tableColumn id="21" xr3:uid="{70227DFF-6638-4E14-8808-76FC31597F1F}" name="125%" dataDxfId="365"/>
    <tableColumn id="22" xr3:uid="{4B17D116-8A31-45CE-A45B-5E7C1A55A518}" name="130%" dataDxfId="364"/>
    <tableColumn id="23" xr3:uid="{C0F8799D-6B3D-4C4F-A9BF-37B704237EAF}" name="150%" dataDxfId="363"/>
    <tableColumn id="24" xr3:uid="{41DEE346-424F-46F4-B83B-844F50516C31}" name="250%" dataDxfId="362"/>
    <tableColumn id="25" xr3:uid="{51A1CBDB-106C-4537-A00A-BD2E9AC05BE4}" name="1250%" dataDxfId="361"/>
    <tableColumn id="26" xr3:uid="{CD394941-DBAE-4CCD-AA1A-C14CE7384BEA}" name="RWA of exposures subject to currency mismatch" dataDxfId="360"/>
    <tableColumn id="27" xr3:uid="{FE4A3090-E926-4F2D-986A-39ED725A9348}" name="Total risk-weighted Assets" dataDxfId="359"/>
  </tableColumns>
  <tableStyleInfo name="Table Style 1" showFirstColumn="1" showLastColumn="0" showRowStripes="1" showColumnStripes="0"/>
  <extLst>
    <ext xmlns:x14="http://schemas.microsoft.com/office/spreadsheetml/2009/9/main" uri="{504A1905-F514-4f6f-8877-14C23A59335A}">
      <x14:table altText="General credit risk exposures, cleared transactions, prefunded default fund contributions, and unsettled transactions" altTextSummary="PART 1 – On-balance sheet exposures"/>
    </ext>
  </extLst>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1" xr:uid="{C001A098-CA95-4705-9304-9973876A6F2E}" name="MarketRiskPart3Memo4102112122132142152162172" displayName="MarketRiskPart3Memo4102112122132142152162172" ref="B83:J85" totalsRowShown="0" headerRowDxfId="131" dataDxfId="130" tableBorderDxfId="129">
  <autoFilter ref="B83:J85" xr:uid="{51AAFB83-A582-4E76-ABB4-F17CC43ACE4A}">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D43DF905-3112-47B5-A7CB-CD22FC3D7008}" name="Risk Type" dataDxfId="128"/>
    <tableColumn id="2" xr3:uid="{391DB69B-E6D5-465A-B77D-C960B6942C6C}" name="Model Ineligible Trading Desks: Delta" dataDxfId="127"/>
    <tableColumn id="3" xr3:uid="{D0FB20E9-46B4-4172-A461-64DAA937AEB1}" name="Model Ineligible Trading Desks: Vega" dataDxfId="126"/>
    <tableColumn id="4" xr3:uid="{216B9A38-803D-4BE4-B9D9-DE22E1BAB2FD}" name="Model Ineligible Trading Desks: Curvature" dataDxfId="125"/>
    <tableColumn id="5" xr3:uid="{8F71568D-93CE-481A-8485-0798D42258E8}" name="Model Ineligible Trading Desks: Total" dataDxfId="124"/>
    <tableColumn id="6" xr3:uid="{7D10DDA5-71DA-4E6B-AFDD-20E43CE29475}" name="All Trading Desks: Delta" dataDxfId="123"/>
    <tableColumn id="7" xr3:uid="{80D5CF98-D08F-4593-B227-365458037FFA}" name="All Trading Desks: Vega" dataDxfId="122"/>
    <tableColumn id="8" xr3:uid="{8D653A1A-7059-452D-84B7-DC898FF90A31}" name="All Trading Desks: Curvature" dataDxfId="121"/>
    <tableColumn id="9" xr3:uid="{D32187AE-18D4-467C-9BCE-1C0CD3CFED52}" name="All Trading Desks: Total" dataDxfId="120"/>
  </tableColumns>
  <tableStyleInfo name="Table Style 1" showFirstColumn="1" showLastColumn="0" showRowStripes="1" showColumnStripes="0"/>
  <extLst>
    <ext xmlns:x14="http://schemas.microsoft.com/office/spreadsheetml/2009/9/main" uri="{504A1905-F514-4f6f-8877-14C23A59335A}">
      <x14:table altText="Market Risk" altTextSummary="Memoranda Items 4"/>
    </ext>
  </extLst>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2" xr:uid="{3E0E548A-D8E8-462B-A833-B9314ADECB56}" name="MarketRiskAdditional103113123133143153163173183" displayName="MarketRiskAdditional103113123133143153163173183" ref="B88:E94" totalsRowShown="0" headerRowDxfId="119" headerRowBorderDxfId="118" tableBorderDxfId="117">
  <autoFilter ref="B88:E94" xr:uid="{7C7EC1CD-4DB9-485F-97CA-5E5D3FCFFFAF}">
    <filterColumn colId="0" hiddenButton="1"/>
    <filterColumn colId="1" hiddenButton="1"/>
    <filterColumn colId="2" hiddenButton="1"/>
    <filterColumn colId="3" hiddenButton="1"/>
  </autoFilter>
  <tableColumns count="4">
    <tableColumn id="1" xr3:uid="{15263911-D5D7-4E36-94FE-3512CC148307}" name="Line Item Description" dataDxfId="116"/>
    <tableColumn id="2" xr3:uid="{ADB46125-EB25-42F3-AC7E-EC69EEC05C65}" name="Capital requirement" dataDxfId="115" dataCellStyle="inputExposure"/>
    <tableColumn id="3" xr3:uid="{211D0771-C4C3-47D8-B8EA-F7D210E1FFAA}" name="∑(SES_k^2)" dataDxfId="114" dataCellStyle="inputExposure"/>
    <tableColumn id="4" xr3:uid="{1CAC65FA-E8D8-47AA-9576-4F4AEE20C1F5}" name="∑(ISES_i^2)" dataDxfId="113" dataCellStyle="greyed"/>
  </tableColumns>
  <tableStyleInfo name="Table Style 1" showFirstColumn="1" showLastColumn="0" showRowStripes="1" showColumnStripes="0"/>
  <extLst>
    <ext xmlns:x14="http://schemas.microsoft.com/office/spreadsheetml/2009/9/main" uri="{504A1905-F514-4f6f-8877-14C23A59335A}">
      <x14:table altText="Market Risk" altTextSummary="Additional non-modellable risk factor information"/>
    </ext>
  </extLst>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1D5B395-27BC-4ABA-A9EC-EE47BFF79252}" name="CVArisk" displayName="CVArisk" ref="B4:F17" totalsRowShown="0">
  <autoFilter ref="B4:F17" xr:uid="{01D5B395-27BC-4ABA-A9EC-EE47BFF79252}">
    <filterColumn colId="0" hiddenButton="1"/>
    <filterColumn colId="1" hiddenButton="1"/>
    <filterColumn colId="2" hiddenButton="1"/>
    <filterColumn colId="3" hiddenButton="1"/>
    <filterColumn colId="4" hiddenButton="1"/>
  </autoFilter>
  <tableColumns count="5">
    <tableColumn id="1" xr3:uid="{E28B6A78-1E42-45AE-9CBB-221FAA9C108E}" name="Line Item Description" dataDxfId="112"/>
    <tableColumn id="2" xr3:uid="{F7F25196-501F-48B6-BF52-7A5524A9A605}" name="Capital Requirement: Delta Risk" dataDxfId="111"/>
    <tableColumn id="3" xr3:uid="{FF3A9C8C-5078-463B-BB90-599FAD8EC0EB}" name="Capital Requirement: Vega Risk" dataDxfId="110"/>
    <tableColumn id="4" xr3:uid="{97B19FA8-CFA0-45F6-9DF2-02619FDA769A}" name="Capital Requirement: Total" dataDxfId="109"/>
    <tableColumn id="5" xr3:uid="{9431A5F7-3CFF-4015-923D-65EBC5B22D0E}" name="RWA" dataDxfId="108">
      <calculatedColumnFormula>E5/0.08</calculatedColumnFormula>
    </tableColumn>
  </tableColumns>
  <tableStyleInfo name="Table Style 1" showFirstColumn="1" showLastColumn="0" showRowStripes="1" showColumnStripes="0"/>
  <extLst>
    <ext xmlns:x14="http://schemas.microsoft.com/office/spreadsheetml/2009/9/main" uri="{504A1905-F514-4f6f-8877-14C23A59335A}">
      <x14:table altText="CVA risk" altTextSummary="CVA risk"/>
    </ext>
  </extLst>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8FFCA250-C1DB-465B-8C1D-8E30FEC561F1}" name="GSIBMemoItemsPart1" displayName="GSIBMemoItemsPart1" ref="B4:D5" totalsRowShown="0" tableBorderDxfId="107">
  <autoFilter ref="B4:D5" xr:uid="{8FFCA250-C1DB-465B-8C1D-8E30FEC561F1}">
    <filterColumn colId="0" hiddenButton="1"/>
    <filterColumn colId="1" hiddenButton="1"/>
    <filterColumn colId="2" hiddenButton="1"/>
  </autoFilter>
  <tableColumns count="3">
    <tableColumn id="1" xr3:uid="{C37C4B9D-F542-4DCC-B9D0-2084F9D185E6}" name="Line Item Description" dataDxfId="106"/>
    <tableColumn id="2" xr3:uid="{0F54EA13-CE27-49A2-8545-9661662BE9AB}" name="Holding Company" dataDxfId="105"/>
    <tableColumn id="3" xr3:uid="{2100BBD5-8933-4A5C-9A20-BDC07490C25B}" name="Combined U.S. Operations (to be completed by Foreign Banking Organizations only)" dataDxfId="104"/>
  </tableColumns>
  <tableStyleInfo name="Table Style 1" showFirstColumn="1" showLastColumn="0" showRowStripes="1" showColumnStripes="0"/>
  <extLst>
    <ext xmlns:x14="http://schemas.microsoft.com/office/spreadsheetml/2009/9/main" uri="{504A1905-F514-4f6f-8877-14C23A59335A}">
      <x14:table altText="GSIB Memo Items" altTextSummary="Part I - to be completed by all Holding Companies and Combined U.S. Operations"/>
    </ext>
  </extLst>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4" xr:uid="{ECC31BA6-CAC3-4DF8-95ED-031BDEC00656}" name="GSIBMemoItemsPart2195" displayName="GSIBMemoItemsPart2195" ref="B8:D11" totalsRowShown="0" tableBorderDxfId="103">
  <autoFilter ref="B8:D11" xr:uid="{34692398-D0C9-42C7-8EDE-FCF2A08F2B17}">
    <filterColumn colId="0" hiddenButton="1"/>
    <filterColumn colId="1" hiddenButton="1"/>
    <filterColumn colId="2" hiddenButton="1"/>
  </autoFilter>
  <tableColumns count="3">
    <tableColumn id="1" xr3:uid="{05CB0192-A60D-467A-83E5-21DE52B8946F}" name="Line Item Description" dataDxfId="102"/>
    <tableColumn id="2" xr3:uid="{DA57DE6B-A9AF-4C4C-8943-F2892806DEEC}" name="Intermediate Holding Company" dataDxfId="101"/>
    <tableColumn id="3" xr3:uid="{6E9BA335-93A2-45E9-9366-B7160BD6FD0F}" name="Combined U.S. Operations" dataDxfId="100"/>
  </tableColumns>
  <tableStyleInfo name="Table Style 1" showFirstColumn="1" showLastColumn="0" showRowStripes="1" showColumnStripes="0"/>
  <extLst>
    <ext xmlns:x14="http://schemas.microsoft.com/office/spreadsheetml/2009/9/main" uri="{504A1905-F514-4f6f-8877-14C23A59335A}">
      <x14:table altText="GSIB Memo Items" altTextSummary="Part II - to be completed by Foreign Banking Organizations only"/>
    </ext>
  </extLst>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6" xr:uid="{7A85A23B-6142-4732-A223-D3F925AC5212}" name="GSIBMemoItemsPart3194197" displayName="GSIBMemoItemsPart3194197" ref="B13:C25" totalsRowShown="0" headerRowBorderDxfId="99" tableBorderDxfId="98">
  <autoFilter ref="B13:C25" xr:uid="{A62C3801-26F8-4FB3-9233-28A557CDE259}">
    <filterColumn colId="0" hiddenButton="1"/>
    <filterColumn colId="1" hiddenButton="1"/>
  </autoFilter>
  <tableColumns count="2">
    <tableColumn id="1" xr3:uid="{8CFD1530-4AEE-46E8-A928-D46861095D69}" name="Line Item Description" dataDxfId="97"/>
    <tableColumn id="2" xr3:uid="{126034CE-5399-4AE4-8655-B087C6157843}" name="Holding Company" dataDxfId="96"/>
  </tableColumns>
  <tableStyleInfo name="Table Style 1" showFirstColumn="1" showLastColumn="0" showRowStripes="1" showColumnStripes="0"/>
  <extLst>
    <ext xmlns:x14="http://schemas.microsoft.com/office/spreadsheetml/2009/9/main" uri="{504A1905-F514-4f6f-8877-14C23A59335A}">
      <x14:table altText="GSIB Memo Items" altTextSummary="Part III - to be completed by Category I Holding Companies only"/>
    </ext>
  </extLst>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9" xr:uid="{DB49C3DC-3E79-462A-86FE-E72378E44C40}" name="ChecksResponses" displayName="ChecksResponses" ref="B3:D1048576" totalsRowShown="0" headerRowDxfId="95" tableBorderDxfId="94">
  <autoFilter ref="B3:D1048576" xr:uid="{DB49C3DC-3E79-462A-86FE-E72378E44C40}">
    <filterColumn colId="0" hiddenButton="1"/>
    <filterColumn colId="1" hiddenButton="1"/>
    <filterColumn colId="2" hiddenButton="1"/>
  </autoFilter>
  <tableColumns count="3">
    <tableColumn id="1" xr3:uid="{F7C9833C-3BE6-4C7D-8FAE-6FE91EFD5DED}" name="Check ID"/>
    <tableColumn id="2" xr3:uid="{B33AA126-F370-4027-8C86-5194B7762C67}" name="Checks"/>
    <tableColumn id="3" xr3:uid="{EA0B2511-988F-4BAC-AD82-797FD1A25B59}" name="Responses"/>
  </tableColumns>
  <tableStyleInfo name="Response table" showFirstColumn="0" showLastColumn="1" showRowStripes="1" showColumnStripes="0"/>
  <extLst>
    <ext xmlns:x14="http://schemas.microsoft.com/office/spreadsheetml/2009/9/main" uri="{504A1905-F514-4f6f-8877-14C23A59335A}">
      <x14:table altText="ChecksResponse" altTextSummary="This table allows users to enter free text comments for each of the main topics and respond to the in-line checks that flag inconsistent or unexpected data. Failing checks that are addressed with a response will see their message change from &quot;Fail&quot; to &quot;Explained&quot;"/>
    </ext>
  </extLst>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159F4B8-98F3-4C45-B9EE-75C672BC3A7F}" name="GeneralCreditMemos3" displayName="GeneralCreditMemos3" ref="A43:B48" totalsRowShown="0" headerRowDxfId="358" headerRowBorderDxfId="357" tableBorderDxfId="356">
  <autoFilter ref="A43:B48" xr:uid="{A466F348-3CED-48C4-BEF4-378DE27C754A}">
    <filterColumn colId="0" hiddenButton="1"/>
    <filterColumn colId="1" hiddenButton="1"/>
  </autoFilter>
  <tableColumns count="2">
    <tableColumn id="1" xr3:uid="{B948EA22-B7A6-4894-BD17-D6BACE7AF27A}" name="Line Item Description"/>
    <tableColumn id="2" xr3:uid="{0693C0B4-80F6-4A75-BB69-22FA2C3A7B0C}" name="Response" dataDxfId="355"/>
  </tableColumns>
  <tableStyleInfo name="Table Style 1" showFirstColumn="1" showLastColumn="0" showRowStripes="1" showColumnStripes="0"/>
  <extLst>
    <ext xmlns:x14="http://schemas.microsoft.com/office/spreadsheetml/2009/9/main" uri="{504A1905-F514-4f6f-8877-14C23A59335A}">
      <x14:table altText="General credit risk exposures, cleared transactions, prefunded default fund contributions, and unsettled transactions" altTextSummary="Memo Item 4"/>
    </ext>
  </extLst>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1E029062-0D47-45CC-A55B-A7A9CB4E519A}" name="GeneralCreditMemos28" displayName="GeneralCreditMemos28" ref="A43:B48" totalsRowShown="0" headerRowDxfId="354" headerRowBorderDxfId="353" tableBorderDxfId="352">
  <autoFilter ref="A43:B48" xr:uid="{A466F348-3CED-48C4-BEF4-378DE27C754A}">
    <filterColumn colId="0" hiddenButton="1"/>
    <filterColumn colId="1" hiddenButton="1"/>
  </autoFilter>
  <tableColumns count="2">
    <tableColumn id="1" xr3:uid="{EF2FFE20-7194-4F35-9B67-7037497799E8}" name="Column1"/>
    <tableColumn id="2" xr3:uid="{96863D3F-0185-48CD-B76A-6BD9A24CF3F6}" name="Column2" dataDxfId="351"/>
  </tableColumns>
  <tableStyleInfo name="Table Style 1" showFirstColumn="1" showLastColumn="0" showRowStripes="1" showColumnStripes="0"/>
  <extLst>
    <ext xmlns:x14="http://schemas.microsoft.com/office/spreadsheetml/2009/9/main" uri="{504A1905-F514-4f6f-8877-14C23A59335A}">
      <x14:table altText="General credit risk exposures, cleared transactions, prefunded default fund contributions, and unsettled transactions" altTextSummary="Memo Item 4"/>
    </ext>
  </extLst>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A3D0009B-A939-4EE1-B763-A590A939371C}" name="GeneralCreditAdditionalMemo41" displayName="GeneralCreditAdditionalMemo41" ref="A49:C55" totalsRowShown="0" tableBorderDxfId="350">
  <autoFilter ref="A49:C55" xr:uid="{E0E16D92-1B18-4633-9410-941B3FE00763}">
    <filterColumn colId="0" hiddenButton="1"/>
    <filterColumn colId="1" hiddenButton="1"/>
    <filterColumn colId="2" hiddenButton="1"/>
  </autoFilter>
  <tableColumns count="3">
    <tableColumn id="1" xr3:uid="{57FB8DDC-6527-47EB-953F-49B7DA20CE74}" name="Line Item Description"/>
    <tableColumn id="2" xr3:uid="{E1CCD5EF-577B-4670-B516-844B8F70F8AC}" name="Total credit exposures" dataDxfId="349"/>
    <tableColumn id="3" xr3:uid="{DCAD1B96-E175-4120-9322-D18CFCBA6E60}" name="RWA" dataDxfId="348"/>
  </tableColumns>
  <tableStyleInfo name="Table Style 1" showFirstColumn="1" showLastColumn="0" showRowStripes="1" showColumnStripes="0"/>
  <extLst>
    <ext xmlns:x14="http://schemas.microsoft.com/office/spreadsheetml/2009/9/main" uri="{504A1905-F514-4f6f-8877-14C23A59335A}">
      <x14:table altText="General credit risk exposures, cleared transactions, prefunded default fund contributions, and unsettled transactions" altTextSummary="Additional Memo Items for On-Balance Sheet Exposures"/>
    </ext>
  </extLst>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4F69568F-FD1A-47D4-A404-BDB06DAE0F05}" name="GeneralCreditRiskExposuresPart259" displayName="GeneralCreditRiskExposuresPart259" ref="A59:AD76" totalsRowShown="0" dataDxfId="346" headerRowBorderDxfId="347" tableBorderDxfId="345">
  <autoFilter ref="A59:AD76" xr:uid="{EE895445-5EF5-415C-A819-EA2CA8F46FEE}">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filterColumn colId="25" hiddenButton="1"/>
    <filterColumn colId="26" hiddenButton="1"/>
    <filterColumn colId="27" hiddenButton="1"/>
    <filterColumn colId="28" hiddenButton="1"/>
    <filterColumn colId="29" hiddenButton="1"/>
  </autoFilter>
  <tableColumns count="30">
    <tableColumn id="1" xr3:uid="{37205830-BFD8-4FE0-87DE-177905E13610}" name="Line Item Description" dataDxfId="344"/>
    <tableColumn id="2" xr3:uid="{79447F52-314B-41C1-9904-5C3F03997569}" name="Face, notional, exposure, or other amount"/>
    <tableColumn id="3" xr3:uid="{2B581D33-285B-4BD4-BA33-9A5C877D3577}" name="CCF" dataDxfId="343"/>
    <tableColumn id="4" xr3:uid="{0A60A935-63EE-470E-9A75-CF98653AFF13}" name="Credit equivalent amount"/>
    <tableColumn id="5" xr3:uid="{65025441-8A1C-496C-8721-F3046AA310AE}" name="0%" dataDxfId="342"/>
    <tableColumn id="6" xr3:uid="{C1B1F927-5091-4D76-905B-9B1B678D28C9}" name="2%" dataDxfId="341"/>
    <tableColumn id="7" xr3:uid="{947D3C46-ABAD-4981-9010-C6E66B5546FD}" name="4%" dataDxfId="340"/>
    <tableColumn id="8" xr3:uid="{EC26DDFC-9ADD-4FBD-8518-1A1CFFE8F2F9}" name="40%" dataDxfId="339"/>
    <tableColumn id="9" xr3:uid="{D8B72668-9C46-4BB0-8797-F1FD1788E441}" name="45%" dataDxfId="338"/>
    <tableColumn id="10" xr3:uid="{F66F7535-4E64-47F2-9967-D4F451385A92}" name="50%" dataDxfId="337"/>
    <tableColumn id="11" xr3:uid="{76DEE86A-901B-4804-BFD8-017A6C24A61E}" name="55%" dataDxfId="336"/>
    <tableColumn id="12" xr3:uid="{B78CC319-1D2C-4521-9E6C-F9BD61C780A1}" name="60%" dataDxfId="335"/>
    <tableColumn id="13" xr3:uid="{356E0728-9338-4C10-98FC-2BF637A5DE3F}" name="65%" dataDxfId="334"/>
    <tableColumn id="14" xr3:uid="{8DDEAA71-EC3B-425B-AAAE-575936BA2899}" name="70%" dataDxfId="333"/>
    <tableColumn id="15" xr3:uid="{D2F2883E-2802-4FDA-8385-76BFA0A18B53}" name="75%" dataDxfId="332"/>
    <tableColumn id="16" xr3:uid="{B4504176-6E1E-47D0-86EA-CCF1F31CE05A}" name="80%" dataDxfId="331"/>
    <tableColumn id="17" xr3:uid="{7CD24A1A-01B4-4D57-AD01-BA7013252700}" name="85%" dataDxfId="330"/>
    <tableColumn id="18" xr3:uid="{EB6AC51D-7D5D-46DF-89E4-5982901C31C0}" name="90%" dataDxfId="329"/>
    <tableColumn id="19" xr3:uid="{3FC16D8B-4C36-4548-A8D5-CFAC69FB9F95}" name="95%" dataDxfId="328"/>
    <tableColumn id="20" xr3:uid="{506EF143-2A05-4F1E-8F14-27ED6229D4AA}" name="100%" dataDxfId="327"/>
    <tableColumn id="21" xr3:uid="{A5565380-5345-45B4-9B74-00634B10EE68}" name="110%" dataDxfId="326"/>
    <tableColumn id="22" xr3:uid="{5754D9F6-3151-4978-A2FF-B13715C74804}" name="125%" dataDxfId="325"/>
    <tableColumn id="23" xr3:uid="{FB09A166-4C74-4E6E-8E46-44E806CB4876}" name="130%" dataDxfId="324"/>
    <tableColumn id="24" xr3:uid="{B32F648D-2776-4DCF-A99D-BE6FFFE97A14}" name="150%" dataDxfId="323"/>
    <tableColumn id="25" xr3:uid="{F7D68F86-B8C4-41D5-9A9C-C50BEE7DDB80}" name="250%" dataDxfId="322"/>
    <tableColumn id="26" xr3:uid="{AC3DD4FD-FD03-4B9B-825D-59B5C5781E6D}" name="625%" dataDxfId="321"/>
    <tableColumn id="27" xr3:uid="{A48D17D7-4526-44E5-A425-53415AF7DAD9}" name="937.5%" dataDxfId="320"/>
    <tableColumn id="28" xr3:uid="{37B218A6-B71B-4CA7-8981-EC5D24F74663}" name="1250%" dataDxfId="319"/>
    <tableColumn id="29" xr3:uid="{7ACC0F75-BA88-4D04-AAF4-6FABD10DB4CB}" name="RWA of exposures subject to other risk-weighting approaches" dataDxfId="318"/>
    <tableColumn id="30" xr3:uid="{60C18D30-EAA8-4682-AEF2-F6AA3942DF64}" name="Total risk-weighted Assets" dataDxfId="317"/>
  </tableColumns>
  <tableStyleInfo name="Table Style 1" showFirstColumn="1" showLastColumn="0" showRowStripes="1" showColumnStripes="0"/>
  <extLst>
    <ext xmlns:x14="http://schemas.microsoft.com/office/spreadsheetml/2009/9/main" uri="{504A1905-F514-4f6f-8877-14C23A59335A}">
      <x14:table altText="General credit risk exposures, cleared transactions, prefunded default fund contributions, and unsettled transactions" altTextSummary="PART 2 – Derivatives, Off-Balance Sheet Items, and Other Items Subject to Risk-Weighting "/>
    </ext>
  </extLst>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5124A233-B965-46B0-806C-E5D057D3CEC3}" name="GeneralCreditRiskExposuresPart2Memos66" displayName="GeneralCreditRiskExposuresPart2Memos66" ref="A79:C86" totalsRowShown="0" tableBorderDxfId="316">
  <autoFilter ref="A79:C86" xr:uid="{7DCB40AE-4B66-484B-8D59-A25C78E3B01D}">
    <filterColumn colId="0" hiddenButton="1"/>
    <filterColumn colId="1" hiddenButton="1"/>
    <filterColumn colId="2" hiddenButton="1"/>
  </autoFilter>
  <tableColumns count="3">
    <tableColumn id="1" xr3:uid="{3E53ACDC-C25D-4994-8C58-6A9E042CC505}" name="Line Item Description" dataDxfId="315"/>
    <tableColumn id="2" xr3:uid="{07E68EA6-53AB-4C34-85F7-27C8910E8CA5}" name="Credit equivalent amount" dataDxfId="314"/>
    <tableColumn id="3" xr3:uid="{ADC75EF0-A27C-4790-9B34-E356A0DF12D4}" name="RWA" dataDxfId="313"/>
  </tableColumns>
  <tableStyleInfo name="Table Style 1" showFirstColumn="1" showLastColumn="0" showRowStripes="1" showColumnStripes="0"/>
  <extLst>
    <ext xmlns:x14="http://schemas.microsoft.com/office/spreadsheetml/2009/9/main" uri="{504A1905-F514-4f6f-8877-14C23A59335A}">
      <x14:table altText="General credit risk exposures, cleared transactions, prefunded default fund contributions, and unsettled transactions" altTextSummary="Memo Items for Derivatives, Off-Balance Sheet Items, and Other Items Subject to Risk-Weighting"/>
    </ext>
  </extLst>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C6AB4B64-9C37-4CC8-91D1-742CD3B19387}" name="GeneralCreditRiskExposuresPart2Memo73" displayName="GeneralCreditRiskExposuresPart2Memo73" ref="A87:B89" totalsRowShown="0" headerRowDxfId="312" tableBorderDxfId="311">
  <autoFilter ref="A87:B89" xr:uid="{1EB6BEDF-4927-4B17-BAF6-C133B417E9EB}">
    <filterColumn colId="0" hiddenButton="1"/>
    <filterColumn colId="1" hiddenButton="1"/>
  </autoFilter>
  <tableColumns count="2">
    <tableColumn id="1" xr3:uid="{F83F69E4-1F98-4927-AE7C-EC65FF7149AA}" name="Single counterparty credit limit memo items"/>
    <tableColumn id="2" xr3:uid="{5204102F-7FAB-4495-86C5-F517CC3BF116}" name="Count" dataDxfId="310"/>
  </tableColumns>
  <tableStyleInfo name="Table Style 1" showFirstColumn="1" showLastColumn="0" showRowStripes="1" showColumnStripes="0"/>
  <extLst>
    <ext xmlns:x14="http://schemas.microsoft.com/office/spreadsheetml/2009/9/main" uri="{504A1905-F514-4f6f-8877-14C23A59335A}">
      <x14:table altText="General credit risk exposures, cleared transactions, prefunded default fund contributions, and unsettled transactions" altTextSummary="Single counterparty credit limit memo items"/>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10.xml.rels><?xml version="1.0" encoding="UTF-8" standalone="yes"?>
<Relationships xmlns="http://schemas.openxmlformats.org/package/2006/relationships"><Relationship Id="rId1" Type="http://schemas.openxmlformats.org/officeDocument/2006/relationships/table" Target="../tables/table11.xml"/></Relationships>
</file>

<file path=xl/worksheets/_rels/sheet11.xml.rels><?xml version="1.0" encoding="UTF-8" standalone="yes"?>
<Relationships xmlns="http://schemas.openxmlformats.org/package/2006/relationships"><Relationship Id="rId1" Type="http://schemas.openxmlformats.org/officeDocument/2006/relationships/table" Target="../tables/table12.xml"/></Relationships>
</file>

<file path=xl/worksheets/_rels/sheet12.xml.rels><?xml version="1.0" encoding="UTF-8" standalone="yes"?>
<Relationships xmlns="http://schemas.openxmlformats.org/package/2006/relationships"><Relationship Id="rId1" Type="http://schemas.openxmlformats.org/officeDocument/2006/relationships/table" Target="../tables/table13.xml"/></Relationships>
</file>

<file path=xl/worksheets/_rels/sheet13.xml.rels><?xml version="1.0" encoding="UTF-8" standalone="yes"?>
<Relationships xmlns="http://schemas.openxmlformats.org/package/2006/relationships"><Relationship Id="rId1" Type="http://schemas.openxmlformats.org/officeDocument/2006/relationships/table" Target="../tables/table14.xml"/></Relationships>
</file>

<file path=xl/worksheets/_rels/sheet14.xml.rels><?xml version="1.0" encoding="UTF-8" standalone="yes"?>
<Relationships xmlns="http://schemas.openxmlformats.org/package/2006/relationships"><Relationship Id="rId1" Type="http://schemas.openxmlformats.org/officeDocument/2006/relationships/table" Target="../tables/table15.xml"/></Relationships>
</file>

<file path=xl/worksheets/_rels/sheet15.xml.rels><?xml version="1.0" encoding="UTF-8" standalone="yes"?>
<Relationships xmlns="http://schemas.openxmlformats.org/package/2006/relationships"><Relationship Id="rId1" Type="http://schemas.openxmlformats.org/officeDocument/2006/relationships/table" Target="../tables/table16.xml"/></Relationships>
</file>

<file path=xl/worksheets/_rels/sheet16.xml.rels><?xml version="1.0" encoding="UTF-8" standalone="yes"?>
<Relationships xmlns="http://schemas.openxmlformats.org/package/2006/relationships"><Relationship Id="rId1" Type="http://schemas.openxmlformats.org/officeDocument/2006/relationships/table" Target="../tables/table17.xml"/></Relationships>
</file>

<file path=xl/worksheets/_rels/sheet17.xml.rels><?xml version="1.0" encoding="UTF-8" standalone="yes"?>
<Relationships xmlns="http://schemas.openxmlformats.org/package/2006/relationships"><Relationship Id="rId1" Type="http://schemas.openxmlformats.org/officeDocument/2006/relationships/table" Target="../tables/table18.xml"/></Relationships>
</file>

<file path=xl/worksheets/_rels/sheet18.xml.rels><?xml version="1.0" encoding="UTF-8" standalone="yes"?>
<Relationships xmlns="http://schemas.openxmlformats.org/package/2006/relationships"><Relationship Id="rId1" Type="http://schemas.openxmlformats.org/officeDocument/2006/relationships/table" Target="../tables/table19.xml"/></Relationships>
</file>

<file path=xl/worksheets/_rels/sheet19.xml.rels><?xml version="1.0" encoding="UTF-8" standalone="yes"?>
<Relationships xmlns="http://schemas.openxmlformats.org/package/2006/relationships"><Relationship Id="rId1" Type="http://schemas.openxmlformats.org/officeDocument/2006/relationships/table" Target="../tables/table20.xml"/></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_rels/sheet20.xml.rels><?xml version="1.0" encoding="UTF-8" standalone="yes"?>
<Relationships xmlns="http://schemas.openxmlformats.org/package/2006/relationships"><Relationship Id="rId1" Type="http://schemas.openxmlformats.org/officeDocument/2006/relationships/table" Target="../tables/table21.xml"/></Relationships>
</file>

<file path=xl/worksheets/_rels/sheet21.xml.rels><?xml version="1.0" encoding="UTF-8" standalone="yes"?>
<Relationships xmlns="http://schemas.openxmlformats.org/package/2006/relationships"><Relationship Id="rId1" Type="http://schemas.openxmlformats.org/officeDocument/2006/relationships/table" Target="../tables/table22.xml"/></Relationships>
</file>

<file path=xl/worksheets/_rels/sheet22.xml.rels><?xml version="1.0" encoding="UTF-8" standalone="yes"?>
<Relationships xmlns="http://schemas.openxmlformats.org/package/2006/relationships"><Relationship Id="rId1" Type="http://schemas.openxmlformats.org/officeDocument/2006/relationships/table" Target="../tables/table23.xml"/></Relationships>
</file>

<file path=xl/worksheets/_rels/sheet23.xml.rels><?xml version="1.0" encoding="UTF-8" standalone="yes"?>
<Relationships xmlns="http://schemas.openxmlformats.org/package/2006/relationships"><Relationship Id="rId1" Type="http://schemas.openxmlformats.org/officeDocument/2006/relationships/table" Target="../tables/table24.xml"/></Relationships>
</file>

<file path=xl/worksheets/_rels/sheet24.xml.rels><?xml version="1.0" encoding="UTF-8" standalone="yes"?>
<Relationships xmlns="http://schemas.openxmlformats.org/package/2006/relationships"><Relationship Id="rId2" Type="http://schemas.openxmlformats.org/officeDocument/2006/relationships/table" Target="../tables/table26.xml"/><Relationship Id="rId1" Type="http://schemas.openxmlformats.org/officeDocument/2006/relationships/table" Target="../tables/table25.xml"/></Relationships>
</file>

<file path=xl/worksheets/_rels/sheet25.xml.rels><?xml version="1.0" encoding="UTF-8" standalone="yes"?>
<Relationships xmlns="http://schemas.openxmlformats.org/package/2006/relationships"><Relationship Id="rId1" Type="http://schemas.openxmlformats.org/officeDocument/2006/relationships/table" Target="../tables/table27.xml"/></Relationships>
</file>

<file path=xl/worksheets/_rels/sheet26.xml.rels><?xml version="1.0" encoding="UTF-8" standalone="yes"?>
<Relationships xmlns="http://schemas.openxmlformats.org/package/2006/relationships"><Relationship Id="rId1" Type="http://schemas.openxmlformats.org/officeDocument/2006/relationships/table" Target="../tables/table28.xml"/></Relationships>
</file>

<file path=xl/worksheets/_rels/sheet27.xml.rels><?xml version="1.0" encoding="UTF-8" standalone="yes"?>
<Relationships xmlns="http://schemas.openxmlformats.org/package/2006/relationships"><Relationship Id="rId1" Type="http://schemas.openxmlformats.org/officeDocument/2006/relationships/table" Target="../tables/table29.xml"/></Relationships>
</file>

<file path=xl/worksheets/_rels/sheet28.xml.rels><?xml version="1.0" encoding="UTF-8" standalone="yes"?>
<Relationships xmlns="http://schemas.openxmlformats.org/package/2006/relationships"><Relationship Id="rId1" Type="http://schemas.openxmlformats.org/officeDocument/2006/relationships/table" Target="../tables/table30.xml"/></Relationships>
</file>

<file path=xl/worksheets/_rels/sheet29.xml.rels><?xml version="1.0" encoding="UTF-8" standalone="yes"?>
<Relationships xmlns="http://schemas.openxmlformats.org/package/2006/relationships"><Relationship Id="rId1" Type="http://schemas.openxmlformats.org/officeDocument/2006/relationships/table" Target="../tables/table3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3.xml"/></Relationships>
</file>

<file path=xl/worksheets/_rels/sheet30.xml.rels><?xml version="1.0" encoding="UTF-8" standalone="yes"?>
<Relationships xmlns="http://schemas.openxmlformats.org/package/2006/relationships"><Relationship Id="rId1" Type="http://schemas.openxmlformats.org/officeDocument/2006/relationships/table" Target="../tables/table32.xml"/></Relationships>
</file>

<file path=xl/worksheets/_rels/sheet31.xml.rels><?xml version="1.0" encoding="UTF-8" standalone="yes"?>
<Relationships xmlns="http://schemas.openxmlformats.org/package/2006/relationships"><Relationship Id="rId1" Type="http://schemas.openxmlformats.org/officeDocument/2006/relationships/table" Target="../tables/table33.xml"/></Relationships>
</file>

<file path=xl/worksheets/_rels/sheet32.xml.rels><?xml version="1.0" encoding="UTF-8" standalone="yes"?>
<Relationships xmlns="http://schemas.openxmlformats.org/package/2006/relationships"><Relationship Id="rId1" Type="http://schemas.openxmlformats.org/officeDocument/2006/relationships/table" Target="../tables/table34.xml"/></Relationships>
</file>

<file path=xl/worksheets/_rels/sheet33.xml.rels><?xml version="1.0" encoding="UTF-8" standalone="yes"?>
<Relationships xmlns="http://schemas.openxmlformats.org/package/2006/relationships"><Relationship Id="rId1" Type="http://schemas.openxmlformats.org/officeDocument/2006/relationships/table" Target="../tables/table35.xml"/></Relationships>
</file>

<file path=xl/worksheets/_rels/sheet34.xml.rels><?xml version="1.0" encoding="UTF-8" standalone="yes"?>
<Relationships xmlns="http://schemas.openxmlformats.org/package/2006/relationships"><Relationship Id="rId1" Type="http://schemas.openxmlformats.org/officeDocument/2006/relationships/table" Target="../tables/table36.xml"/></Relationships>
</file>

<file path=xl/worksheets/_rels/sheet4.xml.rels><?xml version="1.0" encoding="UTF-8" standalone="yes"?>
<Relationships xmlns="http://schemas.openxmlformats.org/package/2006/relationships"><Relationship Id="rId1" Type="http://schemas.openxmlformats.org/officeDocument/2006/relationships/table" Target="../tables/table4.xml"/></Relationships>
</file>

<file path=xl/worksheets/_rels/sheet5.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table" Target="../tables/table5.xml"/></Relationships>
</file>

<file path=xl/worksheets/_rels/sheet6.xml.rels><?xml version="1.0" encoding="UTF-8" standalone="yes"?>
<Relationships xmlns="http://schemas.openxmlformats.org/package/2006/relationships"><Relationship Id="rId1" Type="http://schemas.openxmlformats.org/officeDocument/2006/relationships/table" Target="../tables/table7.xml"/></Relationships>
</file>

<file path=xl/worksheets/_rels/sheet7.xml.rels><?xml version="1.0" encoding="UTF-8" standalone="yes"?>
<Relationships xmlns="http://schemas.openxmlformats.org/package/2006/relationships"><Relationship Id="rId1" Type="http://schemas.openxmlformats.org/officeDocument/2006/relationships/table" Target="../tables/table8.xml"/></Relationships>
</file>

<file path=xl/worksheets/_rels/sheet8.xml.rels><?xml version="1.0" encoding="UTF-8" standalone="yes"?>
<Relationships xmlns="http://schemas.openxmlformats.org/package/2006/relationships"><Relationship Id="rId1" Type="http://schemas.openxmlformats.org/officeDocument/2006/relationships/table" Target="../tables/table9.xml"/></Relationships>
</file>

<file path=xl/worksheets/_rels/sheet9.xml.rels><?xml version="1.0" encoding="UTF-8" standalone="yes"?>
<Relationships xmlns="http://schemas.openxmlformats.org/package/2006/relationships"><Relationship Id="rId1" Type="http://schemas.openxmlformats.org/officeDocument/2006/relationships/table" Target="../tables/table10.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04CD78-1150-4DDE-A86A-ECEA264F72E9}">
  <sheetPr codeName="Sheet2">
    <pageSetUpPr fitToPage="1"/>
  </sheetPr>
  <dimension ref="A1:F28"/>
  <sheetViews>
    <sheetView showGridLines="0" topLeftCell="B1" zoomScaleNormal="100" workbookViewId="0">
      <selection activeCell="C5" sqref="C5"/>
    </sheetView>
  </sheetViews>
  <sheetFormatPr defaultColWidth="0" defaultRowHeight="11.5" zeroHeight="1" x14ac:dyDescent="0.25"/>
  <cols>
    <col min="1" max="1" width="5" style="10" hidden="1" customWidth="1"/>
    <col min="2" max="2" width="108.1796875" style="10" customWidth="1"/>
    <col min="3" max="3" width="20.81640625" style="10" customWidth="1"/>
    <col min="4" max="6" width="9.1796875" style="10" customWidth="1"/>
    <col min="7" max="9" width="9.1796875" style="10" hidden="1" customWidth="1"/>
    <col min="10" max="16384" width="9.1796875" style="10" hidden="1"/>
  </cols>
  <sheetData>
    <row r="1" spans="1:6" ht="19" x14ac:dyDescent="0.25">
      <c r="B1" s="354" t="s">
        <v>0</v>
      </c>
    </row>
    <row r="2" spans="1:6" x14ac:dyDescent="0.25">
      <c r="A2" s="8"/>
      <c r="B2" s="148" t="s">
        <v>1</v>
      </c>
    </row>
    <row r="3" spans="1:6" x14ac:dyDescent="0.25">
      <c r="B3" s="1" t="s">
        <v>2</v>
      </c>
      <c r="C3" s="20"/>
      <c r="E3" s="24"/>
    </row>
    <row r="4" spans="1:6" x14ac:dyDescent="0.25">
      <c r="A4" s="38"/>
      <c r="B4" s="164" t="s">
        <v>3</v>
      </c>
      <c r="C4" s="158" t="s">
        <v>4</v>
      </c>
      <c r="D4" s="65"/>
      <c r="E4" s="54" t="s">
        <v>5</v>
      </c>
      <c r="F4" s="41"/>
    </row>
    <row r="5" spans="1:6" x14ac:dyDescent="0.25">
      <c r="A5" s="38"/>
      <c r="B5" s="163" t="s">
        <v>6</v>
      </c>
      <c r="C5" s="154"/>
      <c r="D5" s="65"/>
      <c r="E5" s="84" t="str">
        <f>IF(AND(ISNUMBER(C5),ISNUMBER(C6),ISNUMBER(C7),ISNUMBER(C8)),IF(ROUND(SUM(C6:C8),0)&lt;&gt;ROUND(C5,0),IF(ISBLANK(Checks!D5),"FAIL - Reported RWAs on Overview worksheet inconsistent with numbers reported on Credit Risk exposures","EXPLAINED"),"PASS"),"")</f>
        <v/>
      </c>
      <c r="F5" s="41"/>
    </row>
    <row r="6" spans="1:6" x14ac:dyDescent="0.25">
      <c r="A6" s="38"/>
      <c r="B6" s="150" t="s">
        <v>7</v>
      </c>
      <c r="C6" s="155"/>
      <c r="D6" s="65"/>
      <c r="E6" s="67" t="str">
        <f>IF(AND(ISNUMBER(C6),ISNUMBER('credit - on-balance sheet'!AA38),ISNUMBER('credit - off-balance sheet'!AD76)),IF(ROUND('credit - on-balance sheet'!AA38+'credit - off-balance sheet'!AD76,0)&lt;&gt;ROUND(C6,0),IF(ISBLANK(Checks!D6),"FAIL - Reported RWAs on Overview worksheet inconsistent with numbers reported on Credit Risk exposures","EXPLAINED"),"PASS"),"")</f>
        <v/>
      </c>
      <c r="F6" s="41"/>
    </row>
    <row r="7" spans="1:6" x14ac:dyDescent="0.25">
      <c r="A7" s="38"/>
      <c r="B7" s="150" t="s">
        <v>8</v>
      </c>
      <c r="C7" s="155"/>
      <c r="D7" s="65"/>
      <c r="E7" s="67" t="str">
        <f>IF(AND(ISNUMBER(C7),OR(ISNUMBER('Transacts fail min hairct flrs'!M8),ISNUMBER('Transacts fail min hairct flrs'!M9),ISNUMBER('Transacts fail min hairct flrs'!M10),ISNUMBER('Transacts fail min hairct flrs'!M11),ISNUMBER('Transacts fail min hairct flrs'!M24),ISNUMBER('Transacts fail min hairct flrs'!M25),ISNUMBER('Transacts fail min hairct flrs'!M26),ISNUMBER('Transacts fail min hairct flrs'!M27),ISNUMBER('Transacts fail min hairct flrs'!M38))),IF(ROUND('Overview - RWAs'!C7,0)=ROUND(SUM('Transacts fail min hairct flrs'!M8:M11,'Transacts fail min hairct flrs'!M24:M27,'Transacts fail min hairct flrs'!M38),0),"PASS",IF(ISBLANK(Checks!D7),"FAIL - Check total against column M of minimum haircut floor worksheet","Explained")),"")</f>
        <v/>
      </c>
      <c r="F7" s="41"/>
    </row>
    <row r="8" spans="1:6" x14ac:dyDescent="0.25">
      <c r="A8" s="38"/>
      <c r="B8" s="150" t="s">
        <v>9</v>
      </c>
      <c r="C8" s="155"/>
      <c r="D8" s="65"/>
      <c r="E8" s="67" t="str">
        <f>IF(AND(ISNUMBER(C8),ISNUMBER('Securitization - originator'!L6),ISNUMBER('Securitization - investor'!L24)),IF(ROUND('Securitization - originator'!L6+'Securitization - investor'!L24,0)&lt;&gt;ROUND(C8,0),IF(ISBLANK(Checks!D8),"FAIL - Reported RWAs on Overview worksheet inconsistent with numbers reported on Securization","EXPLAINED"),"PASS"),"")</f>
        <v/>
      </c>
      <c r="F8" s="41"/>
    </row>
    <row r="9" spans="1:6" x14ac:dyDescent="0.25">
      <c r="A9" s="38"/>
      <c r="B9" s="149" t="s">
        <v>10</v>
      </c>
      <c r="C9" s="155"/>
      <c r="D9" s="65"/>
      <c r="E9" s="67" t="str">
        <f>IF(AND(ISNUMBER(C9),ISNUMBER('Equity - on-balance sheet'!K31),ISNUMBER('Equity - off-balance sheet'!M39)),IF(ROUND('Equity - on-balance sheet'!K31+'Equity - off-balance sheet'!M39,0)&lt;&gt;ROUND(C9,0),IF(ISBLANK(Checks!D9),"FAIL - Reported RWAs on Overview worksheet inconsistent with numbers reported on Credit Risk exposures","EXPLAINED"),"PASS"),"")</f>
        <v/>
      </c>
      <c r="F9" s="41"/>
    </row>
    <row r="10" spans="1:6" x14ac:dyDescent="0.25">
      <c r="A10" s="38"/>
      <c r="B10" s="149" t="s">
        <v>11</v>
      </c>
      <c r="C10" s="155"/>
      <c r="D10" s="65"/>
      <c r="E10" s="67" t="str">
        <f>IF(AND(ISNUMBER(C10),ISNUMBER('Op risk - MRC'!C34)),IF(ROUND('Op risk - MRC'!C34,0)&lt;&gt;ROUND(C10,0),IF(ISBLANK(Checks!D10),"FAIL - Reported RWAs on Overview worksheet inconsistent with numbers reported on Market Risk","EXPLAINED"),"PASS"),"")</f>
        <v/>
      </c>
      <c r="F10" s="41"/>
    </row>
    <row r="11" spans="1:6" hidden="1" x14ac:dyDescent="0.25">
      <c r="A11" s="38"/>
      <c r="B11" s="149" t="s">
        <v>12</v>
      </c>
      <c r="C11" s="218"/>
      <c r="D11" s="65"/>
      <c r="E11" s="14"/>
      <c r="F11" s="41"/>
    </row>
    <row r="12" spans="1:6" x14ac:dyDescent="0.25">
      <c r="A12" s="38"/>
      <c r="B12" s="150" t="s">
        <v>13</v>
      </c>
      <c r="C12" s="155"/>
      <c r="D12" s="65"/>
      <c r="E12" s="67" t="str">
        <f>IF(AND(ISNUMBER(C12),ISNUMBER('Market risk - RWAs'!C61)),IF(ROUND('Market risk - RWAs'!C61,0)&lt;&gt;ROUND(C12,0),IF(ISBLANK(Checks!D11),"FAIL - Reported RWAs on Overview worksheet inconsistent with numbers reported on Market Risk","EXPLAINED"),"PASS"),"")</f>
        <v/>
      </c>
      <c r="F12" s="41"/>
    </row>
    <row r="13" spans="1:6" ht="15" customHeight="1" x14ac:dyDescent="0.25">
      <c r="A13" s="38"/>
      <c r="B13" s="151" t="s">
        <v>14</v>
      </c>
      <c r="C13" s="155"/>
      <c r="D13" s="65"/>
      <c r="E13" s="67" t="str">
        <f>IF(AND(ISNUMBER(C13),ISNUMBER('Market risk - RWAs'!C62)),IF(ROUND('Market risk - RWAs'!C62,0)&lt;&gt;ROUND(C13,0),IF(ISBLANK(Checks!D12),"FAIL - Reported RWAs on Overview worksheet inconsistent with numbers reported on Market Risk","EXPLAINED"),"PASS"),"")</f>
        <v/>
      </c>
      <c r="F13" s="41"/>
    </row>
    <row r="14" spans="1:6" ht="15" customHeight="1" x14ac:dyDescent="0.25">
      <c r="A14" s="38"/>
      <c r="B14" s="149" t="s">
        <v>15</v>
      </c>
      <c r="C14" s="155"/>
      <c r="D14" s="65"/>
      <c r="E14" s="67" t="str">
        <f>IF(AND(ISNUMBER(C14),ISNUMBER('CVA risk'!F17)),IF(ROUND('CVA risk'!F17,0)&lt;&gt;ROUND(C14,0),IF(ISBLANK(Checks!D13),"FAIL - Reported RWAs on Overview worksheet inconsistent with numbers reported on Market Risk","EXPLAINED"),"PASS"),"")</f>
        <v/>
      </c>
      <c r="F14" s="41"/>
    </row>
    <row r="15" spans="1:6" x14ac:dyDescent="0.25">
      <c r="A15" s="38"/>
      <c r="B15" s="152" t="s">
        <v>16</v>
      </c>
      <c r="C15" s="155"/>
      <c r="D15" s="65"/>
      <c r="E15" s="14"/>
      <c r="F15" s="41"/>
    </row>
    <row r="16" spans="1:6" x14ac:dyDescent="0.25">
      <c r="A16" s="38"/>
      <c r="B16" s="152" t="s">
        <v>17</v>
      </c>
      <c r="C16" s="155"/>
      <c r="D16" s="65"/>
      <c r="E16" s="14"/>
      <c r="F16" s="41"/>
    </row>
    <row r="17" spans="1:6" x14ac:dyDescent="0.25">
      <c r="A17" s="38"/>
      <c r="B17" s="153" t="s">
        <v>18</v>
      </c>
      <c r="C17" s="155"/>
      <c r="D17" s="65"/>
      <c r="E17" s="67" t="str">
        <f>IF(AND(ISNUMBER(C17),ISNUMBER(C5),ISNUMBER(C9),ISNUMBER(C10),OR(ISNUMBER(C12),ISNUMBER(C13)),ISNUMBER(C14),ISNUMBER(C15),ISNUMBER(C16)),IF(ROUND(SUM(C5,C9,C10,IF(AND(ISNUMBER(C13),C13&lt;&gt;0),C13,C12),C14)-SUM(C15:C16),0)&lt;&gt;ROUND(C17,0),IF(ISBLANK(Checks!D14),"FAIL - Total RWAs reported do not add as expected","EXPLAINED"),"PASS"),"")</f>
        <v/>
      </c>
      <c r="F17" s="41"/>
    </row>
    <row r="18" spans="1:6" x14ac:dyDescent="0.25">
      <c r="A18" s="38"/>
      <c r="B18" s="153" t="s">
        <v>19</v>
      </c>
      <c r="C18" s="156"/>
      <c r="D18" s="65"/>
      <c r="E18" s="109" t="str">
        <f>IF(AND(ISNUMBER(C18),ISNUMBER(C5),ISNUMBER(C9),ISNUMBER(C10),ISNUMBER(C12),ISNUMBER(C14),ISNUMBER(C15),ISNUMBER(C16)),IF(ROUND(0.725*SUM(C5,C9,C10,C12,C14)-SUM(C15:C16),0)&lt;&gt;ROUND(C18,0),IF(ISBLANK(Checks!D15),"FAIL - Total RWAs reported do not add as expected","EXPLAINED"),"PASS"),"")</f>
        <v/>
      </c>
      <c r="F18" s="41"/>
    </row>
    <row r="19" spans="1:6" x14ac:dyDescent="0.25">
      <c r="A19" s="38"/>
      <c r="B19" s="159" t="s">
        <v>20</v>
      </c>
      <c r="C19" s="156"/>
      <c r="D19" s="65"/>
      <c r="E19" s="66"/>
      <c r="F19" s="41"/>
    </row>
    <row r="20" spans="1:6" ht="24.75" hidden="1" customHeight="1" x14ac:dyDescent="0.25">
      <c r="B20" s="1"/>
      <c r="C20" s="47"/>
      <c r="E20" s="47"/>
    </row>
    <row r="21" spans="1:6" ht="24" hidden="1" customHeight="1" x14ac:dyDescent="0.25">
      <c r="A21" s="38"/>
      <c r="B21" s="349"/>
      <c r="C21" s="350"/>
      <c r="D21" s="65"/>
      <c r="E21" s="123"/>
      <c r="F21" s="41"/>
    </row>
    <row r="22" spans="1:6" hidden="1" x14ac:dyDescent="0.25">
      <c r="A22" s="38"/>
      <c r="B22" s="22"/>
      <c r="C22" s="23"/>
      <c r="D22" s="65"/>
      <c r="E22" s="124"/>
      <c r="F22" s="41"/>
    </row>
    <row r="23" spans="1:6" hidden="1" x14ac:dyDescent="0.25">
      <c r="A23" s="38"/>
      <c r="B23" s="83"/>
      <c r="C23" s="21"/>
      <c r="D23" s="65"/>
      <c r="E23" s="124"/>
      <c r="F23" s="41"/>
    </row>
    <row r="24" spans="1:6" hidden="1" x14ac:dyDescent="0.25">
      <c r="A24" s="38"/>
      <c r="B24" s="162"/>
      <c r="C24" s="62"/>
      <c r="D24" s="65"/>
      <c r="E24" s="124"/>
      <c r="F24" s="41"/>
    </row>
    <row r="25" spans="1:6" hidden="1" x14ac:dyDescent="0.25">
      <c r="B25" s="13"/>
      <c r="C25" s="13"/>
      <c r="D25" s="38"/>
      <c r="E25" s="123"/>
      <c r="F25" s="41"/>
    </row>
    <row r="26" spans="1:6" x14ac:dyDescent="0.25">
      <c r="E26" s="13"/>
    </row>
    <row r="27" spans="1:6" x14ac:dyDescent="0.25">
      <c r="B27" s="10" t="s">
        <v>21</v>
      </c>
    </row>
    <row r="28" spans="1:6" x14ac:dyDescent="0.25">
      <c r="B28" s="10" t="s">
        <v>22</v>
      </c>
      <c r="F28" s="7"/>
    </row>
  </sheetData>
  <sheetProtection password="AFA5" sheet="1"/>
  <conditionalFormatting sqref="E5:E10 E12:E14">
    <cfRule type="beginsWith" dxfId="93" priority="17" operator="beginsWith" text="FAIL">
      <formula>LEFT(E5,LEN("FAIL"))="FAIL"</formula>
    </cfRule>
    <cfRule type="beginsWith" dxfId="92" priority="18" operator="beginsWith" text="Explained">
      <formula>LEFT(E5,LEN("Explained"))="Explained"</formula>
    </cfRule>
  </conditionalFormatting>
  <conditionalFormatting sqref="E17:E19">
    <cfRule type="beginsWith" dxfId="91" priority="13" operator="beginsWith" text="FAIL">
      <formula>LEFT(E17,LEN("FAIL"))="FAIL"</formula>
    </cfRule>
    <cfRule type="beginsWith" dxfId="90" priority="14" operator="beginsWith" text="Explained">
      <formula>LEFT(E17,LEN("Explained"))="Explained"</formula>
    </cfRule>
  </conditionalFormatting>
  <conditionalFormatting sqref="E22:E24">
    <cfRule type="beginsWith" dxfId="89" priority="1" operator="beginsWith" text="FAIL">
      <formula>LEFT(E22,LEN("FAIL"))="FAIL"</formula>
    </cfRule>
    <cfRule type="beginsWith" dxfId="88" priority="2" operator="beginsWith" text="Explained">
      <formula>LEFT(E22,LEN("Explained"))="Explained"</formula>
    </cfRule>
  </conditionalFormatting>
  <pageMargins left="0.7" right="0.7" top="0.75" bottom="0.75" header="0.3" footer="0.3"/>
  <pageSetup scale="77" orientation="landscape"/>
  <tableParts count="1">
    <tablePart r:id="rId1"/>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9BE262-DC80-495D-8981-18C0886B0C12}">
  <dimension ref="A1:Z76"/>
  <sheetViews>
    <sheetView showGridLines="0" topLeftCell="B1" zoomScale="89" zoomScaleNormal="89" workbookViewId="0">
      <selection activeCell="B41" sqref="B41"/>
    </sheetView>
  </sheetViews>
  <sheetFormatPr defaultColWidth="0" defaultRowHeight="11.5" zeroHeight="1" x14ac:dyDescent="0.25"/>
  <cols>
    <col min="1" max="1" width="9.1796875" style="10" hidden="1" customWidth="1"/>
    <col min="2" max="2" width="13.1796875" style="10" customWidth="1"/>
    <col min="3" max="25" width="20.7265625" style="10" customWidth="1"/>
    <col min="26" max="26" width="9.1796875" style="10" customWidth="1"/>
    <col min="27" max="29" width="9.1796875" style="10" hidden="1" customWidth="1"/>
    <col min="30" max="16384" width="9.1796875" style="10" hidden="1"/>
  </cols>
  <sheetData>
    <row r="1" spans="1:21" ht="19" x14ac:dyDescent="0.25">
      <c r="B1" s="354" t="s">
        <v>144</v>
      </c>
    </row>
    <row r="2" spans="1:21" x14ac:dyDescent="0.25">
      <c r="A2" s="69"/>
      <c r="B2" s="148" t="s">
        <v>1</v>
      </c>
    </row>
    <row r="3" spans="1:21" hidden="1" x14ac:dyDescent="0.25">
      <c r="A3" s="69"/>
      <c r="B3" s="355"/>
      <c r="C3" s="38"/>
      <c r="D3" s="65"/>
      <c r="E3" s="65"/>
      <c r="F3" s="65"/>
      <c r="G3" s="65"/>
      <c r="H3" s="65"/>
      <c r="I3" s="65"/>
      <c r="J3" s="65"/>
      <c r="K3" s="65"/>
      <c r="L3" s="65"/>
      <c r="M3" s="65"/>
      <c r="N3" s="65"/>
      <c r="O3" s="65"/>
      <c r="P3" s="65"/>
      <c r="Q3" s="65"/>
      <c r="R3" s="65"/>
      <c r="S3" s="65"/>
      <c r="T3" s="41"/>
    </row>
    <row r="4" spans="1:21" hidden="1" x14ac:dyDescent="0.25">
      <c r="B4" s="20"/>
      <c r="C4" s="197"/>
      <c r="D4" s="198"/>
      <c r="E4" s="198"/>
      <c r="F4" s="198"/>
      <c r="G4" s="198"/>
      <c r="H4" s="198"/>
      <c r="I4" s="198"/>
      <c r="J4" s="198"/>
      <c r="K4" s="198"/>
      <c r="L4" s="198"/>
      <c r="M4" s="198"/>
      <c r="N4" s="199"/>
      <c r="O4" s="199"/>
      <c r="P4" s="199"/>
      <c r="Q4" s="199"/>
      <c r="R4" s="199"/>
      <c r="S4" s="199"/>
      <c r="T4" s="200"/>
    </row>
    <row r="5" spans="1:21" s="35" customFormat="1" ht="60.75" hidden="1" customHeight="1" x14ac:dyDescent="0.35">
      <c r="B5" s="201"/>
      <c r="C5" s="90"/>
      <c r="D5" s="90"/>
      <c r="E5" s="90"/>
      <c r="F5" s="90"/>
      <c r="G5" s="90"/>
      <c r="H5" s="90"/>
      <c r="I5" s="90"/>
      <c r="J5" s="90"/>
      <c r="K5" s="90"/>
      <c r="L5" s="90"/>
      <c r="M5" s="208"/>
      <c r="N5" s="212"/>
      <c r="O5" s="90"/>
      <c r="P5" s="90"/>
      <c r="Q5" s="90"/>
      <c r="R5" s="90"/>
      <c r="S5" s="90"/>
      <c r="T5" s="196"/>
      <c r="U5" s="91"/>
    </row>
    <row r="6" spans="1:21" hidden="1" x14ac:dyDescent="0.25">
      <c r="A6" s="38"/>
      <c r="B6" s="92"/>
      <c r="C6" s="219"/>
      <c r="D6" s="219"/>
      <c r="E6" s="219"/>
      <c r="F6" s="219"/>
      <c r="G6" s="219"/>
      <c r="H6" s="219"/>
      <c r="I6" s="219"/>
      <c r="J6" s="219"/>
      <c r="K6" s="219"/>
      <c r="L6" s="219"/>
      <c r="M6" s="220"/>
      <c r="N6" s="221"/>
      <c r="O6" s="219"/>
      <c r="P6" s="219"/>
      <c r="Q6" s="219"/>
      <c r="R6" s="219"/>
      <c r="S6" s="219"/>
      <c r="T6" s="222"/>
      <c r="U6" s="41"/>
    </row>
    <row r="7" spans="1:21" hidden="1" x14ac:dyDescent="0.25">
      <c r="A7" s="38"/>
      <c r="B7" s="93"/>
      <c r="C7" s="215"/>
      <c r="D7" s="215"/>
      <c r="E7" s="215"/>
      <c r="F7" s="215"/>
      <c r="G7" s="215"/>
      <c r="H7" s="215"/>
      <c r="I7" s="215"/>
      <c r="J7" s="215"/>
      <c r="K7" s="215"/>
      <c r="L7" s="215"/>
      <c r="M7" s="216"/>
      <c r="N7" s="217"/>
      <c r="O7" s="215"/>
      <c r="P7" s="215"/>
      <c r="Q7" s="215"/>
      <c r="R7" s="215"/>
      <c r="S7" s="215"/>
      <c r="T7" s="218"/>
      <c r="U7" s="41"/>
    </row>
    <row r="8" spans="1:21" hidden="1" x14ac:dyDescent="0.25">
      <c r="A8" s="94"/>
      <c r="B8" s="95"/>
      <c r="C8" s="21"/>
      <c r="D8" s="21"/>
      <c r="E8" s="21"/>
      <c r="F8" s="21"/>
      <c r="G8" s="21"/>
      <c r="H8" s="21"/>
      <c r="I8" s="21"/>
      <c r="J8" s="21"/>
      <c r="K8" s="21"/>
      <c r="L8" s="21"/>
      <c r="M8" s="103"/>
      <c r="N8" s="104"/>
      <c r="O8" s="21"/>
      <c r="P8" s="21"/>
      <c r="Q8" s="21"/>
      <c r="R8" s="21"/>
      <c r="S8" s="21"/>
      <c r="T8" s="155"/>
      <c r="U8" s="41"/>
    </row>
    <row r="9" spans="1:21" hidden="1" x14ac:dyDescent="0.25">
      <c r="A9" s="94"/>
      <c r="B9" s="95"/>
      <c r="C9" s="21"/>
      <c r="D9" s="21"/>
      <c r="E9" s="21"/>
      <c r="F9" s="21"/>
      <c r="G9" s="21"/>
      <c r="H9" s="21"/>
      <c r="I9" s="21"/>
      <c r="J9" s="21"/>
      <c r="K9" s="21"/>
      <c r="L9" s="21"/>
      <c r="M9" s="103"/>
      <c r="N9" s="104"/>
      <c r="O9" s="21"/>
      <c r="P9" s="21"/>
      <c r="Q9" s="21"/>
      <c r="R9" s="21"/>
      <c r="S9" s="21"/>
      <c r="T9" s="155"/>
      <c r="U9" s="41"/>
    </row>
    <row r="10" spans="1:21" hidden="1" x14ac:dyDescent="0.25">
      <c r="A10" s="94"/>
      <c r="B10" s="95"/>
      <c r="C10" s="21"/>
      <c r="D10" s="21"/>
      <c r="E10" s="21"/>
      <c r="F10" s="21"/>
      <c r="G10" s="21"/>
      <c r="H10" s="21"/>
      <c r="I10" s="21"/>
      <c r="J10" s="21"/>
      <c r="K10" s="21"/>
      <c r="L10" s="21"/>
      <c r="M10" s="103"/>
      <c r="N10" s="104"/>
      <c r="O10" s="21"/>
      <c r="P10" s="21"/>
      <c r="Q10" s="21"/>
      <c r="R10" s="21"/>
      <c r="S10" s="21"/>
      <c r="T10" s="155"/>
      <c r="U10" s="41"/>
    </row>
    <row r="11" spans="1:21" hidden="1" x14ac:dyDescent="0.25">
      <c r="A11" s="38"/>
      <c r="B11" s="95"/>
      <c r="C11" s="21"/>
      <c r="D11" s="21"/>
      <c r="E11" s="21"/>
      <c r="F11" s="21"/>
      <c r="G11" s="21"/>
      <c r="H11" s="21"/>
      <c r="I11" s="21"/>
      <c r="J11" s="21"/>
      <c r="K11" s="21"/>
      <c r="L11" s="21"/>
      <c r="M11" s="103"/>
      <c r="N11" s="104"/>
      <c r="O11" s="21"/>
      <c r="P11" s="21"/>
      <c r="Q11" s="21"/>
      <c r="R11" s="21"/>
      <c r="S11" s="21"/>
      <c r="T11" s="155"/>
      <c r="U11" s="41"/>
    </row>
    <row r="12" spans="1:21" hidden="1" x14ac:dyDescent="0.25">
      <c r="A12" s="38"/>
      <c r="B12" s="93"/>
      <c r="C12" s="215"/>
      <c r="D12" s="215"/>
      <c r="E12" s="215"/>
      <c r="F12" s="215"/>
      <c r="G12" s="215"/>
      <c r="H12" s="215"/>
      <c r="I12" s="215"/>
      <c r="J12" s="215"/>
      <c r="K12" s="215"/>
      <c r="L12" s="215"/>
      <c r="M12" s="216"/>
      <c r="N12" s="217"/>
      <c r="O12" s="215"/>
      <c r="P12" s="215"/>
      <c r="Q12" s="215"/>
      <c r="R12" s="215"/>
      <c r="S12" s="215"/>
      <c r="T12" s="218"/>
      <c r="U12" s="41"/>
    </row>
    <row r="13" spans="1:21" hidden="1" x14ac:dyDescent="0.25">
      <c r="A13" s="38"/>
      <c r="B13" s="93"/>
      <c r="C13" s="215"/>
      <c r="D13" s="215"/>
      <c r="E13" s="215"/>
      <c r="F13" s="215"/>
      <c r="G13" s="215"/>
      <c r="H13" s="215"/>
      <c r="I13" s="215"/>
      <c r="J13" s="215"/>
      <c r="K13" s="215"/>
      <c r="L13" s="215"/>
      <c r="M13" s="216"/>
      <c r="N13" s="217"/>
      <c r="O13" s="215"/>
      <c r="P13" s="215"/>
      <c r="Q13" s="215"/>
      <c r="R13" s="215"/>
      <c r="S13" s="215"/>
      <c r="T13" s="218"/>
      <c r="U13" s="41"/>
    </row>
    <row r="14" spans="1:21" hidden="1" x14ac:dyDescent="0.25">
      <c r="A14" s="38"/>
      <c r="B14" s="95"/>
      <c r="C14" s="21"/>
      <c r="D14" s="21"/>
      <c r="E14" s="21"/>
      <c r="F14" s="21"/>
      <c r="G14" s="21"/>
      <c r="H14" s="21"/>
      <c r="I14" s="21"/>
      <c r="J14" s="21"/>
      <c r="K14" s="21"/>
      <c r="L14" s="21"/>
      <c r="M14" s="103"/>
      <c r="N14" s="104"/>
      <c r="O14" s="21"/>
      <c r="P14" s="21"/>
      <c r="Q14" s="21"/>
      <c r="R14" s="21"/>
      <c r="S14" s="21"/>
      <c r="T14" s="155"/>
      <c r="U14" s="41"/>
    </row>
    <row r="15" spans="1:21" hidden="1" x14ac:dyDescent="0.25">
      <c r="A15" s="38"/>
      <c r="B15" s="95"/>
      <c r="C15" s="21"/>
      <c r="D15" s="21"/>
      <c r="E15" s="21"/>
      <c r="F15" s="21"/>
      <c r="G15" s="21"/>
      <c r="H15" s="21"/>
      <c r="I15" s="21"/>
      <c r="J15" s="21"/>
      <c r="K15" s="21"/>
      <c r="L15" s="21"/>
      <c r="M15" s="103"/>
      <c r="N15" s="104"/>
      <c r="O15" s="21"/>
      <c r="P15" s="21"/>
      <c r="Q15" s="21"/>
      <c r="R15" s="21"/>
      <c r="S15" s="21"/>
      <c r="T15" s="155"/>
      <c r="U15" s="41"/>
    </row>
    <row r="16" spans="1:21" hidden="1" x14ac:dyDescent="0.25">
      <c r="A16" s="38"/>
      <c r="B16" s="95"/>
      <c r="C16" s="21"/>
      <c r="D16" s="21"/>
      <c r="E16" s="21"/>
      <c r="F16" s="21"/>
      <c r="G16" s="21"/>
      <c r="H16" s="21"/>
      <c r="I16" s="21"/>
      <c r="J16" s="21"/>
      <c r="K16" s="21"/>
      <c r="L16" s="21"/>
      <c r="M16" s="103"/>
      <c r="N16" s="104"/>
      <c r="O16" s="21"/>
      <c r="P16" s="21"/>
      <c r="Q16" s="21"/>
      <c r="R16" s="21"/>
      <c r="S16" s="21"/>
      <c r="T16" s="155"/>
      <c r="U16" s="41"/>
    </row>
    <row r="17" spans="1:21" hidden="1" x14ac:dyDescent="0.25">
      <c r="A17" s="38"/>
      <c r="B17" s="95"/>
      <c r="C17" s="21"/>
      <c r="D17" s="21"/>
      <c r="E17" s="21"/>
      <c r="F17" s="21"/>
      <c r="G17" s="21"/>
      <c r="H17" s="21"/>
      <c r="I17" s="21"/>
      <c r="J17" s="21"/>
      <c r="K17" s="21"/>
      <c r="L17" s="21"/>
      <c r="M17" s="103"/>
      <c r="N17" s="104"/>
      <c r="O17" s="21"/>
      <c r="P17" s="21"/>
      <c r="Q17" s="21"/>
      <c r="R17" s="21"/>
      <c r="S17" s="21"/>
      <c r="T17" s="155"/>
      <c r="U17" s="41"/>
    </row>
    <row r="18" spans="1:21" hidden="1" x14ac:dyDescent="0.25">
      <c r="A18" s="38"/>
      <c r="B18" s="95"/>
      <c r="C18" s="21"/>
      <c r="D18" s="21"/>
      <c r="E18" s="21"/>
      <c r="F18" s="21"/>
      <c r="G18" s="21"/>
      <c r="H18" s="21"/>
      <c r="I18" s="21"/>
      <c r="J18" s="21"/>
      <c r="K18" s="21"/>
      <c r="L18" s="21"/>
      <c r="M18" s="103"/>
      <c r="N18" s="104"/>
      <c r="O18" s="21"/>
      <c r="P18" s="21"/>
      <c r="Q18" s="21"/>
      <c r="R18" s="21"/>
      <c r="S18" s="21"/>
      <c r="T18" s="155"/>
      <c r="U18" s="41"/>
    </row>
    <row r="19" spans="1:21" hidden="1" x14ac:dyDescent="0.25">
      <c r="A19" s="38"/>
      <c r="B19" s="95"/>
      <c r="C19" s="21"/>
      <c r="D19" s="21"/>
      <c r="E19" s="21"/>
      <c r="F19" s="21"/>
      <c r="G19" s="21"/>
      <c r="H19" s="329"/>
      <c r="I19" s="329"/>
      <c r="J19" s="329"/>
      <c r="K19" s="21"/>
      <c r="L19" s="21"/>
      <c r="M19" s="103"/>
      <c r="N19" s="104"/>
      <c r="O19" s="21"/>
      <c r="P19" s="21"/>
      <c r="Q19" s="329"/>
      <c r="R19" s="329"/>
      <c r="S19" s="329"/>
      <c r="T19" s="155"/>
      <c r="U19" s="41"/>
    </row>
    <row r="20" spans="1:21" hidden="1" x14ac:dyDescent="0.25">
      <c r="A20" s="38"/>
      <c r="B20" s="96"/>
      <c r="C20" s="215"/>
      <c r="D20" s="215"/>
      <c r="E20" s="215"/>
      <c r="F20" s="215"/>
      <c r="G20" s="215"/>
      <c r="H20" s="215"/>
      <c r="I20" s="215"/>
      <c r="J20" s="215"/>
      <c r="K20" s="215"/>
      <c r="L20" s="215"/>
      <c r="M20" s="216"/>
      <c r="N20" s="217"/>
      <c r="O20" s="215"/>
      <c r="P20" s="215"/>
      <c r="Q20" s="215"/>
      <c r="R20" s="215"/>
      <c r="S20" s="215"/>
      <c r="T20" s="218"/>
      <c r="U20" s="41"/>
    </row>
    <row r="21" spans="1:21" hidden="1" x14ac:dyDescent="0.25">
      <c r="A21" s="38"/>
      <c r="B21" s="96"/>
      <c r="C21" s="215"/>
      <c r="D21" s="215"/>
      <c r="E21" s="215"/>
      <c r="F21" s="215"/>
      <c r="G21" s="215"/>
      <c r="H21" s="215"/>
      <c r="I21" s="215"/>
      <c r="J21" s="215"/>
      <c r="K21" s="215"/>
      <c r="L21" s="215"/>
      <c r="M21" s="216"/>
      <c r="N21" s="217"/>
      <c r="O21" s="215"/>
      <c r="P21" s="215"/>
      <c r="Q21" s="215"/>
      <c r="R21" s="215"/>
      <c r="S21" s="215"/>
      <c r="T21" s="218"/>
      <c r="U21" s="41"/>
    </row>
    <row r="22" spans="1:21" hidden="1" x14ac:dyDescent="0.25">
      <c r="A22" s="38"/>
      <c r="B22" s="92"/>
      <c r="C22" s="215"/>
      <c r="D22" s="215"/>
      <c r="E22" s="215"/>
      <c r="F22" s="215"/>
      <c r="G22" s="215"/>
      <c r="H22" s="215"/>
      <c r="I22" s="215"/>
      <c r="J22" s="215"/>
      <c r="K22" s="215"/>
      <c r="L22" s="215"/>
      <c r="M22" s="216"/>
      <c r="N22" s="217"/>
      <c r="O22" s="215"/>
      <c r="P22" s="215"/>
      <c r="Q22" s="215"/>
      <c r="R22" s="215"/>
      <c r="S22" s="215"/>
      <c r="T22" s="218"/>
      <c r="U22" s="41"/>
    </row>
    <row r="23" spans="1:21" hidden="1" x14ac:dyDescent="0.25">
      <c r="A23" s="38"/>
      <c r="B23" s="93"/>
      <c r="C23" s="215"/>
      <c r="D23" s="215"/>
      <c r="E23" s="215"/>
      <c r="F23" s="215"/>
      <c r="G23" s="215"/>
      <c r="H23" s="215"/>
      <c r="I23" s="215"/>
      <c r="J23" s="215"/>
      <c r="K23" s="215"/>
      <c r="L23" s="215"/>
      <c r="M23" s="216"/>
      <c r="N23" s="217"/>
      <c r="O23" s="215"/>
      <c r="P23" s="215"/>
      <c r="Q23" s="215"/>
      <c r="R23" s="215"/>
      <c r="S23" s="215"/>
      <c r="T23" s="218"/>
      <c r="U23" s="41"/>
    </row>
    <row r="24" spans="1:21" hidden="1" x14ac:dyDescent="0.25">
      <c r="A24" s="38"/>
      <c r="B24" s="95"/>
      <c r="C24" s="21"/>
      <c r="D24" s="21"/>
      <c r="E24" s="21"/>
      <c r="F24" s="21"/>
      <c r="G24" s="21"/>
      <c r="H24" s="21"/>
      <c r="I24" s="21"/>
      <c r="J24" s="21"/>
      <c r="K24" s="21"/>
      <c r="L24" s="21"/>
      <c r="M24" s="103"/>
      <c r="N24" s="104"/>
      <c r="O24" s="21"/>
      <c r="P24" s="21"/>
      <c r="Q24" s="21"/>
      <c r="R24" s="21"/>
      <c r="S24" s="21"/>
      <c r="T24" s="155"/>
      <c r="U24" s="41"/>
    </row>
    <row r="25" spans="1:21" hidden="1" x14ac:dyDescent="0.25">
      <c r="A25" s="38"/>
      <c r="B25" s="95"/>
      <c r="C25" s="21"/>
      <c r="D25" s="21"/>
      <c r="E25" s="21"/>
      <c r="F25" s="21"/>
      <c r="G25" s="21"/>
      <c r="H25" s="21"/>
      <c r="I25" s="21"/>
      <c r="J25" s="21"/>
      <c r="K25" s="21"/>
      <c r="L25" s="21"/>
      <c r="M25" s="103"/>
      <c r="N25" s="104"/>
      <c r="O25" s="21"/>
      <c r="P25" s="21"/>
      <c r="Q25" s="21"/>
      <c r="R25" s="21"/>
      <c r="S25" s="21"/>
      <c r="T25" s="155"/>
      <c r="U25" s="41"/>
    </row>
    <row r="26" spans="1:21" hidden="1" x14ac:dyDescent="0.25">
      <c r="A26" s="38"/>
      <c r="B26" s="95"/>
      <c r="C26" s="21"/>
      <c r="D26" s="21"/>
      <c r="E26" s="21"/>
      <c r="F26" s="21"/>
      <c r="G26" s="21"/>
      <c r="H26" s="21"/>
      <c r="I26" s="21"/>
      <c r="J26" s="21"/>
      <c r="K26" s="21"/>
      <c r="L26" s="21"/>
      <c r="M26" s="103"/>
      <c r="N26" s="104"/>
      <c r="O26" s="21"/>
      <c r="P26" s="21"/>
      <c r="Q26" s="21"/>
      <c r="R26" s="21"/>
      <c r="S26" s="21"/>
      <c r="T26" s="155"/>
      <c r="U26" s="41"/>
    </row>
    <row r="27" spans="1:21" hidden="1" x14ac:dyDescent="0.25">
      <c r="A27" s="38"/>
      <c r="B27" s="95"/>
      <c r="C27" s="21"/>
      <c r="D27" s="21"/>
      <c r="E27" s="21"/>
      <c r="F27" s="21"/>
      <c r="G27" s="21"/>
      <c r="H27" s="21"/>
      <c r="I27" s="21"/>
      <c r="J27" s="21"/>
      <c r="K27" s="21"/>
      <c r="L27" s="21"/>
      <c r="M27" s="103"/>
      <c r="N27" s="104"/>
      <c r="O27" s="21"/>
      <c r="P27" s="21"/>
      <c r="Q27" s="21"/>
      <c r="R27" s="21"/>
      <c r="S27" s="21"/>
      <c r="T27" s="155"/>
      <c r="U27" s="41"/>
    </row>
    <row r="28" spans="1:21" hidden="1" x14ac:dyDescent="0.25">
      <c r="A28" s="38"/>
      <c r="B28" s="93"/>
      <c r="C28" s="215"/>
      <c r="D28" s="215"/>
      <c r="E28" s="215"/>
      <c r="F28" s="215"/>
      <c r="G28" s="215"/>
      <c r="H28" s="215"/>
      <c r="I28" s="215"/>
      <c r="J28" s="215"/>
      <c r="K28" s="215"/>
      <c r="L28" s="215"/>
      <c r="M28" s="216"/>
      <c r="N28" s="217"/>
      <c r="O28" s="215"/>
      <c r="P28" s="215"/>
      <c r="Q28" s="215"/>
      <c r="R28" s="215"/>
      <c r="S28" s="215"/>
      <c r="T28" s="218"/>
      <c r="U28" s="41"/>
    </row>
    <row r="29" spans="1:21" hidden="1" x14ac:dyDescent="0.25">
      <c r="A29" s="38"/>
      <c r="B29" s="93"/>
      <c r="C29" s="215"/>
      <c r="D29" s="215"/>
      <c r="E29" s="215"/>
      <c r="F29" s="215"/>
      <c r="G29" s="215"/>
      <c r="H29" s="215"/>
      <c r="I29" s="215"/>
      <c r="J29" s="215"/>
      <c r="K29" s="215"/>
      <c r="L29" s="215"/>
      <c r="M29" s="216"/>
      <c r="N29" s="217"/>
      <c r="O29" s="215"/>
      <c r="P29" s="215"/>
      <c r="Q29" s="215"/>
      <c r="R29" s="215"/>
      <c r="S29" s="215"/>
      <c r="T29" s="218"/>
      <c r="U29" s="41"/>
    </row>
    <row r="30" spans="1:21" hidden="1" x14ac:dyDescent="0.25">
      <c r="A30" s="38"/>
      <c r="B30" s="95"/>
      <c r="C30" s="21"/>
      <c r="D30" s="21"/>
      <c r="E30" s="21"/>
      <c r="F30" s="21"/>
      <c r="G30" s="21"/>
      <c r="H30" s="21"/>
      <c r="I30" s="21"/>
      <c r="J30" s="21"/>
      <c r="K30" s="21"/>
      <c r="L30" s="21"/>
      <c r="M30" s="103"/>
      <c r="N30" s="104"/>
      <c r="O30" s="21"/>
      <c r="P30" s="21"/>
      <c r="Q30" s="21"/>
      <c r="R30" s="21"/>
      <c r="S30" s="21"/>
      <c r="T30" s="155"/>
      <c r="U30" s="41"/>
    </row>
    <row r="31" spans="1:21" hidden="1" x14ac:dyDescent="0.25">
      <c r="A31" s="38"/>
      <c r="B31" s="95"/>
      <c r="C31" s="21"/>
      <c r="D31" s="21"/>
      <c r="E31" s="21"/>
      <c r="F31" s="21"/>
      <c r="G31" s="21"/>
      <c r="H31" s="21"/>
      <c r="I31" s="21"/>
      <c r="J31" s="21"/>
      <c r="K31" s="21"/>
      <c r="L31" s="21"/>
      <c r="M31" s="103"/>
      <c r="N31" s="104"/>
      <c r="O31" s="21"/>
      <c r="P31" s="21"/>
      <c r="Q31" s="21"/>
      <c r="R31" s="21"/>
      <c r="S31" s="21"/>
      <c r="T31" s="155"/>
      <c r="U31" s="41"/>
    </row>
    <row r="32" spans="1:21" hidden="1" x14ac:dyDescent="0.25">
      <c r="A32" s="38"/>
      <c r="B32" s="95"/>
      <c r="C32" s="21"/>
      <c r="D32" s="21"/>
      <c r="E32" s="21"/>
      <c r="F32" s="21"/>
      <c r="G32" s="21"/>
      <c r="H32" s="21"/>
      <c r="I32" s="21"/>
      <c r="J32" s="21"/>
      <c r="K32" s="21"/>
      <c r="L32" s="21"/>
      <c r="M32" s="103"/>
      <c r="N32" s="104"/>
      <c r="O32" s="21"/>
      <c r="P32" s="21"/>
      <c r="Q32" s="21"/>
      <c r="R32" s="21"/>
      <c r="S32" s="21"/>
      <c r="T32" s="155"/>
      <c r="U32" s="41"/>
    </row>
    <row r="33" spans="1:26" hidden="1" x14ac:dyDescent="0.25">
      <c r="A33" s="38"/>
      <c r="B33" s="95"/>
      <c r="C33" s="21"/>
      <c r="D33" s="21"/>
      <c r="E33" s="21"/>
      <c r="F33" s="21"/>
      <c r="G33" s="21"/>
      <c r="H33" s="21"/>
      <c r="I33" s="21"/>
      <c r="J33" s="21"/>
      <c r="K33" s="21"/>
      <c r="L33" s="21"/>
      <c r="M33" s="103"/>
      <c r="N33" s="104"/>
      <c r="O33" s="21"/>
      <c r="P33" s="21"/>
      <c r="Q33" s="21"/>
      <c r="R33" s="21"/>
      <c r="S33" s="21"/>
      <c r="T33" s="155"/>
      <c r="U33" s="41"/>
    </row>
    <row r="34" spans="1:26" hidden="1" x14ac:dyDescent="0.25">
      <c r="A34" s="38"/>
      <c r="B34" s="95"/>
      <c r="C34" s="21"/>
      <c r="D34" s="21"/>
      <c r="E34" s="21"/>
      <c r="F34" s="21"/>
      <c r="G34" s="21"/>
      <c r="H34" s="21"/>
      <c r="I34" s="21"/>
      <c r="J34" s="21"/>
      <c r="K34" s="21"/>
      <c r="L34" s="21"/>
      <c r="M34" s="103"/>
      <c r="N34" s="104"/>
      <c r="O34" s="21"/>
      <c r="P34" s="21"/>
      <c r="Q34" s="21"/>
      <c r="R34" s="21"/>
      <c r="S34" s="21"/>
      <c r="T34" s="155"/>
      <c r="U34" s="41"/>
    </row>
    <row r="35" spans="1:26" hidden="1" x14ac:dyDescent="0.25">
      <c r="A35" s="38"/>
      <c r="B35" s="95"/>
      <c r="C35" s="21"/>
      <c r="D35" s="21"/>
      <c r="E35" s="21"/>
      <c r="F35" s="21"/>
      <c r="G35" s="21"/>
      <c r="H35" s="329"/>
      <c r="I35" s="329"/>
      <c r="J35" s="329"/>
      <c r="K35" s="21"/>
      <c r="L35" s="21"/>
      <c r="M35" s="103"/>
      <c r="N35" s="104"/>
      <c r="O35" s="21"/>
      <c r="P35" s="21"/>
      <c r="Q35" s="329"/>
      <c r="R35" s="329"/>
      <c r="S35" s="329"/>
      <c r="T35" s="155"/>
      <c r="U35" s="41"/>
    </row>
    <row r="36" spans="1:26" hidden="1" x14ac:dyDescent="0.25">
      <c r="A36" s="38"/>
      <c r="B36" s="96"/>
      <c r="C36" s="215"/>
      <c r="D36" s="215"/>
      <c r="E36" s="215"/>
      <c r="F36" s="215"/>
      <c r="G36" s="215"/>
      <c r="H36" s="215"/>
      <c r="I36" s="215"/>
      <c r="J36" s="215"/>
      <c r="K36" s="215"/>
      <c r="L36" s="215"/>
      <c r="M36" s="216"/>
      <c r="N36" s="217"/>
      <c r="O36" s="215"/>
      <c r="P36" s="215"/>
      <c r="Q36" s="215"/>
      <c r="R36" s="215"/>
      <c r="S36" s="215"/>
      <c r="T36" s="218"/>
      <c r="U36" s="41"/>
    </row>
    <row r="37" spans="1:26" hidden="1" x14ac:dyDescent="0.25">
      <c r="A37" s="38"/>
      <c r="B37" s="96"/>
      <c r="C37" s="215"/>
      <c r="D37" s="215"/>
      <c r="E37" s="215"/>
      <c r="F37" s="215"/>
      <c r="G37" s="215"/>
      <c r="H37" s="215"/>
      <c r="I37" s="215"/>
      <c r="J37" s="215"/>
      <c r="K37" s="215"/>
      <c r="L37" s="215"/>
      <c r="M37" s="216"/>
      <c r="N37" s="217"/>
      <c r="O37" s="215"/>
      <c r="P37" s="215"/>
      <c r="Q37" s="215"/>
      <c r="R37" s="215"/>
      <c r="S37" s="215"/>
      <c r="T37" s="218"/>
      <c r="U37" s="41"/>
    </row>
    <row r="38" spans="1:26" hidden="1" x14ac:dyDescent="0.25">
      <c r="A38" s="38"/>
      <c r="B38" s="202"/>
      <c r="C38" s="25"/>
      <c r="D38" s="25"/>
      <c r="E38" s="25"/>
      <c r="F38" s="25"/>
      <c r="G38" s="25"/>
      <c r="H38" s="25"/>
      <c r="I38" s="25"/>
      <c r="J38" s="25"/>
      <c r="K38" s="25"/>
      <c r="L38" s="25"/>
      <c r="M38" s="214"/>
      <c r="N38" s="213"/>
      <c r="O38" s="25"/>
      <c r="P38" s="25"/>
      <c r="Q38" s="25"/>
      <c r="R38" s="25"/>
      <c r="S38" s="25"/>
      <c r="T38" s="157"/>
      <c r="U38" s="41"/>
    </row>
    <row r="39" spans="1:26" hidden="1" x14ac:dyDescent="0.25">
      <c r="B39" s="97"/>
      <c r="C39" s="13"/>
      <c r="D39" s="13"/>
      <c r="E39" s="13"/>
      <c r="F39" s="13"/>
      <c r="G39" s="13"/>
      <c r="H39" s="13"/>
      <c r="I39" s="13"/>
      <c r="J39" s="13"/>
      <c r="K39" s="13"/>
      <c r="L39" s="13"/>
      <c r="M39" s="13"/>
      <c r="N39" s="13"/>
      <c r="O39" s="13"/>
      <c r="P39" s="13"/>
      <c r="Q39" s="13"/>
      <c r="R39" s="13"/>
      <c r="S39" s="13"/>
      <c r="T39" s="13"/>
    </row>
    <row r="40" spans="1:26" hidden="1" x14ac:dyDescent="0.25">
      <c r="B40" s="98"/>
    </row>
    <row r="41" spans="1:26" x14ac:dyDescent="0.25">
      <c r="B41" s="355" t="s">
        <v>192</v>
      </c>
      <c r="F41" s="20"/>
      <c r="G41" s="20"/>
      <c r="H41" s="20"/>
      <c r="I41" s="20"/>
      <c r="J41" s="20"/>
      <c r="K41" s="20"/>
      <c r="L41" s="20"/>
      <c r="M41" s="20"/>
      <c r="N41" s="20"/>
      <c r="O41" s="20"/>
      <c r="P41" s="20"/>
      <c r="Q41" s="20"/>
      <c r="R41" s="20"/>
      <c r="S41" s="20"/>
      <c r="T41" s="20"/>
      <c r="U41" s="20"/>
      <c r="V41" s="20"/>
      <c r="W41" s="20"/>
      <c r="X41" s="20"/>
      <c r="Y41" s="20"/>
    </row>
    <row r="42" spans="1:26" x14ac:dyDescent="0.25">
      <c r="A42" s="69"/>
      <c r="C42" s="210" t="s">
        <v>193</v>
      </c>
      <c r="D42" s="79"/>
      <c r="E42" s="209"/>
      <c r="F42" s="210"/>
      <c r="G42" s="123"/>
      <c r="H42" s="123"/>
      <c r="I42" s="123"/>
      <c r="J42" s="123"/>
      <c r="K42" s="123"/>
      <c r="L42" s="123"/>
      <c r="M42" s="123"/>
      <c r="N42" s="123"/>
      <c r="O42" s="123"/>
      <c r="P42" s="123"/>
      <c r="Q42" s="123"/>
      <c r="R42" s="123"/>
      <c r="S42" s="123"/>
      <c r="T42" s="123"/>
      <c r="U42" s="123"/>
      <c r="V42" s="123"/>
      <c r="W42" s="123"/>
      <c r="X42" s="123"/>
      <c r="Y42" s="123"/>
      <c r="Z42" s="41"/>
    </row>
    <row r="43" spans="1:26" x14ac:dyDescent="0.25">
      <c r="B43" s="99"/>
      <c r="C43" s="210" t="s">
        <v>194</v>
      </c>
      <c r="D43" s="99"/>
      <c r="E43" s="100"/>
      <c r="F43" s="210"/>
      <c r="H43" s="211"/>
      <c r="I43" s="211"/>
      <c r="J43" s="211"/>
      <c r="K43" s="211"/>
      <c r="L43" s="211"/>
      <c r="M43" s="211"/>
      <c r="N43" s="211"/>
      <c r="O43" s="211"/>
      <c r="P43" s="211"/>
      <c r="R43" s="211"/>
      <c r="S43" s="211"/>
      <c r="T43" s="211"/>
      <c r="U43" s="211"/>
      <c r="V43" s="211"/>
      <c r="W43" s="211"/>
      <c r="X43" s="211"/>
      <c r="Y43" s="211"/>
      <c r="Z43" s="41"/>
    </row>
    <row r="44" spans="1:26" ht="12" customHeight="1" x14ac:dyDescent="0.25">
      <c r="D44" s="20"/>
      <c r="F44" s="13"/>
      <c r="G44" s="13"/>
      <c r="H44" s="13"/>
      <c r="I44" s="13"/>
      <c r="J44" s="13"/>
      <c r="K44" s="13"/>
      <c r="L44" s="13"/>
      <c r="M44" s="13"/>
      <c r="N44" s="13"/>
      <c r="O44" s="13"/>
      <c r="P44" s="13"/>
      <c r="Q44" s="13"/>
      <c r="R44" s="13"/>
      <c r="S44" s="13"/>
      <c r="T44" s="13"/>
      <c r="U44" s="13"/>
      <c r="V44" s="13"/>
      <c r="W44" s="13"/>
      <c r="X44" s="13"/>
      <c r="Y44" s="13"/>
      <c r="Z44" s="41"/>
    </row>
    <row r="45" spans="1:26" ht="59.25" customHeight="1" x14ac:dyDescent="0.25">
      <c r="B45" s="223" t="s">
        <v>195</v>
      </c>
      <c r="C45" s="224" t="s">
        <v>196</v>
      </c>
      <c r="D45" s="225" t="s">
        <v>197</v>
      </c>
      <c r="E45" s="205" t="s">
        <v>198</v>
      </c>
      <c r="F45" s="205" t="s">
        <v>199</v>
      </c>
      <c r="G45" s="205" t="s">
        <v>200</v>
      </c>
      <c r="H45" s="205" t="s">
        <v>149</v>
      </c>
      <c r="I45" s="205" t="s">
        <v>150</v>
      </c>
      <c r="J45" s="205" t="s">
        <v>201</v>
      </c>
      <c r="K45" s="205" t="s">
        <v>202</v>
      </c>
      <c r="L45" s="205" t="s">
        <v>153</v>
      </c>
      <c r="M45" s="205" t="s">
        <v>154</v>
      </c>
      <c r="N45" s="205" t="s">
        <v>155</v>
      </c>
      <c r="O45" s="205" t="s">
        <v>203</v>
      </c>
      <c r="P45" s="206" t="s">
        <v>158</v>
      </c>
      <c r="Q45" s="207" t="s">
        <v>204</v>
      </c>
      <c r="R45" s="205" t="s">
        <v>205</v>
      </c>
      <c r="S45" s="205" t="s">
        <v>206</v>
      </c>
      <c r="T45" s="205" t="s">
        <v>207</v>
      </c>
      <c r="U45" s="205" t="s">
        <v>208</v>
      </c>
      <c r="V45" s="205" t="s">
        <v>162</v>
      </c>
      <c r="W45" s="205" t="s">
        <v>163</v>
      </c>
      <c r="X45" s="205" t="s">
        <v>164</v>
      </c>
      <c r="Y45" s="226" t="s">
        <v>165</v>
      </c>
      <c r="Z45" s="41"/>
    </row>
    <row r="46" spans="1:26" x14ac:dyDescent="0.25">
      <c r="B46" s="203">
        <v>1</v>
      </c>
      <c r="C46" s="23"/>
      <c r="D46" s="23"/>
      <c r="E46" s="23"/>
      <c r="F46" s="23"/>
      <c r="G46" s="23"/>
      <c r="H46" s="23"/>
      <c r="I46" s="23"/>
      <c r="J46" s="23"/>
      <c r="K46" s="23"/>
      <c r="L46" s="23"/>
      <c r="M46" s="23"/>
      <c r="N46" s="23"/>
      <c r="O46" s="23"/>
      <c r="P46" s="101"/>
      <c r="Q46" s="102"/>
      <c r="R46" s="23"/>
      <c r="S46" s="23"/>
      <c r="T46" s="23"/>
      <c r="U46" s="23"/>
      <c r="V46" s="23"/>
      <c r="W46" s="23"/>
      <c r="X46" s="23"/>
      <c r="Y46" s="154"/>
      <c r="Z46" s="41"/>
    </row>
    <row r="47" spans="1:26" x14ac:dyDescent="0.25">
      <c r="B47" s="204">
        <v>2</v>
      </c>
      <c r="C47" s="21"/>
      <c r="D47" s="21"/>
      <c r="E47" s="21"/>
      <c r="F47" s="21"/>
      <c r="G47" s="21"/>
      <c r="H47" s="21"/>
      <c r="I47" s="21"/>
      <c r="J47" s="21"/>
      <c r="K47" s="21"/>
      <c r="L47" s="21"/>
      <c r="M47" s="21"/>
      <c r="N47" s="21"/>
      <c r="O47" s="21"/>
      <c r="P47" s="103"/>
      <c r="Q47" s="104"/>
      <c r="R47" s="21"/>
      <c r="S47" s="21"/>
      <c r="T47" s="21"/>
      <c r="U47" s="21"/>
      <c r="V47" s="21"/>
      <c r="W47" s="21"/>
      <c r="X47" s="21"/>
      <c r="Y47" s="155"/>
      <c r="Z47" s="41"/>
    </row>
    <row r="48" spans="1:26" x14ac:dyDescent="0.25">
      <c r="B48" s="204">
        <v>3</v>
      </c>
      <c r="C48" s="21"/>
      <c r="D48" s="21"/>
      <c r="E48" s="21"/>
      <c r="F48" s="21"/>
      <c r="G48" s="21"/>
      <c r="H48" s="21"/>
      <c r="I48" s="21"/>
      <c r="J48" s="21"/>
      <c r="K48" s="21"/>
      <c r="L48" s="21"/>
      <c r="M48" s="21"/>
      <c r="N48" s="21"/>
      <c r="O48" s="21"/>
      <c r="P48" s="103"/>
      <c r="Q48" s="104"/>
      <c r="R48" s="21"/>
      <c r="S48" s="21"/>
      <c r="T48" s="21"/>
      <c r="U48" s="21"/>
      <c r="V48" s="21"/>
      <c r="W48" s="21"/>
      <c r="X48" s="21"/>
      <c r="Y48" s="155"/>
      <c r="Z48" s="41"/>
    </row>
    <row r="49" spans="2:26" x14ac:dyDescent="0.25">
      <c r="B49" s="204">
        <v>4</v>
      </c>
      <c r="C49" s="21"/>
      <c r="D49" s="21"/>
      <c r="E49" s="21"/>
      <c r="F49" s="21"/>
      <c r="G49" s="21"/>
      <c r="H49" s="21"/>
      <c r="I49" s="21"/>
      <c r="J49" s="21"/>
      <c r="K49" s="21"/>
      <c r="L49" s="21"/>
      <c r="M49" s="21"/>
      <c r="N49" s="21"/>
      <c r="O49" s="21"/>
      <c r="P49" s="103"/>
      <c r="Q49" s="104"/>
      <c r="R49" s="21"/>
      <c r="S49" s="21"/>
      <c r="T49" s="21"/>
      <c r="U49" s="21"/>
      <c r="V49" s="21"/>
      <c r="W49" s="21"/>
      <c r="X49" s="21"/>
      <c r="Y49" s="155"/>
      <c r="Z49" s="41"/>
    </row>
    <row r="50" spans="2:26" x14ac:dyDescent="0.25">
      <c r="B50" s="204">
        <v>5</v>
      </c>
      <c r="C50" s="21"/>
      <c r="D50" s="21"/>
      <c r="E50" s="21"/>
      <c r="F50" s="21"/>
      <c r="G50" s="21"/>
      <c r="H50" s="21"/>
      <c r="I50" s="21"/>
      <c r="J50" s="21"/>
      <c r="K50" s="21"/>
      <c r="L50" s="21"/>
      <c r="M50" s="21"/>
      <c r="N50" s="21"/>
      <c r="O50" s="21"/>
      <c r="P50" s="103"/>
      <c r="Q50" s="104"/>
      <c r="R50" s="21"/>
      <c r="S50" s="21"/>
      <c r="T50" s="21"/>
      <c r="U50" s="21"/>
      <c r="V50" s="21"/>
      <c r="W50" s="21"/>
      <c r="X50" s="21"/>
      <c r="Y50" s="155"/>
      <c r="Z50" s="41"/>
    </row>
    <row r="51" spans="2:26" x14ac:dyDescent="0.25">
      <c r="B51" s="204">
        <v>6</v>
      </c>
      <c r="C51" s="21"/>
      <c r="D51" s="21"/>
      <c r="E51" s="21"/>
      <c r="F51" s="21"/>
      <c r="G51" s="21"/>
      <c r="H51" s="21"/>
      <c r="I51" s="21"/>
      <c r="J51" s="21"/>
      <c r="K51" s="21"/>
      <c r="L51" s="21"/>
      <c r="M51" s="21"/>
      <c r="N51" s="21"/>
      <c r="O51" s="21"/>
      <c r="P51" s="103"/>
      <c r="Q51" s="104"/>
      <c r="R51" s="21"/>
      <c r="S51" s="21"/>
      <c r="T51" s="21"/>
      <c r="U51" s="21"/>
      <c r="V51" s="21"/>
      <c r="W51" s="21"/>
      <c r="X51" s="21"/>
      <c r="Y51" s="155"/>
      <c r="Z51" s="41"/>
    </row>
    <row r="52" spans="2:26" x14ac:dyDescent="0.25">
      <c r="B52" s="204">
        <v>7</v>
      </c>
      <c r="C52" s="21"/>
      <c r="D52" s="21"/>
      <c r="E52" s="21"/>
      <c r="F52" s="21"/>
      <c r="G52" s="21"/>
      <c r="H52" s="21"/>
      <c r="I52" s="21"/>
      <c r="J52" s="21"/>
      <c r="K52" s="21"/>
      <c r="L52" s="21"/>
      <c r="M52" s="21"/>
      <c r="N52" s="21"/>
      <c r="O52" s="21"/>
      <c r="P52" s="103"/>
      <c r="Q52" s="104"/>
      <c r="R52" s="21"/>
      <c r="S52" s="21"/>
      <c r="T52" s="21"/>
      <c r="U52" s="21"/>
      <c r="V52" s="21"/>
      <c r="W52" s="21"/>
      <c r="X52" s="21"/>
      <c r="Y52" s="155"/>
      <c r="Z52" s="41"/>
    </row>
    <row r="53" spans="2:26" x14ac:dyDescent="0.25">
      <c r="B53" s="204">
        <v>8</v>
      </c>
      <c r="C53" s="21"/>
      <c r="D53" s="21"/>
      <c r="E53" s="21"/>
      <c r="F53" s="21"/>
      <c r="G53" s="21"/>
      <c r="H53" s="21"/>
      <c r="I53" s="21"/>
      <c r="J53" s="21"/>
      <c r="K53" s="21"/>
      <c r="L53" s="21"/>
      <c r="M53" s="21"/>
      <c r="N53" s="21"/>
      <c r="O53" s="21"/>
      <c r="P53" s="103"/>
      <c r="Q53" s="104"/>
      <c r="R53" s="21"/>
      <c r="S53" s="21"/>
      <c r="T53" s="21"/>
      <c r="U53" s="21"/>
      <c r="V53" s="21"/>
      <c r="W53" s="21"/>
      <c r="X53" s="21"/>
      <c r="Y53" s="155"/>
      <c r="Z53" s="41"/>
    </row>
    <row r="54" spans="2:26" x14ac:dyDescent="0.25">
      <c r="B54" s="204">
        <v>9</v>
      </c>
      <c r="C54" s="21"/>
      <c r="D54" s="21"/>
      <c r="E54" s="21"/>
      <c r="F54" s="21"/>
      <c r="G54" s="21"/>
      <c r="H54" s="21"/>
      <c r="I54" s="21"/>
      <c r="J54" s="21"/>
      <c r="K54" s="21"/>
      <c r="L54" s="21"/>
      <c r="M54" s="21"/>
      <c r="N54" s="21"/>
      <c r="O54" s="21"/>
      <c r="P54" s="103"/>
      <c r="Q54" s="104"/>
      <c r="R54" s="21"/>
      <c r="S54" s="21"/>
      <c r="T54" s="21"/>
      <c r="U54" s="21"/>
      <c r="V54" s="21"/>
      <c r="W54" s="21"/>
      <c r="X54" s="21"/>
      <c r="Y54" s="155"/>
      <c r="Z54" s="41"/>
    </row>
    <row r="55" spans="2:26" x14ac:dyDescent="0.25">
      <c r="B55" s="204">
        <v>10</v>
      </c>
      <c r="C55" s="21"/>
      <c r="D55" s="21"/>
      <c r="E55" s="21"/>
      <c r="F55" s="21"/>
      <c r="G55" s="21"/>
      <c r="H55" s="21"/>
      <c r="I55" s="21"/>
      <c r="J55" s="21"/>
      <c r="K55" s="21"/>
      <c r="L55" s="21"/>
      <c r="M55" s="21"/>
      <c r="N55" s="21"/>
      <c r="O55" s="21"/>
      <c r="P55" s="103"/>
      <c r="Q55" s="104"/>
      <c r="R55" s="21"/>
      <c r="S55" s="21"/>
      <c r="T55" s="21"/>
      <c r="U55" s="21"/>
      <c r="V55" s="21"/>
      <c r="W55" s="21"/>
      <c r="X55" s="21"/>
      <c r="Y55" s="155"/>
      <c r="Z55" s="41"/>
    </row>
    <row r="56" spans="2:26" x14ac:dyDescent="0.25">
      <c r="B56" s="204">
        <v>11</v>
      </c>
      <c r="C56" s="21"/>
      <c r="D56" s="21"/>
      <c r="E56" s="21"/>
      <c r="F56" s="21"/>
      <c r="G56" s="21"/>
      <c r="H56" s="21"/>
      <c r="I56" s="21"/>
      <c r="J56" s="21"/>
      <c r="K56" s="21"/>
      <c r="L56" s="21"/>
      <c r="M56" s="21"/>
      <c r="N56" s="21"/>
      <c r="O56" s="21"/>
      <c r="P56" s="103"/>
      <c r="Q56" s="104"/>
      <c r="R56" s="21"/>
      <c r="S56" s="21"/>
      <c r="T56" s="21"/>
      <c r="U56" s="21"/>
      <c r="V56" s="21"/>
      <c r="W56" s="21"/>
      <c r="X56" s="21"/>
      <c r="Y56" s="155"/>
      <c r="Z56" s="41"/>
    </row>
    <row r="57" spans="2:26" x14ac:dyDescent="0.25">
      <c r="B57" s="204">
        <v>12</v>
      </c>
      <c r="C57" s="21"/>
      <c r="D57" s="21"/>
      <c r="E57" s="21"/>
      <c r="F57" s="21"/>
      <c r="G57" s="21"/>
      <c r="H57" s="21"/>
      <c r="I57" s="21"/>
      <c r="J57" s="21"/>
      <c r="K57" s="21"/>
      <c r="L57" s="21"/>
      <c r="M57" s="21"/>
      <c r="N57" s="21"/>
      <c r="O57" s="21"/>
      <c r="P57" s="103"/>
      <c r="Q57" s="104"/>
      <c r="R57" s="21"/>
      <c r="S57" s="21"/>
      <c r="T57" s="21"/>
      <c r="U57" s="21"/>
      <c r="V57" s="21"/>
      <c r="W57" s="21"/>
      <c r="X57" s="21"/>
      <c r="Y57" s="155"/>
      <c r="Z57" s="41"/>
    </row>
    <row r="58" spans="2:26" x14ac:dyDescent="0.25">
      <c r="B58" s="204">
        <v>13</v>
      </c>
      <c r="C58" s="21"/>
      <c r="D58" s="21"/>
      <c r="E58" s="21"/>
      <c r="F58" s="21"/>
      <c r="G58" s="21"/>
      <c r="H58" s="21"/>
      <c r="I58" s="21"/>
      <c r="J58" s="21"/>
      <c r="K58" s="21"/>
      <c r="L58" s="21"/>
      <c r="M58" s="21"/>
      <c r="N58" s="21"/>
      <c r="O58" s="21"/>
      <c r="P58" s="103"/>
      <c r="Q58" s="104"/>
      <c r="R58" s="21"/>
      <c r="S58" s="21"/>
      <c r="T58" s="21"/>
      <c r="U58" s="21"/>
      <c r="V58" s="21"/>
      <c r="W58" s="21"/>
      <c r="X58" s="21"/>
      <c r="Y58" s="155"/>
      <c r="Z58" s="41"/>
    </row>
    <row r="59" spans="2:26" x14ac:dyDescent="0.25">
      <c r="B59" s="204">
        <v>14</v>
      </c>
      <c r="C59" s="21"/>
      <c r="D59" s="21"/>
      <c r="E59" s="21"/>
      <c r="F59" s="21"/>
      <c r="G59" s="21"/>
      <c r="H59" s="21"/>
      <c r="I59" s="21"/>
      <c r="J59" s="21"/>
      <c r="K59" s="21"/>
      <c r="L59" s="21"/>
      <c r="M59" s="21"/>
      <c r="N59" s="21"/>
      <c r="O59" s="21"/>
      <c r="P59" s="103"/>
      <c r="Q59" s="104"/>
      <c r="R59" s="21"/>
      <c r="S59" s="21"/>
      <c r="T59" s="21"/>
      <c r="U59" s="21"/>
      <c r="V59" s="21"/>
      <c r="W59" s="21"/>
      <c r="X59" s="21"/>
      <c r="Y59" s="155"/>
      <c r="Z59" s="41"/>
    </row>
    <row r="60" spans="2:26" x14ac:dyDescent="0.25">
      <c r="B60" s="204">
        <v>15</v>
      </c>
      <c r="C60" s="21"/>
      <c r="D60" s="21"/>
      <c r="E60" s="21"/>
      <c r="F60" s="21"/>
      <c r="G60" s="21"/>
      <c r="H60" s="21"/>
      <c r="I60" s="21"/>
      <c r="J60" s="21"/>
      <c r="K60" s="21"/>
      <c r="L60" s="21"/>
      <c r="M60" s="21"/>
      <c r="N60" s="21"/>
      <c r="O60" s="21"/>
      <c r="P60" s="103"/>
      <c r="Q60" s="104"/>
      <c r="R60" s="21"/>
      <c r="S60" s="21"/>
      <c r="T60" s="21"/>
      <c r="U60" s="21"/>
      <c r="V60" s="21"/>
      <c r="W60" s="21"/>
      <c r="X60" s="21"/>
      <c r="Y60" s="155"/>
      <c r="Z60" s="41"/>
    </row>
    <row r="61" spans="2:26" x14ac:dyDescent="0.25">
      <c r="B61" s="204">
        <v>16</v>
      </c>
      <c r="C61" s="21"/>
      <c r="D61" s="21"/>
      <c r="E61" s="21"/>
      <c r="F61" s="21"/>
      <c r="G61" s="21"/>
      <c r="H61" s="21"/>
      <c r="I61" s="21"/>
      <c r="J61" s="21"/>
      <c r="K61" s="21"/>
      <c r="L61" s="21"/>
      <c r="M61" s="21"/>
      <c r="N61" s="21"/>
      <c r="O61" s="21"/>
      <c r="P61" s="103"/>
      <c r="Q61" s="104"/>
      <c r="R61" s="21"/>
      <c r="S61" s="21"/>
      <c r="T61" s="21"/>
      <c r="U61" s="21"/>
      <c r="V61" s="21"/>
      <c r="W61" s="21"/>
      <c r="X61" s="21"/>
      <c r="Y61" s="155"/>
      <c r="Z61" s="41"/>
    </row>
    <row r="62" spans="2:26" x14ac:dyDescent="0.25">
      <c r="B62" s="204">
        <v>17</v>
      </c>
      <c r="C62" s="21"/>
      <c r="D62" s="21"/>
      <c r="E62" s="21"/>
      <c r="F62" s="21"/>
      <c r="G62" s="21"/>
      <c r="H62" s="21"/>
      <c r="I62" s="21"/>
      <c r="J62" s="21"/>
      <c r="K62" s="21"/>
      <c r="L62" s="21"/>
      <c r="M62" s="21"/>
      <c r="N62" s="21"/>
      <c r="O62" s="21"/>
      <c r="P62" s="103"/>
      <c r="Q62" s="104"/>
      <c r="R62" s="21"/>
      <c r="S62" s="21"/>
      <c r="T62" s="21"/>
      <c r="U62" s="21"/>
      <c r="V62" s="21"/>
      <c r="W62" s="21"/>
      <c r="X62" s="21"/>
      <c r="Y62" s="155"/>
      <c r="Z62" s="41"/>
    </row>
    <row r="63" spans="2:26" x14ac:dyDescent="0.25">
      <c r="B63" s="204">
        <v>18</v>
      </c>
      <c r="C63" s="21"/>
      <c r="D63" s="21"/>
      <c r="E63" s="21"/>
      <c r="F63" s="21"/>
      <c r="G63" s="21"/>
      <c r="H63" s="21"/>
      <c r="I63" s="21"/>
      <c r="J63" s="21"/>
      <c r="K63" s="21"/>
      <c r="L63" s="21"/>
      <c r="M63" s="21"/>
      <c r="N63" s="21"/>
      <c r="O63" s="21"/>
      <c r="P63" s="103"/>
      <c r="Q63" s="104"/>
      <c r="R63" s="21"/>
      <c r="S63" s="21"/>
      <c r="T63" s="21"/>
      <c r="U63" s="21"/>
      <c r="V63" s="21"/>
      <c r="W63" s="21"/>
      <c r="X63" s="21"/>
      <c r="Y63" s="155"/>
      <c r="Z63" s="41"/>
    </row>
    <row r="64" spans="2:26" x14ac:dyDescent="0.25">
      <c r="B64" s="204">
        <v>19</v>
      </c>
      <c r="C64" s="21"/>
      <c r="D64" s="21"/>
      <c r="E64" s="21"/>
      <c r="F64" s="21"/>
      <c r="G64" s="21"/>
      <c r="H64" s="21"/>
      <c r="I64" s="21"/>
      <c r="J64" s="21"/>
      <c r="K64" s="21"/>
      <c r="L64" s="21"/>
      <c r="M64" s="21"/>
      <c r="N64" s="21"/>
      <c r="O64" s="21"/>
      <c r="P64" s="103"/>
      <c r="Q64" s="104"/>
      <c r="R64" s="21"/>
      <c r="S64" s="21"/>
      <c r="T64" s="21"/>
      <c r="U64" s="21"/>
      <c r="V64" s="21"/>
      <c r="W64" s="21"/>
      <c r="X64" s="21"/>
      <c r="Y64" s="155"/>
      <c r="Z64" s="41"/>
    </row>
    <row r="65" spans="2:26" x14ac:dyDescent="0.25">
      <c r="B65" s="204">
        <v>20</v>
      </c>
      <c r="C65" s="21"/>
      <c r="D65" s="21"/>
      <c r="E65" s="21"/>
      <c r="F65" s="21"/>
      <c r="G65" s="21"/>
      <c r="H65" s="21"/>
      <c r="I65" s="21"/>
      <c r="J65" s="21"/>
      <c r="K65" s="21"/>
      <c r="L65" s="21"/>
      <c r="M65" s="21"/>
      <c r="N65" s="21"/>
      <c r="O65" s="21"/>
      <c r="P65" s="103"/>
      <c r="Q65" s="104"/>
      <c r="R65" s="21"/>
      <c r="S65" s="21"/>
      <c r="T65" s="21"/>
      <c r="U65" s="21"/>
      <c r="V65" s="21"/>
      <c r="W65" s="21"/>
      <c r="X65" s="21"/>
      <c r="Y65" s="155"/>
      <c r="Z65" s="41"/>
    </row>
    <row r="66" spans="2:26" x14ac:dyDescent="0.25">
      <c r="B66" s="204">
        <v>21</v>
      </c>
      <c r="C66" s="21"/>
      <c r="D66" s="21"/>
      <c r="E66" s="21"/>
      <c r="F66" s="21"/>
      <c r="G66" s="21"/>
      <c r="H66" s="21"/>
      <c r="I66" s="21"/>
      <c r="J66" s="21"/>
      <c r="K66" s="21"/>
      <c r="L66" s="21"/>
      <c r="M66" s="21"/>
      <c r="N66" s="21"/>
      <c r="O66" s="21"/>
      <c r="P66" s="103"/>
      <c r="Q66" s="104"/>
      <c r="R66" s="21"/>
      <c r="S66" s="21"/>
      <c r="T66" s="21"/>
      <c r="U66" s="21"/>
      <c r="V66" s="21"/>
      <c r="W66" s="21"/>
      <c r="X66" s="21"/>
      <c r="Y66" s="155"/>
      <c r="Z66" s="41"/>
    </row>
    <row r="67" spans="2:26" x14ac:dyDescent="0.25">
      <c r="B67" s="204">
        <v>22</v>
      </c>
      <c r="C67" s="21"/>
      <c r="D67" s="21"/>
      <c r="E67" s="21"/>
      <c r="F67" s="21"/>
      <c r="G67" s="21"/>
      <c r="H67" s="21"/>
      <c r="I67" s="21"/>
      <c r="J67" s="21"/>
      <c r="K67" s="21"/>
      <c r="L67" s="21"/>
      <c r="M67" s="21"/>
      <c r="N67" s="21"/>
      <c r="O67" s="21"/>
      <c r="P67" s="103"/>
      <c r="Q67" s="104"/>
      <c r="R67" s="21"/>
      <c r="S67" s="21"/>
      <c r="T67" s="21"/>
      <c r="U67" s="21"/>
      <c r="V67" s="21"/>
      <c r="W67" s="21"/>
      <c r="X67" s="21"/>
      <c r="Y67" s="155"/>
      <c r="Z67" s="41"/>
    </row>
    <row r="68" spans="2:26" x14ac:dyDescent="0.25">
      <c r="B68" s="204">
        <v>23</v>
      </c>
      <c r="C68" s="21"/>
      <c r="D68" s="21"/>
      <c r="E68" s="21"/>
      <c r="F68" s="21"/>
      <c r="G68" s="21"/>
      <c r="H68" s="21"/>
      <c r="I68" s="21"/>
      <c r="J68" s="21"/>
      <c r="K68" s="21"/>
      <c r="L68" s="21"/>
      <c r="M68" s="21"/>
      <c r="N68" s="21"/>
      <c r="O68" s="21"/>
      <c r="P68" s="103"/>
      <c r="Q68" s="104"/>
      <c r="R68" s="21"/>
      <c r="S68" s="21"/>
      <c r="T68" s="21"/>
      <c r="U68" s="21"/>
      <c r="V68" s="21"/>
      <c r="W68" s="21"/>
      <c r="X68" s="21"/>
      <c r="Y68" s="155"/>
      <c r="Z68" s="41"/>
    </row>
    <row r="69" spans="2:26" x14ac:dyDescent="0.25">
      <c r="B69" s="204">
        <v>24</v>
      </c>
      <c r="C69" s="21"/>
      <c r="D69" s="21"/>
      <c r="E69" s="21"/>
      <c r="F69" s="21"/>
      <c r="G69" s="21"/>
      <c r="H69" s="21"/>
      <c r="I69" s="21"/>
      <c r="J69" s="21"/>
      <c r="K69" s="21"/>
      <c r="L69" s="21"/>
      <c r="M69" s="21"/>
      <c r="N69" s="21"/>
      <c r="O69" s="21"/>
      <c r="P69" s="103"/>
      <c r="Q69" s="104"/>
      <c r="R69" s="21"/>
      <c r="S69" s="21"/>
      <c r="T69" s="21"/>
      <c r="U69" s="21"/>
      <c r="V69" s="21"/>
      <c r="W69" s="21"/>
      <c r="X69" s="21"/>
      <c r="Y69" s="155"/>
      <c r="Z69" s="41"/>
    </row>
    <row r="70" spans="2:26" x14ac:dyDescent="0.25">
      <c r="B70" s="204">
        <v>25</v>
      </c>
      <c r="C70" s="21"/>
      <c r="D70" s="21"/>
      <c r="E70" s="21"/>
      <c r="F70" s="21"/>
      <c r="G70" s="21"/>
      <c r="H70" s="21"/>
      <c r="I70" s="21"/>
      <c r="J70" s="21"/>
      <c r="K70" s="21"/>
      <c r="L70" s="21"/>
      <c r="M70" s="21"/>
      <c r="N70" s="21"/>
      <c r="O70" s="21"/>
      <c r="P70" s="103"/>
      <c r="Q70" s="104"/>
      <c r="R70" s="21"/>
      <c r="S70" s="21"/>
      <c r="T70" s="21"/>
      <c r="U70" s="21"/>
      <c r="V70" s="21"/>
      <c r="W70" s="21"/>
      <c r="X70" s="21"/>
      <c r="Y70" s="155"/>
      <c r="Z70" s="41"/>
    </row>
    <row r="71" spans="2:26" x14ac:dyDescent="0.25">
      <c r="B71" s="204">
        <v>26</v>
      </c>
      <c r="C71" s="21"/>
      <c r="D71" s="21"/>
      <c r="E71" s="21"/>
      <c r="F71" s="21"/>
      <c r="G71" s="21"/>
      <c r="H71" s="21"/>
      <c r="I71" s="21"/>
      <c r="J71" s="21"/>
      <c r="K71" s="21"/>
      <c r="L71" s="21"/>
      <c r="M71" s="21"/>
      <c r="N71" s="21"/>
      <c r="O71" s="21"/>
      <c r="P71" s="103"/>
      <c r="Q71" s="104"/>
      <c r="R71" s="21"/>
      <c r="S71" s="21"/>
      <c r="T71" s="21"/>
      <c r="U71" s="21"/>
      <c r="V71" s="21"/>
      <c r="W71" s="21"/>
      <c r="X71" s="21"/>
      <c r="Y71" s="155"/>
      <c r="Z71" s="41"/>
    </row>
    <row r="72" spans="2:26" x14ac:dyDescent="0.25">
      <c r="B72" s="204">
        <v>27</v>
      </c>
      <c r="C72" s="21"/>
      <c r="D72" s="21"/>
      <c r="E72" s="21"/>
      <c r="F72" s="21"/>
      <c r="G72" s="21"/>
      <c r="H72" s="21"/>
      <c r="I72" s="21"/>
      <c r="J72" s="21"/>
      <c r="K72" s="21"/>
      <c r="L72" s="21"/>
      <c r="M72" s="21"/>
      <c r="N72" s="21"/>
      <c r="O72" s="21"/>
      <c r="P72" s="103"/>
      <c r="Q72" s="104"/>
      <c r="R72" s="21"/>
      <c r="S72" s="21"/>
      <c r="T72" s="21"/>
      <c r="U72" s="21"/>
      <c r="V72" s="21"/>
      <c r="W72" s="21"/>
      <c r="X72" s="21"/>
      <c r="Y72" s="155"/>
      <c r="Z72" s="41"/>
    </row>
    <row r="73" spans="2:26" x14ac:dyDescent="0.25">
      <c r="B73" s="204">
        <v>28</v>
      </c>
      <c r="C73" s="21"/>
      <c r="D73" s="21"/>
      <c r="E73" s="21"/>
      <c r="F73" s="21"/>
      <c r="G73" s="21"/>
      <c r="H73" s="21"/>
      <c r="I73" s="21"/>
      <c r="J73" s="21"/>
      <c r="K73" s="21"/>
      <c r="L73" s="21"/>
      <c r="M73" s="21"/>
      <c r="N73" s="21"/>
      <c r="O73" s="21"/>
      <c r="P73" s="103"/>
      <c r="Q73" s="104"/>
      <c r="R73" s="21"/>
      <c r="S73" s="21"/>
      <c r="T73" s="21"/>
      <c r="U73" s="21"/>
      <c r="V73" s="21"/>
      <c r="W73" s="21"/>
      <c r="X73" s="21"/>
      <c r="Y73" s="155"/>
      <c r="Z73" s="41"/>
    </row>
    <row r="74" spans="2:26" x14ac:dyDescent="0.25">
      <c r="B74" s="204">
        <v>29</v>
      </c>
      <c r="C74" s="21"/>
      <c r="D74" s="21"/>
      <c r="E74" s="21"/>
      <c r="F74" s="21"/>
      <c r="G74" s="21"/>
      <c r="H74" s="21"/>
      <c r="I74" s="21"/>
      <c r="J74" s="21"/>
      <c r="K74" s="21"/>
      <c r="L74" s="21"/>
      <c r="M74" s="21"/>
      <c r="N74" s="21"/>
      <c r="O74" s="21"/>
      <c r="P74" s="103"/>
      <c r="Q74" s="104"/>
      <c r="R74" s="21"/>
      <c r="S74" s="21"/>
      <c r="T74" s="21"/>
      <c r="U74" s="21"/>
      <c r="V74" s="21"/>
      <c r="W74" s="21"/>
      <c r="X74" s="21"/>
      <c r="Y74" s="155"/>
      <c r="Z74" s="41"/>
    </row>
    <row r="75" spans="2:26" x14ac:dyDescent="0.25">
      <c r="B75" s="204">
        <v>30</v>
      </c>
      <c r="C75" s="21"/>
      <c r="D75" s="21"/>
      <c r="E75" s="21"/>
      <c r="F75" s="21"/>
      <c r="G75" s="21"/>
      <c r="H75" s="21"/>
      <c r="I75" s="21"/>
      <c r="J75" s="21"/>
      <c r="K75" s="21"/>
      <c r="L75" s="21"/>
      <c r="M75" s="21"/>
      <c r="N75" s="21"/>
      <c r="O75" s="21"/>
      <c r="P75" s="103"/>
      <c r="Q75" s="104"/>
      <c r="R75" s="21"/>
      <c r="S75" s="21"/>
      <c r="T75" s="21"/>
      <c r="U75" s="21"/>
      <c r="V75" s="21"/>
      <c r="W75" s="21"/>
      <c r="X75" s="21"/>
      <c r="Y75" s="155"/>
      <c r="Z75" s="4"/>
    </row>
    <row r="76" spans="2:26" x14ac:dyDescent="0.25">
      <c r="C76" s="13"/>
      <c r="D76" s="13"/>
      <c r="E76" s="13"/>
      <c r="F76" s="13"/>
      <c r="G76" s="13"/>
      <c r="H76" s="13"/>
      <c r="I76" s="13"/>
      <c r="J76" s="13"/>
      <c r="K76" s="13"/>
      <c r="L76" s="13"/>
      <c r="M76" s="13"/>
      <c r="N76" s="13"/>
      <c r="O76" s="13"/>
      <c r="P76" s="13"/>
      <c r="Q76" s="13"/>
      <c r="R76" s="13"/>
      <c r="S76" s="13"/>
      <c r="T76" s="13"/>
      <c r="U76" s="13"/>
      <c r="V76" s="13"/>
      <c r="W76" s="13"/>
      <c r="X76" s="13"/>
      <c r="Y76" s="13"/>
      <c r="Z76" s="7"/>
    </row>
  </sheetData>
  <sheetProtection password="AFA5" sheet="1"/>
  <dataValidations count="1">
    <dataValidation type="list" allowBlank="1" showInputMessage="1" showErrorMessage="1" sqref="C46:C75" xr:uid="{3DA34033-1E45-408D-B93E-1332D0D0EAE0}">
      <formula1>Counterparty_Types</formula1>
    </dataValidation>
  </dataValidations>
  <pageMargins left="0.7" right="0.7" top="0.75" bottom="0.75" header="0.3" footer="0.3"/>
  <pageSetup paperSize="3" pageOrder="overThenDown" orientation="landscape"/>
  <rowBreaks count="1" manualBreakCount="1">
    <brk id="40" max="1048575" man="1"/>
  </rowBreaks>
  <tableParts count="1">
    <tablePart r:id="rId1"/>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452745-0CAA-4068-A551-A02A261C8311}">
  <sheetPr codeName="Sheet7"/>
  <dimension ref="A1:M42"/>
  <sheetViews>
    <sheetView showGridLines="0" topLeftCell="B1" zoomScaleNormal="100" workbookViewId="0">
      <pane xSplit="1" topLeftCell="C1" activePane="topRight" state="frozen"/>
      <selection activeCell="B1" sqref="B1"/>
      <selection pane="topRight" activeCell="B3" sqref="B3"/>
    </sheetView>
  </sheetViews>
  <sheetFormatPr defaultColWidth="0" defaultRowHeight="11.5" zeroHeight="1" x14ac:dyDescent="0.25"/>
  <cols>
    <col min="1" max="1" width="9.1796875" style="10" hidden="1" customWidth="1"/>
    <col min="2" max="2" width="38.81640625" style="10" customWidth="1"/>
    <col min="3" max="3" width="10.1796875" style="10" customWidth="1"/>
    <col min="4" max="4" width="15.453125" style="10" customWidth="1"/>
    <col min="5" max="5" width="16.453125" style="10" customWidth="1"/>
    <col min="6" max="6" width="18" style="10" customWidth="1"/>
    <col min="7" max="7" width="10.1796875" style="10" customWidth="1"/>
    <col min="8" max="8" width="20.453125" style="10" customWidth="1"/>
    <col min="9" max="9" width="18.81640625" style="10" customWidth="1"/>
    <col min="10" max="10" width="21.26953125" style="10" customWidth="1"/>
    <col min="11" max="11" width="19.7265625" style="10" customWidth="1"/>
    <col min="12" max="12" width="19.1796875" style="10" customWidth="1"/>
    <col min="13" max="13" width="9.1796875" style="10" customWidth="1"/>
    <col min="14" max="16" width="9.1796875" style="10" hidden="1" customWidth="1"/>
    <col min="17" max="16384" width="9.1796875" style="10" hidden="1"/>
  </cols>
  <sheetData>
    <row r="1" spans="1:13" ht="19" x14ac:dyDescent="0.25">
      <c r="B1" s="354" t="s">
        <v>209</v>
      </c>
    </row>
    <row r="2" spans="1:13" x14ac:dyDescent="0.25">
      <c r="A2" s="8"/>
      <c r="B2" s="148" t="s">
        <v>1</v>
      </c>
    </row>
    <row r="3" spans="1:13" x14ac:dyDescent="0.25">
      <c r="B3" s="1" t="s">
        <v>210</v>
      </c>
      <c r="C3" s="20"/>
      <c r="D3" s="20"/>
      <c r="E3" s="20"/>
      <c r="F3" s="20"/>
      <c r="G3" s="20"/>
      <c r="H3" s="20"/>
      <c r="I3" s="20"/>
      <c r="J3" s="20"/>
      <c r="K3" s="20"/>
      <c r="L3" s="20"/>
    </row>
    <row r="4" spans="1:13" x14ac:dyDescent="0.25">
      <c r="A4" s="227"/>
      <c r="B4" s="123"/>
      <c r="C4" s="231"/>
      <c r="D4" s="231"/>
      <c r="E4" s="231"/>
      <c r="F4" s="231"/>
      <c r="G4" s="231"/>
      <c r="H4" s="231"/>
      <c r="I4" s="231"/>
      <c r="J4" s="231"/>
      <c r="K4" s="231"/>
      <c r="L4" s="231"/>
      <c r="M4" s="41"/>
    </row>
    <row r="5" spans="1:13" x14ac:dyDescent="0.25">
      <c r="B5" s="28" t="s">
        <v>31</v>
      </c>
      <c r="C5" s="228" t="s">
        <v>211</v>
      </c>
      <c r="D5" s="229" t="s">
        <v>212</v>
      </c>
      <c r="E5" s="229" t="s">
        <v>213</v>
      </c>
      <c r="F5" s="229" t="s">
        <v>214</v>
      </c>
      <c r="G5" s="230" t="s">
        <v>55</v>
      </c>
      <c r="H5" s="229" t="s">
        <v>215</v>
      </c>
      <c r="I5" s="229" t="s">
        <v>216</v>
      </c>
      <c r="J5" s="229" t="s">
        <v>217</v>
      </c>
      <c r="K5" s="229" t="s">
        <v>218</v>
      </c>
      <c r="L5" s="229" t="s">
        <v>219</v>
      </c>
      <c r="M5" s="41"/>
    </row>
    <row r="6" spans="1:13" x14ac:dyDescent="0.25">
      <c r="A6" s="38"/>
      <c r="B6" s="15" t="s">
        <v>220</v>
      </c>
      <c r="C6" s="23"/>
      <c r="D6" s="23"/>
      <c r="E6" s="23"/>
      <c r="F6" s="23"/>
      <c r="G6" s="23"/>
      <c r="H6" s="23"/>
      <c r="I6" s="23"/>
      <c r="J6" s="23"/>
      <c r="K6" s="23"/>
      <c r="L6" s="23"/>
      <c r="M6" s="41"/>
    </row>
    <row r="7" spans="1:13" x14ac:dyDescent="0.25">
      <c r="A7" s="38"/>
      <c r="B7" s="16" t="s">
        <v>221</v>
      </c>
      <c r="C7" s="21"/>
      <c r="D7" s="21"/>
      <c r="E7" s="21"/>
      <c r="F7" s="21"/>
      <c r="G7" s="21"/>
      <c r="H7" s="21"/>
      <c r="I7" s="21"/>
      <c r="J7" s="21"/>
      <c r="K7" s="21"/>
      <c r="L7" s="21"/>
      <c r="M7" s="41"/>
    </row>
    <row r="8" spans="1:13" ht="23" x14ac:dyDescent="0.25">
      <c r="A8" s="38"/>
      <c r="B8" s="17" t="s">
        <v>222</v>
      </c>
      <c r="C8" s="21"/>
      <c r="D8" s="21"/>
      <c r="E8" s="21"/>
      <c r="F8" s="21"/>
      <c r="G8" s="21"/>
      <c r="H8" s="21"/>
      <c r="I8" s="21"/>
      <c r="J8" s="21"/>
      <c r="K8" s="21"/>
      <c r="L8" s="21"/>
      <c r="M8" s="41"/>
    </row>
    <row r="9" spans="1:13" ht="23" x14ac:dyDescent="0.25">
      <c r="A9" s="38"/>
      <c r="B9" s="18" t="s">
        <v>223</v>
      </c>
      <c r="C9" s="21"/>
      <c r="D9" s="21"/>
      <c r="E9" s="21"/>
      <c r="F9" s="21"/>
      <c r="G9" s="21"/>
      <c r="H9" s="21"/>
      <c r="I9" s="21"/>
      <c r="J9" s="21"/>
      <c r="K9" s="21"/>
      <c r="L9" s="21"/>
      <c r="M9" s="41"/>
    </row>
    <row r="10" spans="1:13" ht="23" x14ac:dyDescent="0.25">
      <c r="A10" s="38"/>
      <c r="B10" s="18" t="s">
        <v>224</v>
      </c>
      <c r="C10" s="21"/>
      <c r="D10" s="21"/>
      <c r="E10" s="21"/>
      <c r="F10" s="21"/>
      <c r="G10" s="21"/>
      <c r="H10" s="21"/>
      <c r="I10" s="21"/>
      <c r="J10" s="21"/>
      <c r="K10" s="21"/>
      <c r="L10" s="21"/>
      <c r="M10" s="41"/>
    </row>
    <row r="11" spans="1:13" x14ac:dyDescent="0.25">
      <c r="A11" s="38"/>
      <c r="B11" s="17" t="s">
        <v>225</v>
      </c>
      <c r="C11" s="329"/>
      <c r="D11" s="329"/>
      <c r="E11" s="21"/>
      <c r="F11" s="21"/>
      <c r="G11" s="21"/>
      <c r="H11" s="21"/>
      <c r="I11" s="21"/>
      <c r="J11" s="21"/>
      <c r="K11" s="21"/>
      <c r="L11" s="21"/>
      <c r="M11" s="41"/>
    </row>
    <row r="12" spans="1:13" x14ac:dyDescent="0.25">
      <c r="A12" s="38"/>
      <c r="B12" s="16" t="s">
        <v>226</v>
      </c>
      <c r="C12" s="21"/>
      <c r="D12" s="21"/>
      <c r="E12" s="21"/>
      <c r="F12" s="21"/>
      <c r="G12" s="21"/>
      <c r="H12" s="21"/>
      <c r="I12" s="21"/>
      <c r="J12" s="21"/>
      <c r="K12" s="21"/>
      <c r="L12" s="21"/>
      <c r="M12" s="41"/>
    </row>
    <row r="13" spans="1:13" ht="23" x14ac:dyDescent="0.25">
      <c r="A13" s="38"/>
      <c r="B13" s="17" t="s">
        <v>227</v>
      </c>
      <c r="C13" s="21"/>
      <c r="D13" s="21"/>
      <c r="E13" s="21"/>
      <c r="F13" s="21"/>
      <c r="G13" s="21"/>
      <c r="H13" s="21"/>
      <c r="I13" s="21"/>
      <c r="J13" s="21"/>
      <c r="K13" s="21"/>
      <c r="L13" s="21"/>
      <c r="M13" s="41"/>
    </row>
    <row r="14" spans="1:13" ht="23" x14ac:dyDescent="0.25">
      <c r="A14" s="38"/>
      <c r="B14" s="19" t="s">
        <v>228</v>
      </c>
      <c r="C14" s="21"/>
      <c r="D14" s="21"/>
      <c r="E14" s="21"/>
      <c r="F14" s="21"/>
      <c r="G14" s="21"/>
      <c r="H14" s="21"/>
      <c r="I14" s="21"/>
      <c r="J14" s="21"/>
      <c r="K14" s="21"/>
      <c r="L14" s="21"/>
      <c r="M14" s="41"/>
    </row>
    <row r="15" spans="1:13" ht="23" x14ac:dyDescent="0.25">
      <c r="A15" s="38"/>
      <c r="B15" s="19" t="s">
        <v>229</v>
      </c>
      <c r="C15" s="21"/>
      <c r="D15" s="21"/>
      <c r="E15" s="21"/>
      <c r="F15" s="21"/>
      <c r="G15" s="21"/>
      <c r="H15" s="21"/>
      <c r="I15" s="21"/>
      <c r="J15" s="21"/>
      <c r="K15" s="21"/>
      <c r="L15" s="21"/>
      <c r="M15" s="41"/>
    </row>
    <row r="16" spans="1:13" x14ac:dyDescent="0.25">
      <c r="A16" s="38"/>
      <c r="B16" s="17" t="s">
        <v>230</v>
      </c>
      <c r="C16" s="329"/>
      <c r="D16" s="329"/>
      <c r="E16" s="21"/>
      <c r="F16" s="21"/>
      <c r="G16" s="21"/>
      <c r="H16" s="21"/>
      <c r="I16" s="21"/>
      <c r="J16" s="21"/>
      <c r="K16" s="21"/>
      <c r="L16" s="21"/>
      <c r="M16" s="41"/>
    </row>
    <row r="17" spans="1:13" ht="23" hidden="1" x14ac:dyDescent="0.25">
      <c r="B17" s="26" t="s">
        <v>231</v>
      </c>
      <c r="C17" s="329"/>
      <c r="D17" s="329"/>
      <c r="E17" s="233"/>
      <c r="F17" s="233"/>
      <c r="G17" s="233"/>
      <c r="H17" s="233"/>
      <c r="I17" s="233"/>
      <c r="J17" s="233"/>
      <c r="K17" s="233"/>
      <c r="L17" s="233"/>
    </row>
    <row r="18" spans="1:13" x14ac:dyDescent="0.25">
      <c r="A18" s="38"/>
      <c r="B18" s="16" t="s">
        <v>232</v>
      </c>
      <c r="C18" s="329"/>
      <c r="D18" s="329"/>
      <c r="E18" s="21"/>
      <c r="F18" s="21"/>
      <c r="G18" s="21"/>
      <c r="H18" s="21"/>
      <c r="I18" s="21"/>
      <c r="J18" s="21"/>
      <c r="K18" s="21"/>
      <c r="L18" s="21"/>
      <c r="M18" s="41"/>
    </row>
    <row r="19" spans="1:13" x14ac:dyDescent="0.25">
      <c r="A19" s="38"/>
      <c r="B19" s="232" t="s">
        <v>233</v>
      </c>
      <c r="C19" s="62"/>
      <c r="D19" s="62"/>
      <c r="E19" s="62"/>
      <c r="F19" s="62"/>
      <c r="G19" s="62"/>
      <c r="H19" s="62"/>
      <c r="I19" s="62"/>
      <c r="J19" s="62"/>
      <c r="K19" s="62"/>
      <c r="L19" s="62"/>
      <c r="M19" s="41"/>
    </row>
    <row r="20" spans="1:13" x14ac:dyDescent="0.25">
      <c r="B20" s="13"/>
      <c r="C20" s="13"/>
      <c r="D20" s="13"/>
      <c r="E20" s="13"/>
      <c r="F20" s="13"/>
      <c r="G20" s="13"/>
      <c r="H20" s="13"/>
      <c r="I20" s="13"/>
      <c r="J20" s="13"/>
      <c r="K20" s="13"/>
      <c r="L20" s="13"/>
    </row>
    <row r="21" spans="1:13" hidden="1" x14ac:dyDescent="0.25">
      <c r="B21" s="1"/>
      <c r="C21" s="20"/>
      <c r="D21" s="20"/>
      <c r="E21" s="20"/>
      <c r="F21" s="20"/>
      <c r="G21" s="20"/>
      <c r="H21" s="20"/>
      <c r="I21" s="20"/>
      <c r="J21" s="20"/>
      <c r="K21" s="20"/>
      <c r="L21" s="20"/>
    </row>
    <row r="22" spans="1:13" ht="12" hidden="1" customHeight="1" x14ac:dyDescent="0.25">
      <c r="A22" s="38"/>
      <c r="B22" s="123"/>
      <c r="C22" s="231"/>
      <c r="D22" s="231"/>
      <c r="E22" s="231"/>
      <c r="F22" s="231"/>
      <c r="G22" s="231"/>
      <c r="H22" s="231"/>
      <c r="I22" s="231"/>
      <c r="J22" s="231"/>
      <c r="K22" s="231"/>
      <c r="L22" s="231"/>
      <c r="M22" s="41"/>
    </row>
    <row r="23" spans="1:13" hidden="1" x14ac:dyDescent="0.25">
      <c r="B23" s="28"/>
      <c r="C23" s="228"/>
      <c r="D23" s="229"/>
      <c r="E23" s="229"/>
      <c r="F23" s="229"/>
      <c r="G23" s="230"/>
      <c r="H23" s="234"/>
      <c r="I23" s="234"/>
      <c r="J23" s="234"/>
      <c r="K23" s="234"/>
      <c r="L23" s="234"/>
      <c r="M23" s="41"/>
    </row>
    <row r="24" spans="1:13" hidden="1" x14ac:dyDescent="0.25">
      <c r="A24" s="38"/>
      <c r="B24" s="15"/>
      <c r="C24" s="23"/>
      <c r="D24" s="23"/>
      <c r="E24" s="23"/>
      <c r="F24" s="23"/>
      <c r="G24" s="23"/>
      <c r="H24" s="23"/>
      <c r="I24" s="23"/>
      <c r="J24" s="23"/>
      <c r="K24" s="23"/>
      <c r="L24" s="23"/>
      <c r="M24" s="41"/>
    </row>
    <row r="25" spans="1:13" hidden="1" x14ac:dyDescent="0.25">
      <c r="A25" s="38"/>
      <c r="B25" s="16"/>
      <c r="C25" s="21"/>
      <c r="D25" s="21"/>
      <c r="E25" s="21"/>
      <c r="F25" s="21"/>
      <c r="G25" s="21"/>
      <c r="H25" s="21"/>
      <c r="I25" s="21"/>
      <c r="J25" s="21"/>
      <c r="K25" s="21"/>
      <c r="L25" s="21"/>
      <c r="M25" s="41"/>
    </row>
    <row r="26" spans="1:13" hidden="1" x14ac:dyDescent="0.25">
      <c r="A26" s="38"/>
      <c r="B26" s="17"/>
      <c r="C26" s="21"/>
      <c r="D26" s="21"/>
      <c r="E26" s="21"/>
      <c r="F26" s="21"/>
      <c r="G26" s="21"/>
      <c r="H26" s="21"/>
      <c r="I26" s="21"/>
      <c r="J26" s="21"/>
      <c r="K26" s="21"/>
      <c r="L26" s="21"/>
      <c r="M26" s="41"/>
    </row>
    <row r="27" spans="1:13" hidden="1" x14ac:dyDescent="0.25">
      <c r="A27" s="38"/>
      <c r="B27" s="18"/>
      <c r="C27" s="21"/>
      <c r="D27" s="21"/>
      <c r="E27" s="21"/>
      <c r="F27" s="21"/>
      <c r="G27" s="21"/>
      <c r="H27" s="21"/>
      <c r="I27" s="21"/>
      <c r="J27" s="21"/>
      <c r="K27" s="21"/>
      <c r="L27" s="21"/>
      <c r="M27" s="41"/>
    </row>
    <row r="28" spans="1:13" hidden="1" x14ac:dyDescent="0.25">
      <c r="A28" s="38"/>
      <c r="B28" s="18"/>
      <c r="C28" s="21"/>
      <c r="D28" s="21"/>
      <c r="E28" s="21"/>
      <c r="F28" s="21"/>
      <c r="G28" s="21"/>
      <c r="H28" s="21"/>
      <c r="I28" s="21"/>
      <c r="J28" s="21"/>
      <c r="K28" s="21"/>
      <c r="L28" s="21"/>
      <c r="M28" s="41"/>
    </row>
    <row r="29" spans="1:13" hidden="1" x14ac:dyDescent="0.25">
      <c r="A29" s="38"/>
      <c r="B29" s="17"/>
      <c r="C29" s="329"/>
      <c r="D29" s="329"/>
      <c r="E29" s="21"/>
      <c r="F29" s="21"/>
      <c r="G29" s="21"/>
      <c r="H29" s="21"/>
      <c r="I29" s="21"/>
      <c r="J29" s="21"/>
      <c r="K29" s="21"/>
      <c r="L29" s="21"/>
      <c r="M29" s="41"/>
    </row>
    <row r="30" spans="1:13" hidden="1" x14ac:dyDescent="0.25">
      <c r="A30" s="38"/>
      <c r="B30" s="16"/>
      <c r="C30" s="21"/>
      <c r="D30" s="21"/>
      <c r="E30" s="21"/>
      <c r="F30" s="21"/>
      <c r="G30" s="21"/>
      <c r="H30" s="21"/>
      <c r="I30" s="21"/>
      <c r="J30" s="21"/>
      <c r="K30" s="21"/>
      <c r="L30" s="21"/>
      <c r="M30" s="41"/>
    </row>
    <row r="31" spans="1:13" hidden="1" x14ac:dyDescent="0.25">
      <c r="A31" s="38"/>
      <c r="B31" s="17"/>
      <c r="C31" s="21"/>
      <c r="D31" s="21"/>
      <c r="E31" s="21"/>
      <c r="F31" s="21"/>
      <c r="G31" s="21"/>
      <c r="H31" s="21"/>
      <c r="I31" s="21"/>
      <c r="J31" s="21"/>
      <c r="K31" s="21"/>
      <c r="L31" s="21"/>
      <c r="M31" s="41"/>
    </row>
    <row r="32" spans="1:13" hidden="1" x14ac:dyDescent="0.25">
      <c r="A32" s="38"/>
      <c r="B32" s="19"/>
      <c r="C32" s="21"/>
      <c r="D32" s="21"/>
      <c r="E32" s="21"/>
      <c r="F32" s="21"/>
      <c r="G32" s="21"/>
      <c r="H32" s="21"/>
      <c r="I32" s="21"/>
      <c r="J32" s="21"/>
      <c r="K32" s="21"/>
      <c r="L32" s="21"/>
      <c r="M32" s="41"/>
    </row>
    <row r="33" spans="1:13" hidden="1" x14ac:dyDescent="0.25">
      <c r="A33" s="38"/>
      <c r="B33" s="19"/>
      <c r="C33" s="21"/>
      <c r="D33" s="21"/>
      <c r="E33" s="21"/>
      <c r="F33" s="21"/>
      <c r="G33" s="21"/>
      <c r="H33" s="21"/>
      <c r="I33" s="21"/>
      <c r="J33" s="21"/>
      <c r="K33" s="21"/>
      <c r="L33" s="21"/>
      <c r="M33" s="41"/>
    </row>
    <row r="34" spans="1:13" hidden="1" x14ac:dyDescent="0.25">
      <c r="A34" s="38"/>
      <c r="B34" s="17"/>
      <c r="C34" s="329"/>
      <c r="D34" s="329"/>
      <c r="E34" s="21"/>
      <c r="F34" s="21"/>
      <c r="G34" s="21"/>
      <c r="H34" s="21"/>
      <c r="I34" s="21"/>
      <c r="J34" s="21"/>
      <c r="K34" s="21"/>
      <c r="L34" s="21"/>
      <c r="M34" s="41"/>
    </row>
    <row r="35" spans="1:13" hidden="1" x14ac:dyDescent="0.25">
      <c r="B35" s="27"/>
      <c r="C35" s="329"/>
      <c r="D35" s="329"/>
      <c r="E35" s="233"/>
      <c r="F35" s="233"/>
      <c r="G35" s="233"/>
      <c r="H35" s="233"/>
      <c r="I35" s="233"/>
      <c r="J35" s="233"/>
      <c r="K35" s="233"/>
      <c r="L35" s="233"/>
      <c r="M35" s="41"/>
    </row>
    <row r="36" spans="1:13" hidden="1" x14ac:dyDescent="0.25">
      <c r="A36" s="38"/>
      <c r="B36" s="16"/>
      <c r="C36" s="329"/>
      <c r="D36" s="329"/>
      <c r="E36" s="21"/>
      <c r="F36" s="21"/>
      <c r="G36" s="21"/>
      <c r="H36" s="21"/>
      <c r="I36" s="21"/>
      <c r="J36" s="21"/>
      <c r="K36" s="21"/>
      <c r="L36" s="21"/>
      <c r="M36" s="41"/>
    </row>
    <row r="37" spans="1:13" hidden="1" x14ac:dyDescent="0.25">
      <c r="A37" s="38"/>
      <c r="B37" s="232"/>
      <c r="C37" s="62"/>
      <c r="D37" s="62"/>
      <c r="E37" s="62"/>
      <c r="F37" s="62"/>
      <c r="G37" s="62"/>
      <c r="H37" s="62"/>
      <c r="I37" s="62"/>
      <c r="J37" s="62"/>
      <c r="K37" s="62"/>
      <c r="L37" s="62"/>
      <c r="M37" s="41"/>
    </row>
    <row r="38" spans="1:13" hidden="1" x14ac:dyDescent="0.25">
      <c r="B38" s="47"/>
      <c r="C38" s="47"/>
      <c r="D38" s="13"/>
      <c r="E38" s="13"/>
      <c r="F38" s="13"/>
      <c r="G38" s="13"/>
      <c r="H38" s="13"/>
      <c r="I38" s="13"/>
      <c r="J38" s="13"/>
      <c r="K38" s="13"/>
      <c r="L38" s="13"/>
    </row>
    <row r="39" spans="1:13" hidden="1" x14ac:dyDescent="0.25">
      <c r="B39" s="160"/>
      <c r="C39" s="161"/>
    </row>
    <row r="40" spans="1:13" hidden="1" x14ac:dyDescent="0.25">
      <c r="A40" s="38"/>
      <c r="B40" s="22"/>
      <c r="C40" s="23"/>
      <c r="D40" s="41"/>
    </row>
    <row r="41" spans="1:13" hidden="1" x14ac:dyDescent="0.25">
      <c r="A41" s="38"/>
      <c r="B41" s="335"/>
      <c r="C41" s="62"/>
      <c r="D41" s="41"/>
    </row>
    <row r="42" spans="1:13" hidden="1" x14ac:dyDescent="0.25">
      <c r="B42" s="13"/>
      <c r="C42" s="13"/>
      <c r="M42" s="7"/>
    </row>
  </sheetData>
  <sheetProtection password="AFA5" sheet="1"/>
  <pageMargins left="0.7" right="0.7" top="0.75" bottom="0.75" header="0.3" footer="0.3"/>
  <pageSetup scale="75" pageOrder="overThenDown" orientation="landscape"/>
  <rowBreaks count="1" manualBreakCount="1">
    <brk id="20" max="1048575" man="1"/>
  </rowBreaks>
  <colBreaks count="1" manualBreakCount="1">
    <brk id="8" max="16383" man="1"/>
  </colBreaks>
  <tableParts count="1">
    <tablePart r:id="rId1"/>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45276D-FE90-4458-92D0-2C1D6F10FC5C}">
  <dimension ref="A1:M42"/>
  <sheetViews>
    <sheetView showGridLines="0" topLeftCell="B1" zoomScaleNormal="100" workbookViewId="0">
      <pane xSplit="1" topLeftCell="C1" activePane="topRight" state="frozen"/>
      <selection activeCell="B1" sqref="B1"/>
      <selection pane="topRight" activeCell="B21" sqref="B21"/>
    </sheetView>
  </sheetViews>
  <sheetFormatPr defaultColWidth="0" defaultRowHeight="11.5" zeroHeight="1" x14ac:dyDescent="0.25"/>
  <cols>
    <col min="1" max="1" width="9.1796875" style="10" hidden="1" customWidth="1"/>
    <col min="2" max="2" width="38.81640625" style="10" customWidth="1"/>
    <col min="3" max="3" width="10.1796875" style="10" customWidth="1"/>
    <col min="4" max="4" width="15.453125" style="10" customWidth="1"/>
    <col min="5" max="5" width="16.453125" style="10" customWidth="1"/>
    <col min="6" max="6" width="18" style="10" customWidth="1"/>
    <col min="7" max="7" width="10.1796875" style="10" customWidth="1"/>
    <col min="8" max="8" width="20.453125" style="10" customWidth="1"/>
    <col min="9" max="9" width="18.81640625" style="10" customWidth="1"/>
    <col min="10" max="10" width="21.26953125" style="10" customWidth="1"/>
    <col min="11" max="11" width="19.7265625" style="10" customWidth="1"/>
    <col min="12" max="12" width="19.1796875" style="10" customWidth="1"/>
    <col min="13" max="13" width="9.1796875" style="10" customWidth="1"/>
    <col min="14" max="16" width="9.1796875" style="10" hidden="1" customWidth="1"/>
    <col min="17" max="16384" width="9.1796875" style="10" hidden="1"/>
  </cols>
  <sheetData>
    <row r="1" spans="1:13" ht="19" x14ac:dyDescent="0.25">
      <c r="B1" s="354" t="s">
        <v>209</v>
      </c>
    </row>
    <row r="2" spans="1:13" x14ac:dyDescent="0.25">
      <c r="A2" s="8"/>
      <c r="B2" s="148" t="s">
        <v>1</v>
      </c>
    </row>
    <row r="3" spans="1:13" hidden="1" x14ac:dyDescent="0.25">
      <c r="B3" s="1"/>
      <c r="C3" s="20"/>
      <c r="D3" s="20"/>
      <c r="E3" s="20"/>
      <c r="F3" s="20"/>
      <c r="G3" s="20"/>
      <c r="H3" s="20"/>
      <c r="I3" s="20"/>
      <c r="J3" s="20"/>
      <c r="K3" s="20"/>
      <c r="L3" s="20"/>
    </row>
    <row r="4" spans="1:13" hidden="1" x14ac:dyDescent="0.25">
      <c r="A4" s="227"/>
      <c r="B4" s="123"/>
      <c r="C4" s="231"/>
      <c r="D4" s="231"/>
      <c r="E4" s="231"/>
      <c r="F4" s="231"/>
      <c r="G4" s="231"/>
      <c r="H4" s="231"/>
      <c r="I4" s="231"/>
      <c r="J4" s="231"/>
      <c r="K4" s="231"/>
      <c r="L4" s="231"/>
      <c r="M4" s="41"/>
    </row>
    <row r="5" spans="1:13" hidden="1" x14ac:dyDescent="0.25">
      <c r="B5" s="28"/>
      <c r="C5" s="228"/>
      <c r="D5" s="229"/>
      <c r="E5" s="229"/>
      <c r="F5" s="229"/>
      <c r="G5" s="230"/>
      <c r="H5" s="229"/>
      <c r="I5" s="229"/>
      <c r="J5" s="229"/>
      <c r="K5" s="229"/>
      <c r="L5" s="229"/>
      <c r="M5" s="41"/>
    </row>
    <row r="6" spans="1:13" hidden="1" x14ac:dyDescent="0.25">
      <c r="A6" s="38"/>
      <c r="B6" s="15"/>
      <c r="C6" s="23"/>
      <c r="D6" s="23"/>
      <c r="E6" s="23"/>
      <c r="F6" s="23"/>
      <c r="G6" s="23"/>
      <c r="H6" s="23"/>
      <c r="I6" s="23"/>
      <c r="J6" s="23"/>
      <c r="K6" s="23"/>
      <c r="L6" s="23"/>
      <c r="M6" s="41"/>
    </row>
    <row r="7" spans="1:13" hidden="1" x14ac:dyDescent="0.25">
      <c r="A7" s="38"/>
      <c r="B7" s="16"/>
      <c r="C7" s="21"/>
      <c r="D7" s="21"/>
      <c r="E7" s="21"/>
      <c r="F7" s="21"/>
      <c r="G7" s="21"/>
      <c r="H7" s="21"/>
      <c r="I7" s="21"/>
      <c r="J7" s="21"/>
      <c r="K7" s="21"/>
      <c r="L7" s="21"/>
      <c r="M7" s="41"/>
    </row>
    <row r="8" spans="1:13" hidden="1" x14ac:dyDescent="0.25">
      <c r="A8" s="38"/>
      <c r="B8" s="17"/>
      <c r="C8" s="21"/>
      <c r="D8" s="21"/>
      <c r="E8" s="21"/>
      <c r="F8" s="21"/>
      <c r="G8" s="21"/>
      <c r="H8" s="21"/>
      <c r="I8" s="21"/>
      <c r="J8" s="21"/>
      <c r="K8" s="21"/>
      <c r="L8" s="21"/>
      <c r="M8" s="41"/>
    </row>
    <row r="9" spans="1:13" hidden="1" x14ac:dyDescent="0.25">
      <c r="A9" s="38"/>
      <c r="B9" s="18"/>
      <c r="C9" s="21"/>
      <c r="D9" s="21"/>
      <c r="E9" s="21"/>
      <c r="F9" s="21"/>
      <c r="G9" s="21"/>
      <c r="H9" s="21"/>
      <c r="I9" s="21"/>
      <c r="J9" s="21"/>
      <c r="K9" s="21"/>
      <c r="L9" s="21"/>
      <c r="M9" s="41"/>
    </row>
    <row r="10" spans="1:13" hidden="1" x14ac:dyDescent="0.25">
      <c r="A10" s="38"/>
      <c r="B10" s="18"/>
      <c r="C10" s="21"/>
      <c r="D10" s="21"/>
      <c r="E10" s="21"/>
      <c r="F10" s="21"/>
      <c r="G10" s="21"/>
      <c r="H10" s="21"/>
      <c r="I10" s="21"/>
      <c r="J10" s="21"/>
      <c r="K10" s="21"/>
      <c r="L10" s="21"/>
      <c r="M10" s="41"/>
    </row>
    <row r="11" spans="1:13" hidden="1" x14ac:dyDescent="0.25">
      <c r="A11" s="38"/>
      <c r="B11" s="17"/>
      <c r="C11" s="329"/>
      <c r="D11" s="329"/>
      <c r="E11" s="21"/>
      <c r="F11" s="21"/>
      <c r="G11" s="21"/>
      <c r="H11" s="21"/>
      <c r="I11" s="21"/>
      <c r="J11" s="21"/>
      <c r="K11" s="21"/>
      <c r="L11" s="21"/>
      <c r="M11" s="41"/>
    </row>
    <row r="12" spans="1:13" hidden="1" x14ac:dyDescent="0.25">
      <c r="A12" s="38"/>
      <c r="B12" s="16"/>
      <c r="C12" s="21"/>
      <c r="D12" s="21"/>
      <c r="E12" s="21"/>
      <c r="F12" s="21"/>
      <c r="G12" s="21"/>
      <c r="H12" s="21"/>
      <c r="I12" s="21"/>
      <c r="J12" s="21"/>
      <c r="K12" s="21"/>
      <c r="L12" s="21"/>
      <c r="M12" s="41"/>
    </row>
    <row r="13" spans="1:13" hidden="1" x14ac:dyDescent="0.25">
      <c r="A13" s="38"/>
      <c r="B13" s="17"/>
      <c r="C13" s="21"/>
      <c r="D13" s="21"/>
      <c r="E13" s="21"/>
      <c r="F13" s="21"/>
      <c r="G13" s="21"/>
      <c r="H13" s="21"/>
      <c r="I13" s="21"/>
      <c r="J13" s="21"/>
      <c r="K13" s="21"/>
      <c r="L13" s="21"/>
      <c r="M13" s="41"/>
    </row>
    <row r="14" spans="1:13" hidden="1" x14ac:dyDescent="0.25">
      <c r="A14" s="38"/>
      <c r="B14" s="19"/>
      <c r="C14" s="21"/>
      <c r="D14" s="21"/>
      <c r="E14" s="21"/>
      <c r="F14" s="21"/>
      <c r="G14" s="21"/>
      <c r="H14" s="21"/>
      <c r="I14" s="21"/>
      <c r="J14" s="21"/>
      <c r="K14" s="21"/>
      <c r="L14" s="21"/>
      <c r="M14" s="41"/>
    </row>
    <row r="15" spans="1:13" hidden="1" x14ac:dyDescent="0.25">
      <c r="A15" s="38"/>
      <c r="B15" s="19"/>
      <c r="C15" s="21"/>
      <c r="D15" s="21"/>
      <c r="E15" s="21"/>
      <c r="F15" s="21"/>
      <c r="G15" s="21"/>
      <c r="H15" s="21"/>
      <c r="I15" s="21"/>
      <c r="J15" s="21"/>
      <c r="K15" s="21"/>
      <c r="L15" s="21"/>
      <c r="M15" s="41"/>
    </row>
    <row r="16" spans="1:13" hidden="1" x14ac:dyDescent="0.25">
      <c r="A16" s="38"/>
      <c r="B16" s="17"/>
      <c r="C16" s="329"/>
      <c r="D16" s="329"/>
      <c r="E16" s="21"/>
      <c r="F16" s="21"/>
      <c r="G16" s="21"/>
      <c r="H16" s="21"/>
      <c r="I16" s="21"/>
      <c r="J16" s="21"/>
      <c r="K16" s="21"/>
      <c r="L16" s="21"/>
      <c r="M16" s="41"/>
    </row>
    <row r="17" spans="1:13" hidden="1" x14ac:dyDescent="0.25">
      <c r="B17" s="26"/>
      <c r="C17" s="329"/>
      <c r="D17" s="329"/>
      <c r="E17" s="233"/>
      <c r="F17" s="233"/>
      <c r="G17" s="233"/>
      <c r="H17" s="233"/>
      <c r="I17" s="233"/>
      <c r="J17" s="233"/>
      <c r="K17" s="233"/>
      <c r="L17" s="233"/>
    </row>
    <row r="18" spans="1:13" hidden="1" x14ac:dyDescent="0.25">
      <c r="A18" s="38"/>
      <c r="B18" s="16"/>
      <c r="C18" s="329"/>
      <c r="D18" s="329"/>
      <c r="E18" s="21"/>
      <c r="F18" s="21"/>
      <c r="G18" s="21"/>
      <c r="H18" s="21"/>
      <c r="I18" s="21"/>
      <c r="J18" s="21"/>
      <c r="K18" s="21"/>
      <c r="L18" s="21"/>
      <c r="M18" s="41"/>
    </row>
    <row r="19" spans="1:13" hidden="1" x14ac:dyDescent="0.25">
      <c r="A19" s="38"/>
      <c r="B19" s="232"/>
      <c r="C19" s="62"/>
      <c r="D19" s="62"/>
      <c r="E19" s="62"/>
      <c r="F19" s="62"/>
      <c r="G19" s="62"/>
      <c r="H19" s="62"/>
      <c r="I19" s="62"/>
      <c r="J19" s="62"/>
      <c r="K19" s="62"/>
      <c r="L19" s="62"/>
      <c r="M19" s="41"/>
    </row>
    <row r="20" spans="1:13" hidden="1" x14ac:dyDescent="0.25">
      <c r="B20" s="13"/>
      <c r="C20" s="13"/>
      <c r="D20" s="13"/>
      <c r="E20" s="13"/>
      <c r="F20" s="13"/>
      <c r="G20" s="13"/>
      <c r="H20" s="13"/>
      <c r="I20" s="13"/>
      <c r="J20" s="13"/>
      <c r="K20" s="13"/>
      <c r="L20" s="13"/>
    </row>
    <row r="21" spans="1:13" x14ac:dyDescent="0.25">
      <c r="B21" s="1" t="s">
        <v>234</v>
      </c>
      <c r="C21" s="20"/>
      <c r="D21" s="20"/>
      <c r="E21" s="20"/>
      <c r="F21" s="20"/>
      <c r="G21" s="20"/>
      <c r="H21" s="20"/>
      <c r="I21" s="20"/>
      <c r="J21" s="20"/>
      <c r="K21" s="20"/>
      <c r="L21" s="20"/>
    </row>
    <row r="22" spans="1:13" ht="12" customHeight="1" x14ac:dyDescent="0.25">
      <c r="A22" s="38"/>
      <c r="B22" s="123"/>
      <c r="C22" s="231"/>
      <c r="D22" s="231"/>
      <c r="E22" s="231"/>
      <c r="F22" s="231"/>
      <c r="G22" s="231"/>
      <c r="H22" s="231"/>
      <c r="I22" s="231"/>
      <c r="J22" s="231"/>
      <c r="K22" s="231"/>
      <c r="L22" s="231"/>
      <c r="M22" s="41"/>
    </row>
    <row r="23" spans="1:13" x14ac:dyDescent="0.25">
      <c r="B23" s="28" t="s">
        <v>31</v>
      </c>
      <c r="C23" s="228" t="s">
        <v>211</v>
      </c>
      <c r="D23" s="229" t="s">
        <v>212</v>
      </c>
      <c r="E23" s="229" t="s">
        <v>213</v>
      </c>
      <c r="F23" s="229" t="s">
        <v>214</v>
      </c>
      <c r="G23" s="230" t="s">
        <v>55</v>
      </c>
      <c r="H23" s="234" t="s">
        <v>215</v>
      </c>
      <c r="I23" s="234" t="s">
        <v>216</v>
      </c>
      <c r="J23" s="234" t="s">
        <v>217</v>
      </c>
      <c r="K23" s="234" t="s">
        <v>218</v>
      </c>
      <c r="L23" s="234" t="s">
        <v>219</v>
      </c>
      <c r="M23" s="41"/>
    </row>
    <row r="24" spans="1:13" x14ac:dyDescent="0.25">
      <c r="A24" s="38"/>
      <c r="B24" s="15" t="s">
        <v>220</v>
      </c>
      <c r="C24" s="23"/>
      <c r="D24" s="23"/>
      <c r="E24" s="23"/>
      <c r="F24" s="23"/>
      <c r="G24" s="23"/>
      <c r="H24" s="23"/>
      <c r="I24" s="23"/>
      <c r="J24" s="23"/>
      <c r="K24" s="23"/>
      <c r="L24" s="23"/>
      <c r="M24" s="41"/>
    </row>
    <row r="25" spans="1:13" x14ac:dyDescent="0.25">
      <c r="A25" s="38"/>
      <c r="B25" s="16" t="s">
        <v>221</v>
      </c>
      <c r="C25" s="21"/>
      <c r="D25" s="21"/>
      <c r="E25" s="21"/>
      <c r="F25" s="21"/>
      <c r="G25" s="21"/>
      <c r="H25" s="21"/>
      <c r="I25" s="21"/>
      <c r="J25" s="21"/>
      <c r="K25" s="21"/>
      <c r="L25" s="21"/>
      <c r="M25" s="41"/>
    </row>
    <row r="26" spans="1:13" ht="23" x14ac:dyDescent="0.25">
      <c r="A26" s="38"/>
      <c r="B26" s="17" t="s">
        <v>222</v>
      </c>
      <c r="C26" s="21"/>
      <c r="D26" s="21"/>
      <c r="E26" s="21"/>
      <c r="F26" s="21"/>
      <c r="G26" s="21"/>
      <c r="H26" s="21"/>
      <c r="I26" s="21"/>
      <c r="J26" s="21"/>
      <c r="K26" s="21"/>
      <c r="L26" s="21"/>
      <c r="M26" s="41"/>
    </row>
    <row r="27" spans="1:13" ht="23" x14ac:dyDescent="0.25">
      <c r="A27" s="38"/>
      <c r="B27" s="18" t="s">
        <v>223</v>
      </c>
      <c r="C27" s="21"/>
      <c r="D27" s="21"/>
      <c r="E27" s="21"/>
      <c r="F27" s="21"/>
      <c r="G27" s="21"/>
      <c r="H27" s="21"/>
      <c r="I27" s="21"/>
      <c r="J27" s="21"/>
      <c r="K27" s="21"/>
      <c r="L27" s="21"/>
      <c r="M27" s="41"/>
    </row>
    <row r="28" spans="1:13" ht="23" x14ac:dyDescent="0.25">
      <c r="A28" s="38"/>
      <c r="B28" s="18" t="s">
        <v>224</v>
      </c>
      <c r="C28" s="21"/>
      <c r="D28" s="21"/>
      <c r="E28" s="21"/>
      <c r="F28" s="21"/>
      <c r="G28" s="21"/>
      <c r="H28" s="21"/>
      <c r="I28" s="21"/>
      <c r="J28" s="21"/>
      <c r="K28" s="21"/>
      <c r="L28" s="21"/>
      <c r="M28" s="41"/>
    </row>
    <row r="29" spans="1:13" x14ac:dyDescent="0.25">
      <c r="A29" s="38"/>
      <c r="B29" s="17" t="s">
        <v>225</v>
      </c>
      <c r="C29" s="329"/>
      <c r="D29" s="329"/>
      <c r="E29" s="21"/>
      <c r="F29" s="21"/>
      <c r="G29" s="21"/>
      <c r="H29" s="21"/>
      <c r="I29" s="21"/>
      <c r="J29" s="21"/>
      <c r="K29" s="21"/>
      <c r="L29" s="21"/>
      <c r="M29" s="41"/>
    </row>
    <row r="30" spans="1:13" x14ac:dyDescent="0.25">
      <c r="A30" s="38"/>
      <c r="B30" s="16" t="s">
        <v>226</v>
      </c>
      <c r="C30" s="21"/>
      <c r="D30" s="21"/>
      <c r="E30" s="21"/>
      <c r="F30" s="21"/>
      <c r="G30" s="21"/>
      <c r="H30" s="21"/>
      <c r="I30" s="21"/>
      <c r="J30" s="21"/>
      <c r="K30" s="21"/>
      <c r="L30" s="21"/>
      <c r="M30" s="41"/>
    </row>
    <row r="31" spans="1:13" ht="23" x14ac:dyDescent="0.25">
      <c r="A31" s="38"/>
      <c r="B31" s="17" t="s">
        <v>227</v>
      </c>
      <c r="C31" s="21"/>
      <c r="D31" s="21"/>
      <c r="E31" s="21"/>
      <c r="F31" s="21"/>
      <c r="G31" s="21"/>
      <c r="H31" s="21"/>
      <c r="I31" s="21"/>
      <c r="J31" s="21"/>
      <c r="K31" s="21"/>
      <c r="L31" s="21"/>
      <c r="M31" s="41"/>
    </row>
    <row r="32" spans="1:13" ht="23" x14ac:dyDescent="0.25">
      <c r="A32" s="38"/>
      <c r="B32" s="19" t="s">
        <v>228</v>
      </c>
      <c r="C32" s="21"/>
      <c r="D32" s="21"/>
      <c r="E32" s="21"/>
      <c r="F32" s="21"/>
      <c r="G32" s="21"/>
      <c r="H32" s="21"/>
      <c r="I32" s="21"/>
      <c r="J32" s="21"/>
      <c r="K32" s="21"/>
      <c r="L32" s="21"/>
      <c r="M32" s="41"/>
    </row>
    <row r="33" spans="1:13" ht="23" x14ac:dyDescent="0.25">
      <c r="A33" s="38"/>
      <c r="B33" s="19" t="s">
        <v>229</v>
      </c>
      <c r="C33" s="21"/>
      <c r="D33" s="21"/>
      <c r="E33" s="21"/>
      <c r="F33" s="21"/>
      <c r="G33" s="21"/>
      <c r="H33" s="21"/>
      <c r="I33" s="21"/>
      <c r="J33" s="21"/>
      <c r="K33" s="21"/>
      <c r="L33" s="21"/>
      <c r="M33" s="41"/>
    </row>
    <row r="34" spans="1:13" x14ac:dyDescent="0.25">
      <c r="A34" s="38"/>
      <c r="B34" s="17" t="s">
        <v>230</v>
      </c>
      <c r="C34" s="329"/>
      <c r="D34" s="329"/>
      <c r="E34" s="21"/>
      <c r="F34" s="21"/>
      <c r="G34" s="21"/>
      <c r="H34" s="21"/>
      <c r="I34" s="21"/>
      <c r="J34" s="21"/>
      <c r="K34" s="21"/>
      <c r="L34" s="21"/>
      <c r="M34" s="41"/>
    </row>
    <row r="35" spans="1:13" ht="23" hidden="1" x14ac:dyDescent="0.25">
      <c r="B35" s="27" t="s">
        <v>231</v>
      </c>
      <c r="C35" s="329"/>
      <c r="D35" s="329"/>
      <c r="E35" s="233"/>
      <c r="F35" s="233"/>
      <c r="G35" s="233"/>
      <c r="H35" s="233"/>
      <c r="I35" s="233"/>
      <c r="J35" s="233"/>
      <c r="K35" s="233"/>
      <c r="L35" s="233"/>
      <c r="M35" s="41"/>
    </row>
    <row r="36" spans="1:13" x14ac:dyDescent="0.25">
      <c r="A36" s="38"/>
      <c r="B36" s="16" t="s">
        <v>232</v>
      </c>
      <c r="C36" s="329"/>
      <c r="D36" s="329"/>
      <c r="E36" s="21"/>
      <c r="F36" s="21"/>
      <c r="G36" s="21"/>
      <c r="H36" s="21"/>
      <c r="I36" s="21"/>
      <c r="J36" s="21"/>
      <c r="K36" s="21"/>
      <c r="L36" s="21"/>
      <c r="M36" s="41"/>
    </row>
    <row r="37" spans="1:13" x14ac:dyDescent="0.25">
      <c r="A37" s="38"/>
      <c r="B37" s="232" t="s">
        <v>233</v>
      </c>
      <c r="C37" s="62"/>
      <c r="D37" s="62"/>
      <c r="E37" s="62"/>
      <c r="F37" s="62"/>
      <c r="G37" s="62"/>
      <c r="H37" s="62"/>
      <c r="I37" s="62"/>
      <c r="J37" s="62"/>
      <c r="K37" s="62"/>
      <c r="L37" s="62"/>
      <c r="M37" s="41"/>
    </row>
    <row r="38" spans="1:13" x14ac:dyDescent="0.25">
      <c r="B38" s="47"/>
      <c r="C38" s="47"/>
      <c r="D38" s="13"/>
      <c r="E38" s="13"/>
      <c r="F38" s="13"/>
      <c r="G38" s="13"/>
      <c r="H38" s="13"/>
      <c r="I38" s="13"/>
      <c r="J38" s="13"/>
      <c r="K38" s="13"/>
      <c r="L38" s="13"/>
    </row>
    <row r="39" spans="1:13" hidden="1" x14ac:dyDescent="0.25">
      <c r="B39" s="160"/>
      <c r="C39" s="161"/>
    </row>
    <row r="40" spans="1:13" hidden="1" x14ac:dyDescent="0.25">
      <c r="A40" s="38"/>
      <c r="B40" s="22"/>
      <c r="C40" s="23"/>
      <c r="D40" s="41"/>
    </row>
    <row r="41" spans="1:13" hidden="1" x14ac:dyDescent="0.25">
      <c r="A41" s="38"/>
      <c r="B41" s="335"/>
      <c r="C41" s="62"/>
      <c r="D41" s="41"/>
    </row>
    <row r="42" spans="1:13" hidden="1" x14ac:dyDescent="0.25">
      <c r="B42" s="13"/>
      <c r="C42" s="13"/>
      <c r="M42" s="7"/>
    </row>
  </sheetData>
  <sheetProtection password="AFA5" sheet="1"/>
  <pageMargins left="0.7" right="0.7" top="0.75" bottom="0.75" header="0.3" footer="0.3"/>
  <pageSetup scale="75" pageOrder="overThenDown" orientation="landscape"/>
  <rowBreaks count="1" manualBreakCount="1">
    <brk id="20" max="1048575" man="1"/>
  </rowBreaks>
  <colBreaks count="1" manualBreakCount="1">
    <brk id="8" max="16383" man="1"/>
  </colBreaks>
  <tableParts count="1">
    <tablePart r:id="rId1"/>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072068-4159-47C3-B415-82DFF820EF9F}">
  <dimension ref="A1:M42"/>
  <sheetViews>
    <sheetView showGridLines="0" topLeftCell="B1" zoomScaleNormal="100" workbookViewId="0">
      <pane xSplit="1" topLeftCell="C1" activePane="topRight" state="frozen"/>
      <selection activeCell="B1" sqref="B1"/>
      <selection pane="topRight" activeCell="B1" sqref="B1"/>
    </sheetView>
  </sheetViews>
  <sheetFormatPr defaultColWidth="0" defaultRowHeight="11.5" zeroHeight="1" x14ac:dyDescent="0.25"/>
  <cols>
    <col min="1" max="1" width="9.1796875" style="10" hidden="1" customWidth="1"/>
    <col min="2" max="2" width="38.81640625" style="10" customWidth="1"/>
    <col min="3" max="3" width="10.1796875" style="10" customWidth="1"/>
    <col min="4" max="4" width="15.453125" style="10" customWidth="1"/>
    <col min="5" max="5" width="16.453125" style="10" customWidth="1"/>
    <col min="6" max="6" width="18" style="10" customWidth="1"/>
    <col min="7" max="7" width="10.1796875" style="10" customWidth="1"/>
    <col min="8" max="8" width="20.453125" style="10" customWidth="1"/>
    <col min="9" max="9" width="18.81640625" style="10" customWidth="1"/>
    <col min="10" max="10" width="21.26953125" style="10" customWidth="1"/>
    <col min="11" max="11" width="19.7265625" style="10" customWidth="1"/>
    <col min="12" max="12" width="19.1796875" style="10" customWidth="1"/>
    <col min="13" max="13" width="9.1796875" style="10" customWidth="1"/>
    <col min="14" max="16" width="9.1796875" style="10" hidden="1" customWidth="1"/>
    <col min="17" max="16384" width="9.1796875" style="10" hidden="1"/>
  </cols>
  <sheetData>
    <row r="1" spans="1:13" ht="19" x14ac:dyDescent="0.25">
      <c r="B1" s="354" t="s">
        <v>209</v>
      </c>
    </row>
    <row r="2" spans="1:13" x14ac:dyDescent="0.25">
      <c r="A2" s="8"/>
      <c r="B2" s="148" t="s">
        <v>1</v>
      </c>
    </row>
    <row r="3" spans="1:13" hidden="1" x14ac:dyDescent="0.25">
      <c r="B3" s="1"/>
      <c r="C3" s="20"/>
      <c r="D3" s="20"/>
      <c r="E3" s="20"/>
      <c r="F3" s="20"/>
      <c r="G3" s="20"/>
      <c r="H3" s="20"/>
      <c r="I3" s="20"/>
      <c r="J3" s="20"/>
      <c r="K3" s="20"/>
      <c r="L3" s="20"/>
    </row>
    <row r="4" spans="1:13" hidden="1" x14ac:dyDescent="0.25">
      <c r="A4" s="227"/>
      <c r="B4" s="123"/>
      <c r="C4" s="231"/>
      <c r="D4" s="231"/>
      <c r="E4" s="231"/>
      <c r="F4" s="231"/>
      <c r="G4" s="231"/>
      <c r="H4" s="231"/>
      <c r="I4" s="231"/>
      <c r="J4" s="231"/>
      <c r="K4" s="231"/>
      <c r="L4" s="231"/>
      <c r="M4" s="41"/>
    </row>
    <row r="5" spans="1:13" hidden="1" x14ac:dyDescent="0.25">
      <c r="B5" s="28"/>
      <c r="C5" s="228"/>
      <c r="D5" s="229"/>
      <c r="E5" s="229"/>
      <c r="F5" s="229"/>
      <c r="G5" s="230"/>
      <c r="H5" s="229"/>
      <c r="I5" s="229"/>
      <c r="J5" s="229"/>
      <c r="K5" s="229"/>
      <c r="L5" s="229"/>
      <c r="M5" s="41"/>
    </row>
    <row r="6" spans="1:13" hidden="1" x14ac:dyDescent="0.25">
      <c r="A6" s="38"/>
      <c r="B6" s="15"/>
      <c r="C6" s="23"/>
      <c r="D6" s="23"/>
      <c r="E6" s="23"/>
      <c r="F6" s="23"/>
      <c r="G6" s="23"/>
      <c r="H6" s="23"/>
      <c r="I6" s="23"/>
      <c r="J6" s="23"/>
      <c r="K6" s="23"/>
      <c r="L6" s="23"/>
      <c r="M6" s="41"/>
    </row>
    <row r="7" spans="1:13" hidden="1" x14ac:dyDescent="0.25">
      <c r="A7" s="38"/>
      <c r="B7" s="16"/>
      <c r="C7" s="21"/>
      <c r="D7" s="21"/>
      <c r="E7" s="21"/>
      <c r="F7" s="21"/>
      <c r="G7" s="21"/>
      <c r="H7" s="21"/>
      <c r="I7" s="21"/>
      <c r="J7" s="21"/>
      <c r="K7" s="21"/>
      <c r="L7" s="21"/>
      <c r="M7" s="41"/>
    </row>
    <row r="8" spans="1:13" hidden="1" x14ac:dyDescent="0.25">
      <c r="A8" s="38"/>
      <c r="B8" s="17"/>
      <c r="C8" s="21"/>
      <c r="D8" s="21"/>
      <c r="E8" s="21"/>
      <c r="F8" s="21"/>
      <c r="G8" s="21"/>
      <c r="H8" s="21"/>
      <c r="I8" s="21"/>
      <c r="J8" s="21"/>
      <c r="K8" s="21"/>
      <c r="L8" s="21"/>
      <c r="M8" s="41"/>
    </row>
    <row r="9" spans="1:13" hidden="1" x14ac:dyDescent="0.25">
      <c r="A9" s="38"/>
      <c r="B9" s="18"/>
      <c r="C9" s="21"/>
      <c r="D9" s="21"/>
      <c r="E9" s="21"/>
      <c r="F9" s="21"/>
      <c r="G9" s="21"/>
      <c r="H9" s="21"/>
      <c r="I9" s="21"/>
      <c r="J9" s="21"/>
      <c r="K9" s="21"/>
      <c r="L9" s="21"/>
      <c r="M9" s="41"/>
    </row>
    <row r="10" spans="1:13" hidden="1" x14ac:dyDescent="0.25">
      <c r="A10" s="38"/>
      <c r="B10" s="18"/>
      <c r="C10" s="21"/>
      <c r="D10" s="21"/>
      <c r="E10" s="21"/>
      <c r="F10" s="21"/>
      <c r="G10" s="21"/>
      <c r="H10" s="21"/>
      <c r="I10" s="21"/>
      <c r="J10" s="21"/>
      <c r="K10" s="21"/>
      <c r="L10" s="21"/>
      <c r="M10" s="41"/>
    </row>
    <row r="11" spans="1:13" hidden="1" x14ac:dyDescent="0.25">
      <c r="A11" s="38"/>
      <c r="B11" s="17"/>
      <c r="C11" s="329"/>
      <c r="D11" s="329"/>
      <c r="E11" s="21"/>
      <c r="F11" s="21"/>
      <c r="G11" s="21"/>
      <c r="H11" s="21"/>
      <c r="I11" s="21"/>
      <c r="J11" s="21"/>
      <c r="K11" s="21"/>
      <c r="L11" s="21"/>
      <c r="M11" s="41"/>
    </row>
    <row r="12" spans="1:13" hidden="1" x14ac:dyDescent="0.25">
      <c r="A12" s="38"/>
      <c r="B12" s="16"/>
      <c r="C12" s="21"/>
      <c r="D12" s="21"/>
      <c r="E12" s="21"/>
      <c r="F12" s="21"/>
      <c r="G12" s="21"/>
      <c r="H12" s="21"/>
      <c r="I12" s="21"/>
      <c r="J12" s="21"/>
      <c r="K12" s="21"/>
      <c r="L12" s="21"/>
      <c r="M12" s="41"/>
    </row>
    <row r="13" spans="1:13" hidden="1" x14ac:dyDescent="0.25">
      <c r="A13" s="38"/>
      <c r="B13" s="17"/>
      <c r="C13" s="21"/>
      <c r="D13" s="21"/>
      <c r="E13" s="21"/>
      <c r="F13" s="21"/>
      <c r="G13" s="21"/>
      <c r="H13" s="21"/>
      <c r="I13" s="21"/>
      <c r="J13" s="21"/>
      <c r="K13" s="21"/>
      <c r="L13" s="21"/>
      <c r="M13" s="41"/>
    </row>
    <row r="14" spans="1:13" hidden="1" x14ac:dyDescent="0.25">
      <c r="A14" s="38"/>
      <c r="B14" s="19"/>
      <c r="C14" s="21"/>
      <c r="D14" s="21"/>
      <c r="E14" s="21"/>
      <c r="F14" s="21"/>
      <c r="G14" s="21"/>
      <c r="H14" s="21"/>
      <c r="I14" s="21"/>
      <c r="J14" s="21"/>
      <c r="K14" s="21"/>
      <c r="L14" s="21"/>
      <c r="M14" s="41"/>
    </row>
    <row r="15" spans="1:13" hidden="1" x14ac:dyDescent="0.25">
      <c r="A15" s="38"/>
      <c r="B15" s="19"/>
      <c r="C15" s="21"/>
      <c r="D15" s="21"/>
      <c r="E15" s="21"/>
      <c r="F15" s="21"/>
      <c r="G15" s="21"/>
      <c r="H15" s="21"/>
      <c r="I15" s="21"/>
      <c r="J15" s="21"/>
      <c r="K15" s="21"/>
      <c r="L15" s="21"/>
      <c r="M15" s="41"/>
    </row>
    <row r="16" spans="1:13" hidden="1" x14ac:dyDescent="0.25">
      <c r="A16" s="38"/>
      <c r="B16" s="17"/>
      <c r="C16" s="329"/>
      <c r="D16" s="329"/>
      <c r="E16" s="21"/>
      <c r="F16" s="21"/>
      <c r="G16" s="21"/>
      <c r="H16" s="21"/>
      <c r="I16" s="21"/>
      <c r="J16" s="21"/>
      <c r="K16" s="21"/>
      <c r="L16" s="21"/>
      <c r="M16" s="41"/>
    </row>
    <row r="17" spans="1:13" hidden="1" x14ac:dyDescent="0.25">
      <c r="B17" s="26"/>
      <c r="C17" s="329"/>
      <c r="D17" s="329"/>
      <c r="E17" s="233"/>
      <c r="F17" s="233"/>
      <c r="G17" s="233"/>
      <c r="H17" s="233"/>
      <c r="I17" s="233"/>
      <c r="J17" s="233"/>
      <c r="K17" s="233"/>
      <c r="L17" s="233"/>
    </row>
    <row r="18" spans="1:13" hidden="1" x14ac:dyDescent="0.25">
      <c r="A18" s="38"/>
      <c r="B18" s="16"/>
      <c r="C18" s="329"/>
      <c r="D18" s="329"/>
      <c r="E18" s="21"/>
      <c r="F18" s="21"/>
      <c r="G18" s="21"/>
      <c r="H18" s="21"/>
      <c r="I18" s="21"/>
      <c r="J18" s="21"/>
      <c r="K18" s="21"/>
      <c r="L18" s="21"/>
      <c r="M18" s="41"/>
    </row>
    <row r="19" spans="1:13" hidden="1" x14ac:dyDescent="0.25">
      <c r="A19" s="38"/>
      <c r="B19" s="232"/>
      <c r="C19" s="62"/>
      <c r="D19" s="62"/>
      <c r="E19" s="62"/>
      <c r="F19" s="62"/>
      <c r="G19" s="62"/>
      <c r="H19" s="62"/>
      <c r="I19" s="62"/>
      <c r="J19" s="62"/>
      <c r="K19" s="62"/>
      <c r="L19" s="62"/>
      <c r="M19" s="41"/>
    </row>
    <row r="20" spans="1:13" hidden="1" x14ac:dyDescent="0.25">
      <c r="B20" s="13"/>
      <c r="C20" s="13"/>
      <c r="D20" s="13"/>
      <c r="E20" s="13"/>
      <c r="F20" s="13"/>
      <c r="G20" s="13"/>
      <c r="H20" s="13"/>
      <c r="I20" s="13"/>
      <c r="J20" s="13"/>
      <c r="K20" s="13"/>
      <c r="L20" s="13"/>
    </row>
    <row r="21" spans="1:13" hidden="1" x14ac:dyDescent="0.25">
      <c r="B21" s="1"/>
      <c r="C21" s="20"/>
      <c r="D21" s="20"/>
      <c r="E21" s="20"/>
      <c r="F21" s="20"/>
      <c r="G21" s="20"/>
      <c r="H21" s="20"/>
      <c r="I21" s="20"/>
      <c r="J21" s="20"/>
      <c r="K21" s="20"/>
      <c r="L21" s="20"/>
    </row>
    <row r="22" spans="1:13" ht="12" hidden="1" customHeight="1" x14ac:dyDescent="0.25">
      <c r="A22" s="38"/>
      <c r="B22" s="123"/>
      <c r="C22" s="231"/>
      <c r="D22" s="231"/>
      <c r="E22" s="231"/>
      <c r="F22" s="231"/>
      <c r="G22" s="231"/>
      <c r="H22" s="231"/>
      <c r="I22" s="231"/>
      <c r="J22" s="231"/>
      <c r="K22" s="231"/>
      <c r="L22" s="231"/>
      <c r="M22" s="41"/>
    </row>
    <row r="23" spans="1:13" hidden="1" x14ac:dyDescent="0.25">
      <c r="B23" s="28"/>
      <c r="C23" s="228"/>
      <c r="D23" s="229"/>
      <c r="E23" s="229"/>
      <c r="F23" s="229"/>
      <c r="G23" s="230"/>
      <c r="H23" s="234"/>
      <c r="I23" s="234"/>
      <c r="J23" s="234"/>
      <c r="K23" s="234"/>
      <c r="L23" s="234"/>
      <c r="M23" s="41"/>
    </row>
    <row r="24" spans="1:13" hidden="1" x14ac:dyDescent="0.25">
      <c r="A24" s="38"/>
      <c r="B24" s="15"/>
      <c r="C24" s="23"/>
      <c r="D24" s="23"/>
      <c r="E24" s="23"/>
      <c r="F24" s="23"/>
      <c r="G24" s="23"/>
      <c r="H24" s="23"/>
      <c r="I24" s="23"/>
      <c r="J24" s="23"/>
      <c r="K24" s="23"/>
      <c r="L24" s="23"/>
      <c r="M24" s="41"/>
    </row>
    <row r="25" spans="1:13" hidden="1" x14ac:dyDescent="0.25">
      <c r="A25" s="38"/>
      <c r="B25" s="16"/>
      <c r="C25" s="21"/>
      <c r="D25" s="21"/>
      <c r="E25" s="21"/>
      <c r="F25" s="21"/>
      <c r="G25" s="21"/>
      <c r="H25" s="21"/>
      <c r="I25" s="21"/>
      <c r="J25" s="21"/>
      <c r="K25" s="21"/>
      <c r="L25" s="21"/>
      <c r="M25" s="41"/>
    </row>
    <row r="26" spans="1:13" hidden="1" x14ac:dyDescent="0.25">
      <c r="A26" s="38"/>
      <c r="B26" s="17"/>
      <c r="C26" s="21"/>
      <c r="D26" s="21"/>
      <c r="E26" s="21"/>
      <c r="F26" s="21"/>
      <c r="G26" s="21"/>
      <c r="H26" s="21"/>
      <c r="I26" s="21"/>
      <c r="J26" s="21"/>
      <c r="K26" s="21"/>
      <c r="L26" s="21"/>
      <c r="M26" s="41"/>
    </row>
    <row r="27" spans="1:13" hidden="1" x14ac:dyDescent="0.25">
      <c r="A27" s="38"/>
      <c r="B27" s="18"/>
      <c r="C27" s="21"/>
      <c r="D27" s="21"/>
      <c r="E27" s="21"/>
      <c r="F27" s="21"/>
      <c r="G27" s="21"/>
      <c r="H27" s="21"/>
      <c r="I27" s="21"/>
      <c r="J27" s="21"/>
      <c r="K27" s="21"/>
      <c r="L27" s="21"/>
      <c r="M27" s="41"/>
    </row>
    <row r="28" spans="1:13" hidden="1" x14ac:dyDescent="0.25">
      <c r="A28" s="38"/>
      <c r="B28" s="18"/>
      <c r="C28" s="21"/>
      <c r="D28" s="21"/>
      <c r="E28" s="21"/>
      <c r="F28" s="21"/>
      <c r="G28" s="21"/>
      <c r="H28" s="21"/>
      <c r="I28" s="21"/>
      <c r="J28" s="21"/>
      <c r="K28" s="21"/>
      <c r="L28" s="21"/>
      <c r="M28" s="41"/>
    </row>
    <row r="29" spans="1:13" hidden="1" x14ac:dyDescent="0.25">
      <c r="A29" s="38"/>
      <c r="B29" s="17"/>
      <c r="C29" s="329"/>
      <c r="D29" s="329"/>
      <c r="E29" s="21"/>
      <c r="F29" s="21"/>
      <c r="G29" s="21"/>
      <c r="H29" s="21"/>
      <c r="I29" s="21"/>
      <c r="J29" s="21"/>
      <c r="K29" s="21"/>
      <c r="L29" s="21"/>
      <c r="M29" s="41"/>
    </row>
    <row r="30" spans="1:13" hidden="1" x14ac:dyDescent="0.25">
      <c r="A30" s="38"/>
      <c r="B30" s="16"/>
      <c r="C30" s="21"/>
      <c r="D30" s="21"/>
      <c r="E30" s="21"/>
      <c r="F30" s="21"/>
      <c r="G30" s="21"/>
      <c r="H30" s="21"/>
      <c r="I30" s="21"/>
      <c r="J30" s="21"/>
      <c r="K30" s="21"/>
      <c r="L30" s="21"/>
      <c r="M30" s="41"/>
    </row>
    <row r="31" spans="1:13" hidden="1" x14ac:dyDescent="0.25">
      <c r="A31" s="38"/>
      <c r="B31" s="17"/>
      <c r="C31" s="21"/>
      <c r="D31" s="21"/>
      <c r="E31" s="21"/>
      <c r="F31" s="21"/>
      <c r="G31" s="21"/>
      <c r="H31" s="21"/>
      <c r="I31" s="21"/>
      <c r="J31" s="21"/>
      <c r="K31" s="21"/>
      <c r="L31" s="21"/>
      <c r="M31" s="41"/>
    </row>
    <row r="32" spans="1:13" hidden="1" x14ac:dyDescent="0.25">
      <c r="A32" s="38"/>
      <c r="B32" s="19"/>
      <c r="C32" s="21"/>
      <c r="D32" s="21"/>
      <c r="E32" s="21"/>
      <c r="F32" s="21"/>
      <c r="G32" s="21"/>
      <c r="H32" s="21"/>
      <c r="I32" s="21"/>
      <c r="J32" s="21"/>
      <c r="K32" s="21"/>
      <c r="L32" s="21"/>
      <c r="M32" s="41"/>
    </row>
    <row r="33" spans="1:13" hidden="1" x14ac:dyDescent="0.25">
      <c r="A33" s="38"/>
      <c r="B33" s="19"/>
      <c r="C33" s="21"/>
      <c r="D33" s="21"/>
      <c r="E33" s="21"/>
      <c r="F33" s="21"/>
      <c r="G33" s="21"/>
      <c r="H33" s="21"/>
      <c r="I33" s="21"/>
      <c r="J33" s="21"/>
      <c r="K33" s="21"/>
      <c r="L33" s="21"/>
      <c r="M33" s="41"/>
    </row>
    <row r="34" spans="1:13" hidden="1" x14ac:dyDescent="0.25">
      <c r="A34" s="38"/>
      <c r="B34" s="17"/>
      <c r="C34" s="329"/>
      <c r="D34" s="329"/>
      <c r="E34" s="21"/>
      <c r="F34" s="21"/>
      <c r="G34" s="21"/>
      <c r="H34" s="21"/>
      <c r="I34" s="21"/>
      <c r="J34" s="21"/>
      <c r="K34" s="21"/>
      <c r="L34" s="21"/>
      <c r="M34" s="41"/>
    </row>
    <row r="35" spans="1:13" hidden="1" x14ac:dyDescent="0.25">
      <c r="B35" s="27"/>
      <c r="C35" s="329"/>
      <c r="D35" s="329"/>
      <c r="E35" s="233"/>
      <c r="F35" s="233"/>
      <c r="G35" s="233"/>
      <c r="H35" s="233"/>
      <c r="I35" s="233"/>
      <c r="J35" s="233"/>
      <c r="K35" s="233"/>
      <c r="L35" s="233"/>
      <c r="M35" s="41"/>
    </row>
    <row r="36" spans="1:13" hidden="1" x14ac:dyDescent="0.25">
      <c r="A36" s="38"/>
      <c r="B36" s="16"/>
      <c r="C36" s="329"/>
      <c r="D36" s="329"/>
      <c r="E36" s="21"/>
      <c r="F36" s="21"/>
      <c r="G36" s="21"/>
      <c r="H36" s="21"/>
      <c r="I36" s="21"/>
      <c r="J36" s="21"/>
      <c r="K36" s="21"/>
      <c r="L36" s="21"/>
      <c r="M36" s="41"/>
    </row>
    <row r="37" spans="1:13" hidden="1" x14ac:dyDescent="0.25">
      <c r="A37" s="38"/>
      <c r="B37" s="232"/>
      <c r="C37" s="62"/>
      <c r="D37" s="62"/>
      <c r="E37" s="62"/>
      <c r="F37" s="62"/>
      <c r="G37" s="62"/>
      <c r="H37" s="62"/>
      <c r="I37" s="62"/>
      <c r="J37" s="62"/>
      <c r="K37" s="62"/>
      <c r="L37" s="62"/>
      <c r="M37" s="41"/>
    </row>
    <row r="38" spans="1:13" x14ac:dyDescent="0.25">
      <c r="B38" s="47"/>
      <c r="C38" s="47"/>
      <c r="D38" s="13"/>
      <c r="E38" s="13"/>
      <c r="F38" s="13"/>
      <c r="G38" s="13"/>
      <c r="H38" s="13"/>
      <c r="I38" s="13"/>
      <c r="J38" s="13"/>
      <c r="K38" s="13"/>
      <c r="L38" s="13"/>
    </row>
    <row r="39" spans="1:13" x14ac:dyDescent="0.25">
      <c r="B39" s="1" t="s">
        <v>235</v>
      </c>
      <c r="C39" s="161" t="s">
        <v>101</v>
      </c>
    </row>
    <row r="40" spans="1:13" x14ac:dyDescent="0.25">
      <c r="A40" s="38"/>
      <c r="B40" s="22" t="s">
        <v>236</v>
      </c>
      <c r="C40" s="23"/>
      <c r="D40" s="41"/>
    </row>
    <row r="41" spans="1:13" ht="23" x14ac:dyDescent="0.25">
      <c r="A41" s="38"/>
      <c r="B41" s="335" t="s">
        <v>237</v>
      </c>
      <c r="C41" s="62"/>
      <c r="D41" s="41"/>
    </row>
    <row r="42" spans="1:13" x14ac:dyDescent="0.25">
      <c r="B42" s="13"/>
      <c r="C42" s="13"/>
      <c r="M42" s="7"/>
    </row>
  </sheetData>
  <sheetProtection password="AFA5" sheet="1"/>
  <pageMargins left="0.7" right="0.7" top="0.75" bottom="0.75" header="0.3" footer="0.3"/>
  <pageSetup scale="75" pageOrder="overThenDown" orientation="landscape"/>
  <rowBreaks count="1" manualBreakCount="1">
    <brk id="20" max="1048575" man="1"/>
  </rowBreaks>
  <colBreaks count="1" manualBreakCount="1">
    <brk id="8" max="16383" man="1"/>
  </colBreaks>
  <tableParts count="1">
    <tablePart r:id="rId1"/>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5090B4-0FE7-42B1-947A-47F543FB312B}">
  <sheetPr codeName="Sheet8"/>
  <dimension ref="A1:N46"/>
  <sheetViews>
    <sheetView showGridLines="0" topLeftCell="B1" zoomScaleNormal="100" workbookViewId="0">
      <selection activeCell="B3" sqref="B3"/>
    </sheetView>
  </sheetViews>
  <sheetFormatPr defaultColWidth="0" defaultRowHeight="11.5" zeroHeight="1" x14ac:dyDescent="0.25"/>
  <cols>
    <col min="1" max="1" width="9.1796875" style="10" hidden="1" customWidth="1"/>
    <col min="2" max="2" width="45.453125" style="10" customWidth="1"/>
    <col min="3" max="13" width="15.7265625" style="10" customWidth="1"/>
    <col min="14" max="14" width="9.1796875" style="10" customWidth="1"/>
    <col min="15" max="17" width="9.1796875" style="10" hidden="1" customWidth="1"/>
    <col min="18" max="16384" width="9.1796875" style="10" hidden="1"/>
  </cols>
  <sheetData>
    <row r="1" spans="1:12" ht="19" x14ac:dyDescent="0.25">
      <c r="B1" s="356" t="s">
        <v>238</v>
      </c>
    </row>
    <row r="2" spans="1:12" x14ac:dyDescent="0.25">
      <c r="A2" s="69"/>
      <c r="B2" s="148" t="s">
        <v>1</v>
      </c>
      <c r="C2" s="20"/>
      <c r="D2" s="20"/>
      <c r="E2" s="20"/>
      <c r="F2" s="20"/>
      <c r="G2" s="20"/>
      <c r="H2" s="20"/>
      <c r="I2" s="20"/>
      <c r="J2" s="20"/>
      <c r="K2" s="20"/>
    </row>
    <row r="3" spans="1:12" x14ac:dyDescent="0.25">
      <c r="A3" s="38"/>
      <c r="B3" s="1" t="s">
        <v>30</v>
      </c>
      <c r="C3" s="123"/>
      <c r="D3" s="123"/>
      <c r="E3" s="123"/>
      <c r="F3" s="123"/>
      <c r="G3" s="123"/>
      <c r="H3" s="123"/>
      <c r="I3" s="123"/>
      <c r="J3" s="123"/>
      <c r="K3" s="235"/>
    </row>
    <row r="4" spans="1:12" ht="12" customHeight="1" x14ac:dyDescent="0.25">
      <c r="A4" s="38"/>
      <c r="B4" s="123"/>
      <c r="C4" s="123"/>
      <c r="D4" s="237"/>
      <c r="E4" s="237"/>
      <c r="F4" s="237"/>
      <c r="G4" s="237"/>
      <c r="H4" s="237"/>
      <c r="I4" s="237"/>
      <c r="J4" s="123"/>
      <c r="K4" s="41"/>
      <c r="L4" s="41"/>
    </row>
    <row r="5" spans="1:12" ht="46" x14ac:dyDescent="0.25">
      <c r="A5" s="38"/>
      <c r="B5" s="238" t="s">
        <v>239</v>
      </c>
      <c r="C5" s="236" t="s">
        <v>240</v>
      </c>
      <c r="D5" s="168" t="s">
        <v>33</v>
      </c>
      <c r="E5" s="168" t="s">
        <v>36</v>
      </c>
      <c r="F5" s="168" t="s">
        <v>49</v>
      </c>
      <c r="G5" s="168" t="s">
        <v>54</v>
      </c>
      <c r="H5" s="168" t="s">
        <v>241</v>
      </c>
      <c r="I5" s="168" t="s">
        <v>55</v>
      </c>
      <c r="J5" s="336" t="s">
        <v>242</v>
      </c>
      <c r="K5" s="146" t="s">
        <v>243</v>
      </c>
      <c r="L5" s="41"/>
    </row>
    <row r="6" spans="1:12" x14ac:dyDescent="0.25">
      <c r="A6" s="38"/>
      <c r="B6" s="239" t="s">
        <v>244</v>
      </c>
      <c r="C6" s="143"/>
      <c r="D6" s="127"/>
      <c r="E6" s="329"/>
      <c r="F6" s="329"/>
      <c r="G6" s="329"/>
      <c r="H6" s="329"/>
      <c r="I6" s="329"/>
      <c r="J6" s="331"/>
      <c r="K6" s="133"/>
      <c r="L6" s="41"/>
    </row>
    <row r="7" spans="1:12" ht="23" x14ac:dyDescent="0.25">
      <c r="A7" s="38"/>
      <c r="B7" s="239" t="s">
        <v>245</v>
      </c>
      <c r="C7" s="144"/>
      <c r="D7" s="129"/>
      <c r="E7" s="329"/>
      <c r="F7" s="329"/>
      <c r="G7" s="329"/>
      <c r="H7" s="329"/>
      <c r="I7" s="329"/>
      <c r="J7" s="329"/>
      <c r="K7" s="132"/>
      <c r="L7" s="41"/>
    </row>
    <row r="8" spans="1:12" x14ac:dyDescent="0.25">
      <c r="A8" s="38"/>
      <c r="B8" s="239" t="s">
        <v>246</v>
      </c>
      <c r="C8" s="144"/>
      <c r="D8" s="129"/>
      <c r="E8" s="329"/>
      <c r="F8" s="329"/>
      <c r="G8" s="329"/>
      <c r="H8" s="329"/>
      <c r="I8" s="329"/>
      <c r="J8" s="329"/>
      <c r="K8" s="132"/>
      <c r="L8" s="41"/>
    </row>
    <row r="9" spans="1:12" x14ac:dyDescent="0.25">
      <c r="A9" s="38"/>
      <c r="B9" s="239" t="s">
        <v>247</v>
      </c>
      <c r="C9" s="144"/>
      <c r="D9" s="329"/>
      <c r="E9" s="129"/>
      <c r="F9" s="329"/>
      <c r="G9" s="329"/>
      <c r="H9" s="329"/>
      <c r="I9" s="329"/>
      <c r="J9" s="329"/>
      <c r="K9" s="132"/>
      <c r="L9" s="41"/>
    </row>
    <row r="10" spans="1:12" ht="34.5" hidden="1" x14ac:dyDescent="0.25">
      <c r="A10" s="38"/>
      <c r="B10" s="240" t="s">
        <v>248</v>
      </c>
      <c r="C10" s="246"/>
      <c r="D10" s="116"/>
      <c r="E10" s="116"/>
      <c r="F10" s="116"/>
      <c r="G10" s="116"/>
      <c r="H10" s="116"/>
      <c r="I10" s="116"/>
      <c r="J10" s="116"/>
      <c r="K10" s="118"/>
      <c r="L10" s="41"/>
    </row>
    <row r="11" spans="1:12" ht="23" x14ac:dyDescent="0.25">
      <c r="A11" s="38"/>
      <c r="B11" s="241" t="s">
        <v>249</v>
      </c>
      <c r="C11" s="144"/>
      <c r="D11" s="329"/>
      <c r="E11" s="329"/>
      <c r="F11" s="129"/>
      <c r="G11" s="329"/>
      <c r="H11" s="329"/>
      <c r="I11" s="329"/>
      <c r="J11" s="329"/>
      <c r="K11" s="132"/>
      <c r="L11" s="41"/>
    </row>
    <row r="12" spans="1:12" x14ac:dyDescent="0.25">
      <c r="A12" s="38"/>
      <c r="B12" s="242" t="s">
        <v>250</v>
      </c>
      <c r="C12" s="144"/>
      <c r="D12" s="329"/>
      <c r="E12" s="329"/>
      <c r="F12" s="129"/>
      <c r="G12" s="329"/>
      <c r="H12" s="329"/>
      <c r="I12" s="329"/>
      <c r="J12" s="329"/>
      <c r="K12" s="132"/>
      <c r="L12" s="41"/>
    </row>
    <row r="13" spans="1:12" x14ac:dyDescent="0.25">
      <c r="A13" s="38"/>
      <c r="B13" s="239" t="s">
        <v>251</v>
      </c>
      <c r="C13" s="144"/>
      <c r="D13" s="329"/>
      <c r="E13" s="329"/>
      <c r="F13" s="329"/>
      <c r="G13" s="129"/>
      <c r="H13" s="329"/>
      <c r="I13" s="329"/>
      <c r="J13" s="329"/>
      <c r="K13" s="132"/>
      <c r="L13" s="41"/>
    </row>
    <row r="14" spans="1:12" ht="34.5" x14ac:dyDescent="0.25">
      <c r="A14" s="38"/>
      <c r="B14" s="239" t="s">
        <v>252</v>
      </c>
      <c r="C14" s="144"/>
      <c r="D14" s="329"/>
      <c r="E14" s="329"/>
      <c r="F14" s="329"/>
      <c r="G14" s="129"/>
      <c r="H14" s="329"/>
      <c r="I14" s="329"/>
      <c r="J14" s="329"/>
      <c r="K14" s="132"/>
      <c r="L14" s="41"/>
    </row>
    <row r="15" spans="1:12" ht="36" customHeight="1" x14ac:dyDescent="0.25">
      <c r="A15" s="38"/>
      <c r="B15" s="239" t="s">
        <v>253</v>
      </c>
      <c r="C15" s="144"/>
      <c r="D15" s="329"/>
      <c r="E15" s="329"/>
      <c r="F15" s="329"/>
      <c r="G15" s="129"/>
      <c r="H15" s="329"/>
      <c r="I15" s="329"/>
      <c r="J15" s="329"/>
      <c r="K15" s="132"/>
      <c r="L15" s="41"/>
    </row>
    <row r="16" spans="1:12" x14ac:dyDescent="0.25">
      <c r="A16" s="38"/>
      <c r="B16" s="239" t="s">
        <v>254</v>
      </c>
      <c r="C16" s="144"/>
      <c r="D16" s="329"/>
      <c r="E16" s="329"/>
      <c r="F16" s="329"/>
      <c r="G16" s="329"/>
      <c r="H16" s="129"/>
      <c r="I16" s="329"/>
      <c r="J16" s="329"/>
      <c r="K16" s="132"/>
      <c r="L16" s="41"/>
    </row>
    <row r="17" spans="1:12" x14ac:dyDescent="0.25">
      <c r="A17" s="38"/>
      <c r="B17" s="239" t="s">
        <v>255</v>
      </c>
      <c r="C17" s="144"/>
      <c r="D17" s="329"/>
      <c r="E17" s="329"/>
      <c r="F17" s="329"/>
      <c r="G17" s="329"/>
      <c r="H17" s="329"/>
      <c r="I17" s="129"/>
      <c r="J17" s="329"/>
      <c r="K17" s="132"/>
      <c r="L17" s="41"/>
    </row>
    <row r="18" spans="1:12" ht="23" x14ac:dyDescent="0.25">
      <c r="A18" s="38"/>
      <c r="B18" s="240" t="s">
        <v>256</v>
      </c>
      <c r="C18" s="144"/>
      <c r="D18" s="129"/>
      <c r="E18" s="129"/>
      <c r="F18" s="129"/>
      <c r="G18" s="129"/>
      <c r="H18" s="129"/>
      <c r="I18" s="129"/>
      <c r="J18" s="329"/>
      <c r="K18" s="132"/>
      <c r="L18" s="41"/>
    </row>
    <row r="19" spans="1:12" ht="23" hidden="1" x14ac:dyDescent="0.25">
      <c r="A19" s="38"/>
      <c r="B19" s="27" t="s">
        <v>257</v>
      </c>
      <c r="C19" s="246"/>
      <c r="D19" s="116"/>
      <c r="E19" s="116"/>
      <c r="F19" s="116"/>
      <c r="G19" s="116"/>
      <c r="H19" s="116"/>
      <c r="I19" s="116"/>
      <c r="J19" s="116"/>
      <c r="K19" s="118"/>
      <c r="L19" s="41"/>
    </row>
    <row r="20" spans="1:12" ht="23" x14ac:dyDescent="0.25">
      <c r="A20" s="38"/>
      <c r="B20" s="243" t="s">
        <v>258</v>
      </c>
      <c r="C20" s="144"/>
      <c r="D20" s="329"/>
      <c r="E20" s="329"/>
      <c r="F20" s="329"/>
      <c r="G20" s="329"/>
      <c r="H20" s="329"/>
      <c r="I20" s="129"/>
      <c r="J20" s="129"/>
      <c r="K20" s="132"/>
      <c r="L20" s="41"/>
    </row>
    <row r="21" spans="1:12" x14ac:dyDescent="0.25">
      <c r="A21" s="38"/>
      <c r="B21" s="241" t="s">
        <v>259</v>
      </c>
      <c r="C21" s="144"/>
      <c r="D21" s="329"/>
      <c r="E21" s="329"/>
      <c r="F21" s="329"/>
      <c r="G21" s="329"/>
      <c r="H21" s="329"/>
      <c r="I21" s="329"/>
      <c r="J21" s="129"/>
      <c r="K21" s="132"/>
      <c r="L21" s="41"/>
    </row>
    <row r="22" spans="1:12" ht="23" x14ac:dyDescent="0.25">
      <c r="A22" s="38"/>
      <c r="B22" s="241" t="s">
        <v>260</v>
      </c>
      <c r="C22" s="144"/>
      <c r="D22" s="329"/>
      <c r="E22" s="329"/>
      <c r="F22" s="329"/>
      <c r="G22" s="329"/>
      <c r="H22" s="329"/>
      <c r="I22" s="129"/>
      <c r="J22" s="129"/>
      <c r="K22" s="132"/>
      <c r="L22" s="41"/>
    </row>
    <row r="23" spans="1:12" ht="23" x14ac:dyDescent="0.25">
      <c r="A23" s="38"/>
      <c r="B23" s="241" t="s">
        <v>261</v>
      </c>
      <c r="C23" s="144"/>
      <c r="D23" s="329"/>
      <c r="E23" s="329"/>
      <c r="F23" s="329"/>
      <c r="G23" s="329"/>
      <c r="H23" s="329"/>
      <c r="I23" s="329"/>
      <c r="J23" s="129"/>
      <c r="K23" s="132"/>
      <c r="L23" s="41"/>
    </row>
    <row r="24" spans="1:12" ht="23" x14ac:dyDescent="0.25">
      <c r="A24" s="38"/>
      <c r="B24" s="243" t="s">
        <v>262</v>
      </c>
      <c r="C24" s="144"/>
      <c r="D24" s="329"/>
      <c r="E24" s="329"/>
      <c r="F24" s="329"/>
      <c r="G24" s="329"/>
      <c r="H24" s="329"/>
      <c r="I24" s="129"/>
      <c r="J24" s="129"/>
      <c r="K24" s="132"/>
      <c r="L24" s="41"/>
    </row>
    <row r="25" spans="1:12" x14ac:dyDescent="0.25">
      <c r="A25" s="38"/>
      <c r="B25" s="241" t="s">
        <v>263</v>
      </c>
      <c r="C25" s="144"/>
      <c r="D25" s="329"/>
      <c r="E25" s="329"/>
      <c r="F25" s="329"/>
      <c r="G25" s="329"/>
      <c r="H25" s="329"/>
      <c r="I25" s="129"/>
      <c r="J25" s="129"/>
      <c r="K25" s="132"/>
      <c r="L25" s="41"/>
    </row>
    <row r="26" spans="1:12" ht="23" x14ac:dyDescent="0.25">
      <c r="A26" s="38"/>
      <c r="B26" s="241" t="s">
        <v>264</v>
      </c>
      <c r="C26" s="144"/>
      <c r="D26" s="329"/>
      <c r="E26" s="329"/>
      <c r="F26" s="329"/>
      <c r="G26" s="329"/>
      <c r="H26" s="329"/>
      <c r="I26" s="129"/>
      <c r="J26" s="329"/>
      <c r="K26" s="132"/>
      <c r="L26" s="41"/>
    </row>
    <row r="27" spans="1:12" ht="23" x14ac:dyDescent="0.25">
      <c r="A27" s="38"/>
      <c r="B27" s="241" t="s">
        <v>265</v>
      </c>
      <c r="C27" s="144"/>
      <c r="D27" s="329"/>
      <c r="E27" s="329"/>
      <c r="F27" s="329"/>
      <c r="G27" s="329"/>
      <c r="H27" s="329"/>
      <c r="I27" s="329"/>
      <c r="J27" s="129"/>
      <c r="K27" s="132"/>
      <c r="L27" s="41"/>
    </row>
    <row r="28" spans="1:12" x14ac:dyDescent="0.25">
      <c r="A28" s="38"/>
      <c r="B28" s="243" t="s">
        <v>266</v>
      </c>
      <c r="C28" s="144"/>
      <c r="D28" s="329"/>
      <c r="E28" s="329"/>
      <c r="F28" s="329"/>
      <c r="G28" s="329"/>
      <c r="H28" s="329"/>
      <c r="I28" s="129"/>
      <c r="J28" s="329"/>
      <c r="K28" s="132"/>
      <c r="L28" s="41"/>
    </row>
    <row r="29" spans="1:12" ht="23" x14ac:dyDescent="0.25">
      <c r="A29" s="38"/>
      <c r="B29" s="241" t="s">
        <v>267</v>
      </c>
      <c r="C29" s="144"/>
      <c r="D29" s="329"/>
      <c r="E29" s="329"/>
      <c r="F29" s="329"/>
      <c r="G29" s="329"/>
      <c r="H29" s="329"/>
      <c r="I29" s="129"/>
      <c r="J29" s="329"/>
      <c r="K29" s="132"/>
      <c r="L29" s="41"/>
    </row>
    <row r="30" spans="1:12" ht="23" x14ac:dyDescent="0.25">
      <c r="A30" s="38"/>
      <c r="B30" s="240" t="s">
        <v>268</v>
      </c>
      <c r="C30" s="144"/>
      <c r="D30" s="329"/>
      <c r="E30" s="329"/>
      <c r="F30" s="329"/>
      <c r="G30" s="329"/>
      <c r="H30" s="329"/>
      <c r="I30" s="129"/>
      <c r="J30" s="129"/>
      <c r="K30" s="132"/>
      <c r="L30" s="41"/>
    </row>
    <row r="31" spans="1:12" ht="23" x14ac:dyDescent="0.25">
      <c r="A31" s="38"/>
      <c r="B31" s="244" t="s">
        <v>269</v>
      </c>
      <c r="C31" s="245"/>
      <c r="D31" s="171"/>
      <c r="E31" s="171"/>
      <c r="F31" s="171"/>
      <c r="G31" s="171"/>
      <c r="H31" s="171"/>
      <c r="I31" s="171"/>
      <c r="J31" s="171"/>
      <c r="K31" s="172"/>
      <c r="L31" s="41"/>
    </row>
    <row r="32" spans="1:12" x14ac:dyDescent="0.25">
      <c r="B32" s="105"/>
      <c r="C32" s="13"/>
      <c r="D32" s="13"/>
      <c r="E32" s="13"/>
      <c r="F32" s="13"/>
      <c r="G32" s="13"/>
      <c r="H32" s="13"/>
      <c r="I32" s="13"/>
      <c r="J32" s="13"/>
      <c r="K32" s="13"/>
    </row>
    <row r="33" spans="1:14" hidden="1" x14ac:dyDescent="0.25">
      <c r="B33" s="357"/>
      <c r="C33" s="20"/>
      <c r="D33" s="20"/>
      <c r="E33" s="20"/>
      <c r="F33" s="20"/>
      <c r="G33" s="20"/>
      <c r="H33" s="20"/>
      <c r="I33" s="20"/>
      <c r="J33" s="20"/>
      <c r="K33" s="20"/>
      <c r="L33" s="20"/>
      <c r="M33" s="20"/>
    </row>
    <row r="34" spans="1:14" hidden="1" x14ac:dyDescent="0.25">
      <c r="A34" s="38"/>
      <c r="B34" s="253"/>
      <c r="C34" s="41"/>
      <c r="E34" s="38"/>
      <c r="F34" s="247"/>
      <c r="G34" s="247"/>
      <c r="H34" s="247"/>
      <c r="I34" s="247"/>
      <c r="J34" s="247"/>
      <c r="K34" s="247"/>
      <c r="L34" s="41"/>
      <c r="N34" s="41"/>
    </row>
    <row r="35" spans="1:14" hidden="1" x14ac:dyDescent="0.25">
      <c r="A35" s="38"/>
      <c r="B35" s="238"/>
      <c r="C35" s="54"/>
      <c r="D35" s="54"/>
      <c r="E35" s="81"/>
      <c r="F35" s="168"/>
      <c r="G35" s="168"/>
      <c r="H35" s="168"/>
      <c r="I35" s="168"/>
      <c r="J35" s="168"/>
      <c r="K35" s="168"/>
      <c r="L35" s="81"/>
      <c r="M35" s="252"/>
      <c r="N35" s="41"/>
    </row>
    <row r="36" spans="1:14" hidden="1" x14ac:dyDescent="0.25">
      <c r="A36" s="38"/>
      <c r="B36" s="248"/>
      <c r="C36" s="23"/>
      <c r="D36" s="250"/>
      <c r="E36" s="23"/>
      <c r="F36" s="23"/>
      <c r="G36" s="23"/>
      <c r="H36" s="23"/>
      <c r="I36" s="23"/>
      <c r="J36" s="23"/>
      <c r="K36" s="23"/>
      <c r="L36" s="23"/>
      <c r="M36" s="154"/>
      <c r="N36" s="41"/>
    </row>
    <row r="37" spans="1:14" hidden="1" x14ac:dyDescent="0.25">
      <c r="A37" s="38"/>
      <c r="B37" s="248"/>
      <c r="C37" s="21"/>
      <c r="D37" s="251"/>
      <c r="E37" s="21"/>
      <c r="F37" s="21"/>
      <c r="G37" s="21"/>
      <c r="H37" s="21"/>
      <c r="I37" s="21"/>
      <c r="J37" s="21"/>
      <c r="K37" s="21"/>
      <c r="L37" s="21"/>
      <c r="M37" s="155"/>
      <c r="N37" s="41"/>
    </row>
    <row r="38" spans="1:14" hidden="1" x14ac:dyDescent="0.25">
      <c r="A38" s="38"/>
      <c r="B38" s="248"/>
      <c r="C38" s="21"/>
      <c r="D38" s="329"/>
      <c r="E38" s="21"/>
      <c r="F38" s="21"/>
      <c r="G38" s="21"/>
      <c r="H38" s="21"/>
      <c r="I38" s="21"/>
      <c r="J38" s="21"/>
      <c r="K38" s="21"/>
      <c r="L38" s="21"/>
      <c r="M38" s="155"/>
      <c r="N38" s="41"/>
    </row>
    <row r="39" spans="1:14" hidden="1" x14ac:dyDescent="0.25">
      <c r="A39" s="38"/>
      <c r="B39" s="249"/>
      <c r="C39" s="25"/>
      <c r="D39" s="329"/>
      <c r="E39" s="25"/>
      <c r="F39" s="25"/>
      <c r="G39" s="25"/>
      <c r="H39" s="25"/>
      <c r="I39" s="25"/>
      <c r="J39" s="25"/>
      <c r="K39" s="25"/>
      <c r="L39" s="25"/>
      <c r="M39" s="157"/>
      <c r="N39" s="41"/>
    </row>
    <row r="40" spans="1:14" hidden="1" x14ac:dyDescent="0.25">
      <c r="B40" s="13"/>
      <c r="C40" s="13"/>
      <c r="D40" s="63"/>
      <c r="E40" s="13"/>
      <c r="F40" s="13"/>
      <c r="G40" s="13"/>
      <c r="H40" s="13"/>
      <c r="I40" s="13"/>
      <c r="J40" s="13"/>
      <c r="K40" s="13"/>
      <c r="L40" s="13"/>
      <c r="M40" s="13"/>
    </row>
    <row r="41" spans="1:14" hidden="1" x14ac:dyDescent="0.25">
      <c r="B41" s="357"/>
      <c r="C41" s="20"/>
    </row>
    <row r="42" spans="1:14" hidden="1" x14ac:dyDescent="0.25">
      <c r="B42" s="53"/>
      <c r="C42" s="254"/>
      <c r="D42" s="29"/>
    </row>
    <row r="43" spans="1:14" hidden="1" x14ac:dyDescent="0.25">
      <c r="A43" s="38"/>
      <c r="B43" s="32"/>
      <c r="C43" s="23"/>
      <c r="D43" s="30"/>
    </row>
    <row r="44" spans="1:14" hidden="1" x14ac:dyDescent="0.25">
      <c r="A44" s="38"/>
      <c r="B44" s="18"/>
      <c r="C44" s="21"/>
      <c r="D44" s="30"/>
    </row>
    <row r="45" spans="1:14" hidden="1" x14ac:dyDescent="0.25">
      <c r="A45" s="38"/>
      <c r="B45" s="255"/>
      <c r="C45" s="62"/>
      <c r="D45" s="31"/>
      <c r="N45" s="41"/>
    </row>
    <row r="46" spans="1:14" hidden="1" x14ac:dyDescent="0.25">
      <c r="B46" s="13"/>
      <c r="C46" s="13"/>
      <c r="N46" s="7"/>
    </row>
  </sheetData>
  <sheetProtection password="AFA5" sheet="1"/>
  <pageMargins left="0.7" right="0.7" top="0.75" bottom="0.75" header="0.3" footer="0.3"/>
  <pageSetup scale="97" pageOrder="overThenDown" orientation="portrait"/>
  <rowBreaks count="1" manualBreakCount="1">
    <brk id="32" max="1048575" man="1"/>
  </rowBreaks>
  <colBreaks count="1" manualBreakCount="1">
    <brk id="5" max="16383" man="1"/>
  </colBreaks>
  <tableParts count="1">
    <tablePart r:id="rId1"/>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905D9C-1D24-415C-95D8-0B0011878591}">
  <dimension ref="A1:N46"/>
  <sheetViews>
    <sheetView showGridLines="0" topLeftCell="B1" zoomScaleNormal="100" workbookViewId="0">
      <selection activeCell="B33" sqref="B33"/>
    </sheetView>
  </sheetViews>
  <sheetFormatPr defaultColWidth="0" defaultRowHeight="11.5" zeroHeight="1" x14ac:dyDescent="0.25"/>
  <cols>
    <col min="1" max="1" width="9.1796875" style="10" hidden="1" customWidth="1"/>
    <col min="2" max="2" width="45.453125" style="10" customWidth="1"/>
    <col min="3" max="13" width="15.7265625" style="10" customWidth="1"/>
    <col min="14" max="14" width="9.1796875" style="10" customWidth="1"/>
    <col min="15" max="17" width="9.1796875" style="10" hidden="1" customWidth="1"/>
    <col min="18" max="16384" width="9.1796875" style="10" hidden="1"/>
  </cols>
  <sheetData>
    <row r="1" spans="1:12" ht="19" x14ac:dyDescent="0.25">
      <c r="B1" s="356" t="s">
        <v>238</v>
      </c>
    </row>
    <row r="2" spans="1:12" x14ac:dyDescent="0.25">
      <c r="A2" s="69"/>
      <c r="B2" s="148" t="s">
        <v>1</v>
      </c>
      <c r="C2" s="20"/>
      <c r="D2" s="20"/>
      <c r="E2" s="20"/>
      <c r="F2" s="20"/>
      <c r="G2" s="20"/>
      <c r="H2" s="20"/>
      <c r="I2" s="20"/>
      <c r="J2" s="20"/>
      <c r="K2" s="20"/>
    </row>
    <row r="3" spans="1:12" hidden="1" x14ac:dyDescent="0.25">
      <c r="A3" s="38"/>
      <c r="B3" s="1"/>
      <c r="C3" s="123"/>
      <c r="D3" s="123"/>
      <c r="E3" s="123"/>
      <c r="F3" s="123"/>
      <c r="G3" s="123"/>
      <c r="H3" s="123"/>
      <c r="I3" s="123"/>
      <c r="J3" s="123"/>
      <c r="K3" s="235"/>
    </row>
    <row r="4" spans="1:12" ht="12" hidden="1" customHeight="1" x14ac:dyDescent="0.25">
      <c r="A4" s="38"/>
      <c r="B4" s="123"/>
      <c r="C4" s="123"/>
      <c r="D4" s="237"/>
      <c r="E4" s="237"/>
      <c r="F4" s="237"/>
      <c r="G4" s="237"/>
      <c r="H4" s="237"/>
      <c r="I4" s="237"/>
      <c r="J4" s="123"/>
      <c r="K4" s="41"/>
      <c r="L4" s="41"/>
    </row>
    <row r="5" spans="1:12" hidden="1" x14ac:dyDescent="0.25">
      <c r="A5" s="38"/>
      <c r="B5" s="238"/>
      <c r="C5" s="236"/>
      <c r="D5" s="168"/>
      <c r="E5" s="168"/>
      <c r="F5" s="168"/>
      <c r="G5" s="168"/>
      <c r="H5" s="168"/>
      <c r="I5" s="168"/>
      <c r="J5" s="336"/>
      <c r="K5" s="146"/>
      <c r="L5" s="41"/>
    </row>
    <row r="6" spans="1:12" hidden="1" x14ac:dyDescent="0.25">
      <c r="A6" s="38"/>
      <c r="B6" s="239"/>
      <c r="C6" s="143"/>
      <c r="D6" s="127"/>
      <c r="E6" s="329"/>
      <c r="F6" s="329"/>
      <c r="G6" s="329"/>
      <c r="H6" s="329"/>
      <c r="I6" s="329"/>
      <c r="J6" s="331"/>
      <c r="K6" s="133"/>
      <c r="L6" s="41"/>
    </row>
    <row r="7" spans="1:12" hidden="1" x14ac:dyDescent="0.25">
      <c r="A7" s="38"/>
      <c r="B7" s="239"/>
      <c r="C7" s="144"/>
      <c r="D7" s="129"/>
      <c r="E7" s="329"/>
      <c r="F7" s="329"/>
      <c r="G7" s="329"/>
      <c r="H7" s="329"/>
      <c r="I7" s="329"/>
      <c r="J7" s="329"/>
      <c r="K7" s="132"/>
      <c r="L7" s="41"/>
    </row>
    <row r="8" spans="1:12" hidden="1" x14ac:dyDescent="0.25">
      <c r="A8" s="38"/>
      <c r="B8" s="239"/>
      <c r="C8" s="144"/>
      <c r="D8" s="129"/>
      <c r="E8" s="329"/>
      <c r="F8" s="329"/>
      <c r="G8" s="329"/>
      <c r="H8" s="329"/>
      <c r="I8" s="329"/>
      <c r="J8" s="329"/>
      <c r="K8" s="132"/>
      <c r="L8" s="41"/>
    </row>
    <row r="9" spans="1:12" hidden="1" x14ac:dyDescent="0.25">
      <c r="A9" s="38"/>
      <c r="B9" s="239"/>
      <c r="C9" s="144"/>
      <c r="D9" s="329"/>
      <c r="E9" s="129"/>
      <c r="F9" s="329"/>
      <c r="G9" s="329"/>
      <c r="H9" s="329"/>
      <c r="I9" s="329"/>
      <c r="J9" s="329"/>
      <c r="K9" s="132"/>
      <c r="L9" s="41"/>
    </row>
    <row r="10" spans="1:12" hidden="1" x14ac:dyDescent="0.25">
      <c r="A10" s="38"/>
      <c r="B10" s="240"/>
      <c r="C10" s="246"/>
      <c r="D10" s="116"/>
      <c r="E10" s="116"/>
      <c r="F10" s="116"/>
      <c r="G10" s="116"/>
      <c r="H10" s="116"/>
      <c r="I10" s="116"/>
      <c r="J10" s="116"/>
      <c r="K10" s="118"/>
      <c r="L10" s="41"/>
    </row>
    <row r="11" spans="1:12" hidden="1" x14ac:dyDescent="0.25">
      <c r="A11" s="38"/>
      <c r="B11" s="241"/>
      <c r="C11" s="144"/>
      <c r="D11" s="329"/>
      <c r="E11" s="329"/>
      <c r="F11" s="129"/>
      <c r="G11" s="329"/>
      <c r="H11" s="329"/>
      <c r="I11" s="329"/>
      <c r="J11" s="329"/>
      <c r="K11" s="132"/>
      <c r="L11" s="41"/>
    </row>
    <row r="12" spans="1:12" hidden="1" x14ac:dyDescent="0.25">
      <c r="A12" s="38"/>
      <c r="B12" s="242"/>
      <c r="C12" s="144"/>
      <c r="D12" s="329"/>
      <c r="E12" s="329"/>
      <c r="F12" s="129"/>
      <c r="G12" s="329"/>
      <c r="H12" s="329"/>
      <c r="I12" s="329"/>
      <c r="J12" s="329"/>
      <c r="K12" s="132"/>
      <c r="L12" s="41"/>
    </row>
    <row r="13" spans="1:12" hidden="1" x14ac:dyDescent="0.25">
      <c r="A13" s="38"/>
      <c r="B13" s="239"/>
      <c r="C13" s="144"/>
      <c r="D13" s="329"/>
      <c r="E13" s="329"/>
      <c r="F13" s="329"/>
      <c r="G13" s="129"/>
      <c r="H13" s="329"/>
      <c r="I13" s="329"/>
      <c r="J13" s="329"/>
      <c r="K13" s="132"/>
      <c r="L13" s="41"/>
    </row>
    <row r="14" spans="1:12" hidden="1" x14ac:dyDescent="0.25">
      <c r="A14" s="38"/>
      <c r="B14" s="239"/>
      <c r="C14" s="144"/>
      <c r="D14" s="329"/>
      <c r="E14" s="329"/>
      <c r="F14" s="329"/>
      <c r="G14" s="129"/>
      <c r="H14" s="329"/>
      <c r="I14" s="329"/>
      <c r="J14" s="329"/>
      <c r="K14" s="132"/>
      <c r="L14" s="41"/>
    </row>
    <row r="15" spans="1:12" ht="36" hidden="1" customHeight="1" x14ac:dyDescent="0.25">
      <c r="A15" s="38"/>
      <c r="B15" s="239"/>
      <c r="C15" s="144"/>
      <c r="D15" s="329"/>
      <c r="E15" s="329"/>
      <c r="F15" s="329"/>
      <c r="G15" s="129"/>
      <c r="H15" s="329"/>
      <c r="I15" s="329"/>
      <c r="J15" s="329"/>
      <c r="K15" s="132"/>
      <c r="L15" s="41"/>
    </row>
    <row r="16" spans="1:12" hidden="1" x14ac:dyDescent="0.25">
      <c r="A16" s="38"/>
      <c r="B16" s="239"/>
      <c r="C16" s="144"/>
      <c r="D16" s="329"/>
      <c r="E16" s="329"/>
      <c r="F16" s="329"/>
      <c r="G16" s="329"/>
      <c r="H16" s="129"/>
      <c r="I16" s="329"/>
      <c r="J16" s="329"/>
      <c r="K16" s="132"/>
      <c r="L16" s="41"/>
    </row>
    <row r="17" spans="1:12" hidden="1" x14ac:dyDescent="0.25">
      <c r="A17" s="38"/>
      <c r="B17" s="239"/>
      <c r="C17" s="144"/>
      <c r="D17" s="329"/>
      <c r="E17" s="329"/>
      <c r="F17" s="329"/>
      <c r="G17" s="329"/>
      <c r="H17" s="329"/>
      <c r="I17" s="129"/>
      <c r="J17" s="329"/>
      <c r="K17" s="132"/>
      <c r="L17" s="41"/>
    </row>
    <row r="18" spans="1:12" hidden="1" x14ac:dyDescent="0.25">
      <c r="A18" s="38"/>
      <c r="B18" s="240"/>
      <c r="C18" s="144"/>
      <c r="D18" s="129"/>
      <c r="E18" s="129"/>
      <c r="F18" s="129"/>
      <c r="G18" s="129"/>
      <c r="H18" s="129"/>
      <c r="I18" s="129"/>
      <c r="J18" s="329"/>
      <c r="K18" s="132"/>
      <c r="L18" s="41"/>
    </row>
    <row r="19" spans="1:12" hidden="1" x14ac:dyDescent="0.25">
      <c r="A19" s="38"/>
      <c r="B19" s="27"/>
      <c r="C19" s="246"/>
      <c r="D19" s="116"/>
      <c r="E19" s="116"/>
      <c r="F19" s="116"/>
      <c r="G19" s="116"/>
      <c r="H19" s="116"/>
      <c r="I19" s="116"/>
      <c r="J19" s="116"/>
      <c r="K19" s="118"/>
      <c r="L19" s="41"/>
    </row>
    <row r="20" spans="1:12" hidden="1" x14ac:dyDescent="0.25">
      <c r="A20" s="38"/>
      <c r="B20" s="243"/>
      <c r="C20" s="144"/>
      <c r="D20" s="329"/>
      <c r="E20" s="329"/>
      <c r="F20" s="329"/>
      <c r="G20" s="329"/>
      <c r="H20" s="329"/>
      <c r="I20" s="129"/>
      <c r="J20" s="129"/>
      <c r="K20" s="132"/>
      <c r="L20" s="41"/>
    </row>
    <row r="21" spans="1:12" hidden="1" x14ac:dyDescent="0.25">
      <c r="A21" s="38"/>
      <c r="B21" s="241"/>
      <c r="C21" s="144"/>
      <c r="D21" s="329"/>
      <c r="E21" s="329"/>
      <c r="F21" s="329"/>
      <c r="G21" s="329"/>
      <c r="H21" s="329"/>
      <c r="I21" s="329"/>
      <c r="J21" s="129"/>
      <c r="K21" s="132"/>
      <c r="L21" s="41"/>
    </row>
    <row r="22" spans="1:12" hidden="1" x14ac:dyDescent="0.25">
      <c r="A22" s="38"/>
      <c r="B22" s="241"/>
      <c r="C22" s="144"/>
      <c r="D22" s="329"/>
      <c r="E22" s="329"/>
      <c r="F22" s="329"/>
      <c r="G22" s="329"/>
      <c r="H22" s="329"/>
      <c r="I22" s="129"/>
      <c r="J22" s="129"/>
      <c r="K22" s="132"/>
      <c r="L22" s="41"/>
    </row>
    <row r="23" spans="1:12" hidden="1" x14ac:dyDescent="0.25">
      <c r="A23" s="38"/>
      <c r="B23" s="241"/>
      <c r="C23" s="144"/>
      <c r="D23" s="329"/>
      <c r="E23" s="329"/>
      <c r="F23" s="329"/>
      <c r="G23" s="329"/>
      <c r="H23" s="329"/>
      <c r="I23" s="329"/>
      <c r="J23" s="129"/>
      <c r="K23" s="132"/>
      <c r="L23" s="41"/>
    </row>
    <row r="24" spans="1:12" hidden="1" x14ac:dyDescent="0.25">
      <c r="A24" s="38"/>
      <c r="B24" s="243"/>
      <c r="C24" s="144"/>
      <c r="D24" s="329"/>
      <c r="E24" s="329"/>
      <c r="F24" s="329"/>
      <c r="G24" s="329"/>
      <c r="H24" s="329"/>
      <c r="I24" s="129"/>
      <c r="J24" s="129"/>
      <c r="K24" s="132"/>
      <c r="L24" s="41"/>
    </row>
    <row r="25" spans="1:12" hidden="1" x14ac:dyDescent="0.25">
      <c r="A25" s="38"/>
      <c r="B25" s="241"/>
      <c r="C25" s="144"/>
      <c r="D25" s="329"/>
      <c r="E25" s="329"/>
      <c r="F25" s="329"/>
      <c r="G25" s="329"/>
      <c r="H25" s="329"/>
      <c r="I25" s="129"/>
      <c r="J25" s="129"/>
      <c r="K25" s="132"/>
      <c r="L25" s="41"/>
    </row>
    <row r="26" spans="1:12" hidden="1" x14ac:dyDescent="0.25">
      <c r="A26" s="38"/>
      <c r="B26" s="241"/>
      <c r="C26" s="144"/>
      <c r="D26" s="329"/>
      <c r="E26" s="329"/>
      <c r="F26" s="329"/>
      <c r="G26" s="329"/>
      <c r="H26" s="329"/>
      <c r="I26" s="129"/>
      <c r="J26" s="329"/>
      <c r="K26" s="132"/>
      <c r="L26" s="41"/>
    </row>
    <row r="27" spans="1:12" hidden="1" x14ac:dyDescent="0.25">
      <c r="A27" s="38"/>
      <c r="B27" s="241"/>
      <c r="C27" s="144"/>
      <c r="D27" s="329"/>
      <c r="E27" s="329"/>
      <c r="F27" s="329"/>
      <c r="G27" s="329"/>
      <c r="H27" s="329"/>
      <c r="I27" s="329"/>
      <c r="J27" s="129"/>
      <c r="K27" s="132"/>
      <c r="L27" s="41"/>
    </row>
    <row r="28" spans="1:12" hidden="1" x14ac:dyDescent="0.25">
      <c r="A28" s="38"/>
      <c r="B28" s="243"/>
      <c r="C28" s="144"/>
      <c r="D28" s="329"/>
      <c r="E28" s="329"/>
      <c r="F28" s="329"/>
      <c r="G28" s="329"/>
      <c r="H28" s="329"/>
      <c r="I28" s="129"/>
      <c r="J28" s="329"/>
      <c r="K28" s="132"/>
      <c r="L28" s="41"/>
    </row>
    <row r="29" spans="1:12" hidden="1" x14ac:dyDescent="0.25">
      <c r="A29" s="38"/>
      <c r="B29" s="241"/>
      <c r="C29" s="144"/>
      <c r="D29" s="329"/>
      <c r="E29" s="329"/>
      <c r="F29" s="329"/>
      <c r="G29" s="329"/>
      <c r="H29" s="329"/>
      <c r="I29" s="129"/>
      <c r="J29" s="329"/>
      <c r="K29" s="132"/>
      <c r="L29" s="41"/>
    </row>
    <row r="30" spans="1:12" hidden="1" x14ac:dyDescent="0.25">
      <c r="A30" s="38"/>
      <c r="B30" s="240"/>
      <c r="C30" s="144"/>
      <c r="D30" s="329"/>
      <c r="E30" s="329"/>
      <c r="F30" s="329"/>
      <c r="G30" s="329"/>
      <c r="H30" s="329"/>
      <c r="I30" s="129"/>
      <c r="J30" s="129"/>
      <c r="K30" s="132"/>
      <c r="L30" s="41"/>
    </row>
    <row r="31" spans="1:12" hidden="1" x14ac:dyDescent="0.25">
      <c r="A31" s="38"/>
      <c r="B31" s="244"/>
      <c r="C31" s="245"/>
      <c r="D31" s="171"/>
      <c r="E31" s="171"/>
      <c r="F31" s="171"/>
      <c r="G31" s="171"/>
      <c r="H31" s="171"/>
      <c r="I31" s="171"/>
      <c r="J31" s="171"/>
      <c r="K31" s="172"/>
      <c r="L31" s="41"/>
    </row>
    <row r="32" spans="1:12" x14ac:dyDescent="0.25">
      <c r="B32" s="105"/>
      <c r="C32" s="13"/>
      <c r="D32" s="13"/>
      <c r="E32" s="13"/>
      <c r="F32" s="13"/>
      <c r="G32" s="13"/>
      <c r="H32" s="13"/>
      <c r="I32" s="13"/>
      <c r="J32" s="13"/>
      <c r="K32" s="13"/>
    </row>
    <row r="33" spans="1:14" x14ac:dyDescent="0.25">
      <c r="B33" s="357" t="s">
        <v>270</v>
      </c>
      <c r="C33" s="20"/>
      <c r="D33" s="20"/>
      <c r="E33" s="20"/>
      <c r="F33" s="20"/>
      <c r="G33" s="20"/>
      <c r="H33" s="20"/>
      <c r="I33" s="20"/>
      <c r="J33" s="20"/>
      <c r="K33" s="20"/>
      <c r="L33" s="20"/>
      <c r="M33" s="20"/>
    </row>
    <row r="34" spans="1:14" x14ac:dyDescent="0.25">
      <c r="A34" s="38"/>
      <c r="B34" s="253"/>
      <c r="C34" s="41"/>
      <c r="E34" s="38"/>
      <c r="F34" s="247"/>
      <c r="G34" s="247"/>
      <c r="H34" s="247"/>
      <c r="I34" s="247"/>
      <c r="J34" s="247"/>
      <c r="K34" s="247"/>
      <c r="L34" s="41"/>
      <c r="N34" s="41"/>
    </row>
    <row r="35" spans="1:14" ht="46" x14ac:dyDescent="0.25">
      <c r="A35" s="38"/>
      <c r="B35" s="238" t="s">
        <v>271</v>
      </c>
      <c r="C35" s="54" t="s">
        <v>272</v>
      </c>
      <c r="D35" s="54" t="s">
        <v>273</v>
      </c>
      <c r="E35" s="81" t="s">
        <v>240</v>
      </c>
      <c r="F35" s="168" t="s">
        <v>33</v>
      </c>
      <c r="G35" s="168" t="s">
        <v>36</v>
      </c>
      <c r="H35" s="168" t="s">
        <v>49</v>
      </c>
      <c r="I35" s="168" t="s">
        <v>54</v>
      </c>
      <c r="J35" s="168" t="s">
        <v>241</v>
      </c>
      <c r="K35" s="168" t="s">
        <v>55</v>
      </c>
      <c r="L35" s="81" t="s">
        <v>242</v>
      </c>
      <c r="M35" s="252" t="s">
        <v>243</v>
      </c>
      <c r="N35" s="41"/>
    </row>
    <row r="36" spans="1:14" ht="23" x14ac:dyDescent="0.25">
      <c r="A36" s="38"/>
      <c r="B36" s="248" t="s">
        <v>274</v>
      </c>
      <c r="C36" s="23"/>
      <c r="D36" s="250">
        <v>1</v>
      </c>
      <c r="E36" s="23"/>
      <c r="F36" s="23"/>
      <c r="G36" s="23"/>
      <c r="H36" s="23"/>
      <c r="I36" s="23"/>
      <c r="J36" s="23"/>
      <c r="K36" s="23"/>
      <c r="L36" s="23"/>
      <c r="M36" s="154"/>
      <c r="N36" s="41"/>
    </row>
    <row r="37" spans="1:14" ht="23" x14ac:dyDescent="0.25">
      <c r="A37" s="38"/>
      <c r="B37" s="248" t="s">
        <v>275</v>
      </c>
      <c r="C37" s="21"/>
      <c r="D37" s="251">
        <v>0.4</v>
      </c>
      <c r="E37" s="21"/>
      <c r="F37" s="21"/>
      <c r="G37" s="21"/>
      <c r="H37" s="21"/>
      <c r="I37" s="21"/>
      <c r="J37" s="21"/>
      <c r="K37" s="21"/>
      <c r="L37" s="21"/>
      <c r="M37" s="155"/>
      <c r="N37" s="41"/>
    </row>
    <row r="38" spans="1:14" ht="23" x14ac:dyDescent="0.25">
      <c r="A38" s="38"/>
      <c r="B38" s="248" t="s">
        <v>276</v>
      </c>
      <c r="C38" s="21"/>
      <c r="D38" s="329"/>
      <c r="E38" s="21"/>
      <c r="F38" s="21"/>
      <c r="G38" s="21"/>
      <c r="H38" s="21"/>
      <c r="I38" s="21"/>
      <c r="J38" s="21"/>
      <c r="K38" s="21"/>
      <c r="L38" s="21"/>
      <c r="M38" s="155"/>
      <c r="N38" s="41"/>
    </row>
    <row r="39" spans="1:14" ht="23" x14ac:dyDescent="0.25">
      <c r="A39" s="38"/>
      <c r="B39" s="249" t="s">
        <v>277</v>
      </c>
      <c r="C39" s="25"/>
      <c r="D39" s="329"/>
      <c r="E39" s="25"/>
      <c r="F39" s="25"/>
      <c r="G39" s="25"/>
      <c r="H39" s="25"/>
      <c r="I39" s="25"/>
      <c r="J39" s="25"/>
      <c r="K39" s="25"/>
      <c r="L39" s="25"/>
      <c r="M39" s="157"/>
      <c r="N39" s="41"/>
    </row>
    <row r="40" spans="1:14" x14ac:dyDescent="0.25">
      <c r="B40" s="13"/>
      <c r="C40" s="13"/>
      <c r="D40" s="63"/>
      <c r="E40" s="13"/>
      <c r="F40" s="13"/>
      <c r="G40" s="13"/>
      <c r="H40" s="13"/>
      <c r="I40" s="13"/>
      <c r="J40" s="13"/>
      <c r="K40" s="13"/>
      <c r="L40" s="13"/>
      <c r="M40" s="13"/>
    </row>
    <row r="41" spans="1:14" hidden="1" x14ac:dyDescent="0.25">
      <c r="B41" s="357"/>
      <c r="C41" s="20"/>
    </row>
    <row r="42" spans="1:14" hidden="1" x14ac:dyDescent="0.25">
      <c r="B42" s="53"/>
      <c r="C42" s="254"/>
      <c r="D42" s="29"/>
    </row>
    <row r="43" spans="1:14" hidden="1" x14ac:dyDescent="0.25">
      <c r="A43" s="38"/>
      <c r="B43" s="32"/>
      <c r="C43" s="23"/>
      <c r="D43" s="30"/>
    </row>
    <row r="44" spans="1:14" hidden="1" x14ac:dyDescent="0.25">
      <c r="A44" s="38"/>
      <c r="B44" s="18"/>
      <c r="C44" s="21"/>
      <c r="D44" s="30"/>
    </row>
    <row r="45" spans="1:14" hidden="1" x14ac:dyDescent="0.25">
      <c r="A45" s="38"/>
      <c r="B45" s="255"/>
      <c r="C45" s="62"/>
      <c r="D45" s="31"/>
      <c r="N45" s="41"/>
    </row>
    <row r="46" spans="1:14" hidden="1" x14ac:dyDescent="0.25">
      <c r="B46" s="13"/>
      <c r="C46" s="13"/>
      <c r="N46" s="7"/>
    </row>
  </sheetData>
  <sheetProtection password="AFA5" sheet="1"/>
  <pageMargins left="0.7" right="0.7" top="0.75" bottom="0.75" header="0.3" footer="0.3"/>
  <pageSetup scale="97" pageOrder="overThenDown" orientation="portrait"/>
  <rowBreaks count="1" manualBreakCount="1">
    <brk id="32" max="1048575" man="1"/>
  </rowBreaks>
  <colBreaks count="1" manualBreakCount="1">
    <brk id="5" max="16383" man="1"/>
  </colBreaks>
  <tableParts count="1">
    <tablePart r:id="rId1"/>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06C03D-6D4F-4AE3-B51D-72868E597F34}">
  <dimension ref="A1:N46"/>
  <sheetViews>
    <sheetView showGridLines="0" topLeftCell="B1" zoomScaleNormal="100" workbookViewId="0">
      <selection activeCell="B41" sqref="B41"/>
    </sheetView>
  </sheetViews>
  <sheetFormatPr defaultColWidth="0" defaultRowHeight="11.5" zeroHeight="1" x14ac:dyDescent="0.25"/>
  <cols>
    <col min="1" max="1" width="9.1796875" style="10" hidden="1" customWidth="1"/>
    <col min="2" max="2" width="45.453125" style="10" customWidth="1"/>
    <col min="3" max="13" width="15.7265625" style="10" customWidth="1"/>
    <col min="14" max="14" width="9.1796875" style="10" customWidth="1"/>
    <col min="15" max="17" width="9.1796875" style="10" hidden="1" customWidth="1"/>
    <col min="18" max="16384" width="9.1796875" style="10" hidden="1"/>
  </cols>
  <sheetData>
    <row r="1" spans="1:12" ht="19" x14ac:dyDescent="0.25">
      <c r="B1" s="356" t="s">
        <v>238</v>
      </c>
    </row>
    <row r="2" spans="1:12" x14ac:dyDescent="0.25">
      <c r="A2" s="69"/>
      <c r="B2" s="148" t="s">
        <v>1</v>
      </c>
      <c r="C2" s="20"/>
      <c r="D2" s="20"/>
      <c r="E2" s="20"/>
      <c r="F2" s="20"/>
      <c r="G2" s="20"/>
      <c r="H2" s="20"/>
      <c r="I2" s="20"/>
      <c r="J2" s="20"/>
      <c r="K2" s="20"/>
    </row>
    <row r="3" spans="1:12" hidden="1" x14ac:dyDescent="0.25">
      <c r="A3" s="38"/>
      <c r="B3" s="1"/>
      <c r="C3" s="123"/>
      <c r="D3" s="123"/>
      <c r="E3" s="123"/>
      <c r="F3" s="123"/>
      <c r="G3" s="123"/>
      <c r="H3" s="123"/>
      <c r="I3" s="123"/>
      <c r="J3" s="123"/>
      <c r="K3" s="235"/>
    </row>
    <row r="4" spans="1:12" ht="12" hidden="1" customHeight="1" x14ac:dyDescent="0.25">
      <c r="A4" s="38"/>
      <c r="B4" s="123"/>
      <c r="C4" s="123"/>
      <c r="D4" s="237"/>
      <c r="E4" s="237"/>
      <c r="F4" s="237"/>
      <c r="G4" s="237"/>
      <c r="H4" s="237"/>
      <c r="I4" s="237"/>
      <c r="J4" s="123"/>
      <c r="K4" s="41"/>
      <c r="L4" s="41"/>
    </row>
    <row r="5" spans="1:12" hidden="1" x14ac:dyDescent="0.25">
      <c r="A5" s="38"/>
      <c r="B5" s="238"/>
      <c r="C5" s="236"/>
      <c r="D5" s="168"/>
      <c r="E5" s="168"/>
      <c r="F5" s="168"/>
      <c r="G5" s="168"/>
      <c r="H5" s="168"/>
      <c r="I5" s="168"/>
      <c r="J5" s="336"/>
      <c r="K5" s="146"/>
      <c r="L5" s="41"/>
    </row>
    <row r="6" spans="1:12" hidden="1" x14ac:dyDescent="0.25">
      <c r="A6" s="38"/>
      <c r="B6" s="239"/>
      <c r="C6" s="143"/>
      <c r="D6" s="127"/>
      <c r="E6" s="329"/>
      <c r="F6" s="329"/>
      <c r="G6" s="329"/>
      <c r="H6" s="329"/>
      <c r="I6" s="329"/>
      <c r="J6" s="331"/>
      <c r="K6" s="133"/>
      <c r="L6" s="41"/>
    </row>
    <row r="7" spans="1:12" hidden="1" x14ac:dyDescent="0.25">
      <c r="A7" s="38"/>
      <c r="B7" s="239"/>
      <c r="C7" s="144"/>
      <c r="D7" s="129"/>
      <c r="E7" s="329"/>
      <c r="F7" s="329"/>
      <c r="G7" s="329"/>
      <c r="H7" s="329"/>
      <c r="I7" s="329"/>
      <c r="J7" s="329"/>
      <c r="K7" s="132"/>
      <c r="L7" s="41"/>
    </row>
    <row r="8" spans="1:12" hidden="1" x14ac:dyDescent="0.25">
      <c r="A8" s="38"/>
      <c r="B8" s="239"/>
      <c r="C8" s="144"/>
      <c r="D8" s="129"/>
      <c r="E8" s="329"/>
      <c r="F8" s="329"/>
      <c r="G8" s="329"/>
      <c r="H8" s="329"/>
      <c r="I8" s="329"/>
      <c r="J8" s="329"/>
      <c r="K8" s="132"/>
      <c r="L8" s="41"/>
    </row>
    <row r="9" spans="1:12" hidden="1" x14ac:dyDescent="0.25">
      <c r="A9" s="38"/>
      <c r="B9" s="239"/>
      <c r="C9" s="144"/>
      <c r="D9" s="329"/>
      <c r="E9" s="129"/>
      <c r="F9" s="329"/>
      <c r="G9" s="329"/>
      <c r="H9" s="329"/>
      <c r="I9" s="329"/>
      <c r="J9" s="329"/>
      <c r="K9" s="132"/>
      <c r="L9" s="41"/>
    </row>
    <row r="10" spans="1:12" hidden="1" x14ac:dyDescent="0.25">
      <c r="A10" s="38"/>
      <c r="B10" s="240"/>
      <c r="C10" s="246"/>
      <c r="D10" s="116"/>
      <c r="E10" s="116"/>
      <c r="F10" s="116"/>
      <c r="G10" s="116"/>
      <c r="H10" s="116"/>
      <c r="I10" s="116"/>
      <c r="J10" s="116"/>
      <c r="K10" s="118"/>
      <c r="L10" s="41"/>
    </row>
    <row r="11" spans="1:12" hidden="1" x14ac:dyDescent="0.25">
      <c r="A11" s="38"/>
      <c r="B11" s="241"/>
      <c r="C11" s="144"/>
      <c r="D11" s="329"/>
      <c r="E11" s="329"/>
      <c r="F11" s="129"/>
      <c r="G11" s="329"/>
      <c r="H11" s="329"/>
      <c r="I11" s="329"/>
      <c r="J11" s="329"/>
      <c r="K11" s="132"/>
      <c r="L11" s="41"/>
    </row>
    <row r="12" spans="1:12" hidden="1" x14ac:dyDescent="0.25">
      <c r="A12" s="38"/>
      <c r="B12" s="242"/>
      <c r="C12" s="144"/>
      <c r="D12" s="329"/>
      <c r="E12" s="329"/>
      <c r="F12" s="129"/>
      <c r="G12" s="329"/>
      <c r="H12" s="329"/>
      <c r="I12" s="329"/>
      <c r="J12" s="329"/>
      <c r="K12" s="132"/>
      <c r="L12" s="41"/>
    </row>
    <row r="13" spans="1:12" hidden="1" x14ac:dyDescent="0.25">
      <c r="A13" s="38"/>
      <c r="B13" s="239"/>
      <c r="C13" s="144"/>
      <c r="D13" s="329"/>
      <c r="E13" s="329"/>
      <c r="F13" s="329"/>
      <c r="G13" s="129"/>
      <c r="H13" s="329"/>
      <c r="I13" s="329"/>
      <c r="J13" s="329"/>
      <c r="K13" s="132"/>
      <c r="L13" s="41"/>
    </row>
    <row r="14" spans="1:12" hidden="1" x14ac:dyDescent="0.25">
      <c r="A14" s="38"/>
      <c r="B14" s="239"/>
      <c r="C14" s="144"/>
      <c r="D14" s="329"/>
      <c r="E14" s="329"/>
      <c r="F14" s="329"/>
      <c r="G14" s="129"/>
      <c r="H14" s="329"/>
      <c r="I14" s="329"/>
      <c r="J14" s="329"/>
      <c r="K14" s="132"/>
      <c r="L14" s="41"/>
    </row>
    <row r="15" spans="1:12" ht="36" hidden="1" customHeight="1" x14ac:dyDescent="0.25">
      <c r="A15" s="38"/>
      <c r="B15" s="239"/>
      <c r="C15" s="144"/>
      <c r="D15" s="329"/>
      <c r="E15" s="329"/>
      <c r="F15" s="329"/>
      <c r="G15" s="129"/>
      <c r="H15" s="329"/>
      <c r="I15" s="329"/>
      <c r="J15" s="329"/>
      <c r="K15" s="132"/>
      <c r="L15" s="41"/>
    </row>
    <row r="16" spans="1:12" hidden="1" x14ac:dyDescent="0.25">
      <c r="A16" s="38"/>
      <c r="B16" s="239"/>
      <c r="C16" s="144"/>
      <c r="D16" s="329"/>
      <c r="E16" s="329"/>
      <c r="F16" s="329"/>
      <c r="G16" s="329"/>
      <c r="H16" s="129"/>
      <c r="I16" s="329"/>
      <c r="J16" s="329"/>
      <c r="K16" s="132"/>
      <c r="L16" s="41"/>
    </row>
    <row r="17" spans="1:12" hidden="1" x14ac:dyDescent="0.25">
      <c r="A17" s="38"/>
      <c r="B17" s="239"/>
      <c r="C17" s="144"/>
      <c r="D17" s="329"/>
      <c r="E17" s="329"/>
      <c r="F17" s="329"/>
      <c r="G17" s="329"/>
      <c r="H17" s="329"/>
      <c r="I17" s="129"/>
      <c r="J17" s="329"/>
      <c r="K17" s="132"/>
      <c r="L17" s="41"/>
    </row>
    <row r="18" spans="1:12" hidden="1" x14ac:dyDescent="0.25">
      <c r="A18" s="38"/>
      <c r="B18" s="240"/>
      <c r="C18" s="144"/>
      <c r="D18" s="129"/>
      <c r="E18" s="129"/>
      <c r="F18" s="129"/>
      <c r="G18" s="129"/>
      <c r="H18" s="129"/>
      <c r="I18" s="129"/>
      <c r="J18" s="329"/>
      <c r="K18" s="132"/>
      <c r="L18" s="41"/>
    </row>
    <row r="19" spans="1:12" hidden="1" x14ac:dyDescent="0.25">
      <c r="A19" s="38"/>
      <c r="B19" s="27"/>
      <c r="C19" s="246"/>
      <c r="D19" s="116"/>
      <c r="E19" s="116"/>
      <c r="F19" s="116"/>
      <c r="G19" s="116"/>
      <c r="H19" s="116"/>
      <c r="I19" s="116"/>
      <c r="J19" s="116"/>
      <c r="K19" s="118"/>
      <c r="L19" s="41"/>
    </row>
    <row r="20" spans="1:12" hidden="1" x14ac:dyDescent="0.25">
      <c r="A20" s="38"/>
      <c r="B20" s="243"/>
      <c r="C20" s="144"/>
      <c r="D20" s="329"/>
      <c r="E20" s="329"/>
      <c r="F20" s="329"/>
      <c r="G20" s="329"/>
      <c r="H20" s="329"/>
      <c r="I20" s="129"/>
      <c r="J20" s="129"/>
      <c r="K20" s="132"/>
      <c r="L20" s="41"/>
    </row>
    <row r="21" spans="1:12" hidden="1" x14ac:dyDescent="0.25">
      <c r="A21" s="38"/>
      <c r="B21" s="241"/>
      <c r="C21" s="144"/>
      <c r="D21" s="329"/>
      <c r="E21" s="329"/>
      <c r="F21" s="329"/>
      <c r="G21" s="329"/>
      <c r="H21" s="329"/>
      <c r="I21" s="329"/>
      <c r="J21" s="129"/>
      <c r="K21" s="132"/>
      <c r="L21" s="41"/>
    </row>
    <row r="22" spans="1:12" hidden="1" x14ac:dyDescent="0.25">
      <c r="A22" s="38"/>
      <c r="B22" s="241"/>
      <c r="C22" s="144"/>
      <c r="D22" s="329"/>
      <c r="E22" s="329"/>
      <c r="F22" s="329"/>
      <c r="G22" s="329"/>
      <c r="H22" s="329"/>
      <c r="I22" s="129"/>
      <c r="J22" s="129"/>
      <c r="K22" s="132"/>
      <c r="L22" s="41"/>
    </row>
    <row r="23" spans="1:12" hidden="1" x14ac:dyDescent="0.25">
      <c r="A23" s="38"/>
      <c r="B23" s="241"/>
      <c r="C23" s="144"/>
      <c r="D23" s="329"/>
      <c r="E23" s="329"/>
      <c r="F23" s="329"/>
      <c r="G23" s="329"/>
      <c r="H23" s="329"/>
      <c r="I23" s="329"/>
      <c r="J23" s="129"/>
      <c r="K23" s="132"/>
      <c r="L23" s="41"/>
    </row>
    <row r="24" spans="1:12" hidden="1" x14ac:dyDescent="0.25">
      <c r="A24" s="38"/>
      <c r="B24" s="243"/>
      <c r="C24" s="144"/>
      <c r="D24" s="329"/>
      <c r="E24" s="329"/>
      <c r="F24" s="329"/>
      <c r="G24" s="329"/>
      <c r="H24" s="329"/>
      <c r="I24" s="129"/>
      <c r="J24" s="129"/>
      <c r="K24" s="132"/>
      <c r="L24" s="41"/>
    </row>
    <row r="25" spans="1:12" hidden="1" x14ac:dyDescent="0.25">
      <c r="A25" s="38"/>
      <c r="B25" s="241"/>
      <c r="C25" s="144"/>
      <c r="D25" s="329"/>
      <c r="E25" s="329"/>
      <c r="F25" s="329"/>
      <c r="G25" s="329"/>
      <c r="H25" s="329"/>
      <c r="I25" s="129"/>
      <c r="J25" s="129"/>
      <c r="K25" s="132"/>
      <c r="L25" s="41"/>
    </row>
    <row r="26" spans="1:12" hidden="1" x14ac:dyDescent="0.25">
      <c r="A26" s="38"/>
      <c r="B26" s="241"/>
      <c r="C26" s="144"/>
      <c r="D26" s="329"/>
      <c r="E26" s="329"/>
      <c r="F26" s="329"/>
      <c r="G26" s="329"/>
      <c r="H26" s="329"/>
      <c r="I26" s="129"/>
      <c r="J26" s="329"/>
      <c r="K26" s="132"/>
      <c r="L26" s="41"/>
    </row>
    <row r="27" spans="1:12" hidden="1" x14ac:dyDescent="0.25">
      <c r="A27" s="38"/>
      <c r="B27" s="241"/>
      <c r="C27" s="144"/>
      <c r="D27" s="329"/>
      <c r="E27" s="329"/>
      <c r="F27" s="329"/>
      <c r="G27" s="329"/>
      <c r="H27" s="329"/>
      <c r="I27" s="329"/>
      <c r="J27" s="129"/>
      <c r="K27" s="132"/>
      <c r="L27" s="41"/>
    </row>
    <row r="28" spans="1:12" hidden="1" x14ac:dyDescent="0.25">
      <c r="A28" s="38"/>
      <c r="B28" s="243"/>
      <c r="C28" s="144"/>
      <c r="D28" s="329"/>
      <c r="E28" s="329"/>
      <c r="F28" s="329"/>
      <c r="G28" s="329"/>
      <c r="H28" s="329"/>
      <c r="I28" s="129"/>
      <c r="J28" s="329"/>
      <c r="K28" s="132"/>
      <c r="L28" s="41"/>
    </row>
    <row r="29" spans="1:12" hidden="1" x14ac:dyDescent="0.25">
      <c r="A29" s="38"/>
      <c r="B29" s="241"/>
      <c r="C29" s="144"/>
      <c r="D29" s="329"/>
      <c r="E29" s="329"/>
      <c r="F29" s="329"/>
      <c r="G29" s="329"/>
      <c r="H29" s="329"/>
      <c r="I29" s="129"/>
      <c r="J29" s="329"/>
      <c r="K29" s="132"/>
      <c r="L29" s="41"/>
    </row>
    <row r="30" spans="1:12" hidden="1" x14ac:dyDescent="0.25">
      <c r="A30" s="38"/>
      <c r="B30" s="240"/>
      <c r="C30" s="144"/>
      <c r="D30" s="329"/>
      <c r="E30" s="329"/>
      <c r="F30" s="329"/>
      <c r="G30" s="329"/>
      <c r="H30" s="329"/>
      <c r="I30" s="129"/>
      <c r="J30" s="129"/>
      <c r="K30" s="132"/>
      <c r="L30" s="41"/>
    </row>
    <row r="31" spans="1:12" hidden="1" x14ac:dyDescent="0.25">
      <c r="A31" s="38"/>
      <c r="B31" s="244"/>
      <c r="C31" s="245"/>
      <c r="D31" s="171"/>
      <c r="E31" s="171"/>
      <c r="F31" s="171"/>
      <c r="G31" s="171"/>
      <c r="H31" s="171"/>
      <c r="I31" s="171"/>
      <c r="J31" s="171"/>
      <c r="K31" s="172"/>
      <c r="L31" s="41"/>
    </row>
    <row r="32" spans="1:12" hidden="1" x14ac:dyDescent="0.25">
      <c r="B32" s="105"/>
      <c r="C32" s="13"/>
      <c r="D32" s="13"/>
      <c r="E32" s="13"/>
      <c r="F32" s="13"/>
      <c r="G32" s="13"/>
      <c r="H32" s="13"/>
      <c r="I32" s="13"/>
      <c r="J32" s="13"/>
      <c r="K32" s="13"/>
    </row>
    <row r="33" spans="1:14" hidden="1" x14ac:dyDescent="0.25">
      <c r="B33" s="357"/>
      <c r="C33" s="20"/>
      <c r="D33" s="20"/>
      <c r="E33" s="20"/>
      <c r="F33" s="20"/>
      <c r="G33" s="20"/>
      <c r="H33" s="20"/>
      <c r="I33" s="20"/>
      <c r="J33" s="20"/>
      <c r="K33" s="20"/>
      <c r="L33" s="20"/>
      <c r="M33" s="20"/>
    </row>
    <row r="34" spans="1:14" hidden="1" x14ac:dyDescent="0.25">
      <c r="A34" s="38"/>
      <c r="B34" s="253"/>
      <c r="C34" s="41"/>
      <c r="E34" s="38"/>
      <c r="F34" s="247"/>
      <c r="G34" s="247"/>
      <c r="H34" s="247"/>
      <c r="I34" s="247"/>
      <c r="J34" s="247"/>
      <c r="K34" s="247"/>
      <c r="L34" s="41"/>
      <c r="N34" s="41"/>
    </row>
    <row r="35" spans="1:14" hidden="1" x14ac:dyDescent="0.25">
      <c r="A35" s="38"/>
      <c r="B35" s="238"/>
      <c r="C35" s="54"/>
      <c r="D35" s="54"/>
      <c r="E35" s="81"/>
      <c r="F35" s="168"/>
      <c r="G35" s="168"/>
      <c r="H35" s="168"/>
      <c r="I35" s="168"/>
      <c r="J35" s="168"/>
      <c r="K35" s="168"/>
      <c r="L35" s="81"/>
      <c r="M35" s="252"/>
      <c r="N35" s="41"/>
    </row>
    <row r="36" spans="1:14" hidden="1" x14ac:dyDescent="0.25">
      <c r="A36" s="38"/>
      <c r="B36" s="248"/>
      <c r="C36" s="23"/>
      <c r="D36" s="250"/>
      <c r="E36" s="23"/>
      <c r="F36" s="23"/>
      <c r="G36" s="23"/>
      <c r="H36" s="23"/>
      <c r="I36" s="23"/>
      <c r="J36" s="23"/>
      <c r="K36" s="23"/>
      <c r="L36" s="23"/>
      <c r="M36" s="154"/>
      <c r="N36" s="41"/>
    </row>
    <row r="37" spans="1:14" hidden="1" x14ac:dyDescent="0.25">
      <c r="A37" s="38"/>
      <c r="B37" s="248"/>
      <c r="C37" s="21"/>
      <c r="D37" s="251"/>
      <c r="E37" s="21"/>
      <c r="F37" s="21"/>
      <c r="G37" s="21"/>
      <c r="H37" s="21"/>
      <c r="I37" s="21"/>
      <c r="J37" s="21"/>
      <c r="K37" s="21"/>
      <c r="L37" s="21"/>
      <c r="M37" s="155"/>
      <c r="N37" s="41"/>
    </row>
    <row r="38" spans="1:14" hidden="1" x14ac:dyDescent="0.25">
      <c r="A38" s="38"/>
      <c r="B38" s="248"/>
      <c r="C38" s="21"/>
      <c r="D38" s="329"/>
      <c r="E38" s="21"/>
      <c r="F38" s="21"/>
      <c r="G38" s="21"/>
      <c r="H38" s="21"/>
      <c r="I38" s="21"/>
      <c r="J38" s="21"/>
      <c r="K38" s="21"/>
      <c r="L38" s="21"/>
      <c r="M38" s="155"/>
      <c r="N38" s="41"/>
    </row>
    <row r="39" spans="1:14" hidden="1" x14ac:dyDescent="0.25">
      <c r="A39" s="38"/>
      <c r="B39" s="249"/>
      <c r="C39" s="25"/>
      <c r="D39" s="329"/>
      <c r="E39" s="25"/>
      <c r="F39" s="25"/>
      <c r="G39" s="25"/>
      <c r="H39" s="25"/>
      <c r="I39" s="25"/>
      <c r="J39" s="25"/>
      <c r="K39" s="25"/>
      <c r="L39" s="25"/>
      <c r="M39" s="157"/>
      <c r="N39" s="41"/>
    </row>
    <row r="40" spans="1:14" x14ac:dyDescent="0.25">
      <c r="B40" s="13"/>
      <c r="C40" s="13"/>
      <c r="D40" s="63"/>
      <c r="E40" s="13"/>
      <c r="F40" s="13"/>
      <c r="G40" s="13"/>
      <c r="H40" s="13"/>
      <c r="I40" s="13"/>
      <c r="J40" s="13"/>
      <c r="K40" s="13"/>
      <c r="L40" s="13"/>
      <c r="M40" s="13"/>
    </row>
    <row r="41" spans="1:14" x14ac:dyDescent="0.25">
      <c r="B41" s="357" t="s">
        <v>278</v>
      </c>
      <c r="C41" s="20"/>
    </row>
    <row r="42" spans="1:14" x14ac:dyDescent="0.25">
      <c r="B42" s="53" t="s">
        <v>31</v>
      </c>
      <c r="C42" s="254" t="s">
        <v>279</v>
      </c>
      <c r="D42" s="29"/>
    </row>
    <row r="43" spans="1:14" ht="23" x14ac:dyDescent="0.25">
      <c r="A43" s="38"/>
      <c r="B43" s="32" t="s">
        <v>280</v>
      </c>
      <c r="C43" s="23"/>
      <c r="D43" s="30"/>
    </row>
    <row r="44" spans="1:14" ht="23" x14ac:dyDescent="0.25">
      <c r="A44" s="38"/>
      <c r="B44" s="18" t="s">
        <v>281</v>
      </c>
      <c r="C44" s="21"/>
      <c r="D44" s="30"/>
    </row>
    <row r="45" spans="1:14" ht="23" x14ac:dyDescent="0.25">
      <c r="A45" s="38"/>
      <c r="B45" s="255" t="s">
        <v>282</v>
      </c>
      <c r="C45" s="62"/>
      <c r="D45" s="31"/>
      <c r="N45" s="41"/>
    </row>
    <row r="46" spans="1:14" x14ac:dyDescent="0.25">
      <c r="B46" s="13"/>
      <c r="C46" s="13"/>
      <c r="N46" s="7"/>
    </row>
  </sheetData>
  <sheetProtection password="AFA5" sheet="1"/>
  <pageMargins left="0.7" right="0.7" top="0.75" bottom="0.75" header="0.3" footer="0.3"/>
  <pageSetup scale="97" pageOrder="overThenDown" orientation="portrait"/>
  <rowBreaks count="1" manualBreakCount="1">
    <brk id="32" max="1048575" man="1"/>
  </rowBreaks>
  <colBreaks count="1" manualBreakCount="1">
    <brk id="5" max="16383" man="1"/>
  </colBreaks>
  <tableParts count="1">
    <tablePart r:id="rId1"/>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0DD88F-FE40-453B-B82C-FEA766D145D2}">
  <sheetPr codeName="Sheet11"/>
  <dimension ref="A1:AG35"/>
  <sheetViews>
    <sheetView showGridLines="0" topLeftCell="B1" zoomScaleNormal="100" workbookViewId="0">
      <selection activeCell="B3" sqref="B3"/>
    </sheetView>
  </sheetViews>
  <sheetFormatPr defaultColWidth="0" defaultRowHeight="11.5" zeroHeight="1" x14ac:dyDescent="0.25"/>
  <cols>
    <col min="1" max="1" width="9.1796875" style="10" hidden="1" customWidth="1"/>
    <col min="2" max="2" width="71.54296875" style="10" customWidth="1"/>
    <col min="3" max="3" width="19.453125" style="10" customWidth="1"/>
    <col min="4" max="12" width="14.7265625" style="10" customWidth="1"/>
    <col min="13" max="13" width="23.54296875" style="10" customWidth="1"/>
    <col min="14" max="16" width="9.1796875" style="10" customWidth="1"/>
    <col min="17" max="19" width="9.1796875" style="10" hidden="1" customWidth="1"/>
    <col min="20" max="20" width="19.453125" style="10" hidden="1" customWidth="1"/>
    <col min="21" max="31" width="9.1796875" style="10" hidden="1" customWidth="1"/>
    <col min="32" max="33" width="0" style="10" hidden="1" customWidth="1"/>
    <col min="34" max="36" width="9.1796875" style="10" hidden="1" customWidth="1"/>
    <col min="37" max="16384" width="9.1796875" style="10" hidden="1"/>
  </cols>
  <sheetData>
    <row r="1" spans="1:33" ht="19" x14ac:dyDescent="0.25">
      <c r="B1" s="356" t="s">
        <v>283</v>
      </c>
    </row>
    <row r="2" spans="1:33" x14ac:dyDescent="0.25">
      <c r="A2" s="69"/>
      <c r="B2" s="148" t="s">
        <v>1</v>
      </c>
      <c r="C2" s="20"/>
      <c r="D2" s="20"/>
      <c r="E2" s="20"/>
      <c r="F2" s="20"/>
      <c r="G2" s="20"/>
      <c r="H2" s="20"/>
      <c r="I2" s="20"/>
      <c r="J2" s="20"/>
      <c r="K2" s="20"/>
      <c r="L2" s="20"/>
      <c r="M2" s="20"/>
      <c r="O2" s="20"/>
    </row>
    <row r="3" spans="1:33" x14ac:dyDescent="0.25">
      <c r="B3" s="358" t="s">
        <v>284</v>
      </c>
      <c r="C3" s="20"/>
      <c r="D3" s="20"/>
      <c r="E3" s="20"/>
      <c r="F3" s="20"/>
      <c r="G3" s="20"/>
      <c r="H3" s="20"/>
      <c r="I3" s="20"/>
      <c r="J3" s="20"/>
      <c r="K3" s="20"/>
      <c r="L3" s="20"/>
      <c r="M3" s="20"/>
      <c r="O3" s="20"/>
    </row>
    <row r="4" spans="1:33" ht="31.5" customHeight="1" x14ac:dyDescent="0.25">
      <c r="A4" s="38"/>
      <c r="B4" s="259" t="s">
        <v>31</v>
      </c>
      <c r="C4" s="260" t="s">
        <v>285</v>
      </c>
      <c r="D4" s="260" t="s">
        <v>286</v>
      </c>
      <c r="E4" s="260" t="s">
        <v>287</v>
      </c>
      <c r="F4" s="260" t="s">
        <v>288</v>
      </c>
      <c r="G4" s="260" t="s">
        <v>289</v>
      </c>
      <c r="H4" s="260" t="s">
        <v>290</v>
      </c>
      <c r="I4" s="260" t="s">
        <v>291</v>
      </c>
      <c r="J4" s="260" t="s">
        <v>292</v>
      </c>
      <c r="K4" s="260" t="s">
        <v>293</v>
      </c>
      <c r="L4" s="260" t="s">
        <v>294</v>
      </c>
      <c r="M4" s="261" t="s">
        <v>295</v>
      </c>
      <c r="N4" s="41"/>
      <c r="O4" s="64" t="s">
        <v>5</v>
      </c>
    </row>
    <row r="5" spans="1:33" x14ac:dyDescent="0.25">
      <c r="A5" s="38"/>
      <c r="B5" s="256" t="s">
        <v>296</v>
      </c>
      <c r="C5" s="60"/>
      <c r="D5" s="60"/>
      <c r="E5" s="60"/>
      <c r="F5" s="60"/>
      <c r="G5" s="60"/>
      <c r="H5" s="60"/>
      <c r="I5" s="60"/>
      <c r="J5" s="60"/>
      <c r="K5" s="60"/>
      <c r="L5" s="60"/>
      <c r="M5" s="258"/>
      <c r="N5" s="65"/>
      <c r="O5" s="68" t="str">
        <f>IF(COUNT(C5:M7,M8:M9,C10:M10,C14,C15:E18,C19,C20:E23,C24,C27,C31:C34)=78,IF(MIN(C5:M7,M8:M9,C10:M10,C14,C15:E18,C19,C20:E23,C24,C27,C31:C34)&lt;0,IF(ISBLANK(Checks!D38),"FAIL - Negative entries not allowed for specified ranges of the Operational Risk template (all but individual years' entries of OR1 item 4 and OR2 items 3.a and 3.b). Please enter losses as positive numbers.","EXPLAINED"),"PASS"),"")</f>
        <v/>
      </c>
      <c r="P5" s="41"/>
      <c r="T5" s="10" t="s">
        <v>297</v>
      </c>
      <c r="U5" s="36">
        <f>C5-C8</f>
        <v>0</v>
      </c>
      <c r="V5" s="36">
        <f t="shared" ref="V5:AE5" si="0">D5-D8</f>
        <v>0</v>
      </c>
      <c r="W5" s="36">
        <f t="shared" si="0"/>
        <v>0</v>
      </c>
      <c r="X5" s="36">
        <f t="shared" si="0"/>
        <v>0</v>
      </c>
      <c r="Y5" s="36">
        <f t="shared" si="0"/>
        <v>0</v>
      </c>
      <c r="Z5" s="36">
        <f t="shared" si="0"/>
        <v>0</v>
      </c>
      <c r="AA5" s="36">
        <f t="shared" si="0"/>
        <v>0</v>
      </c>
      <c r="AB5" s="36">
        <f t="shared" si="0"/>
        <v>0</v>
      </c>
      <c r="AC5" s="36">
        <f t="shared" si="0"/>
        <v>0</v>
      </c>
      <c r="AD5" s="36">
        <f t="shared" si="0"/>
        <v>0</v>
      </c>
      <c r="AE5" s="36">
        <f t="shared" si="0"/>
        <v>0</v>
      </c>
      <c r="AF5" s="36"/>
      <c r="AG5" s="36"/>
    </row>
    <row r="6" spans="1:33" x14ac:dyDescent="0.25">
      <c r="A6" s="38"/>
      <c r="B6" s="256" t="s">
        <v>298</v>
      </c>
      <c r="C6" s="21"/>
      <c r="D6" s="21"/>
      <c r="E6" s="21"/>
      <c r="F6" s="21"/>
      <c r="G6" s="21"/>
      <c r="H6" s="21"/>
      <c r="I6" s="21"/>
      <c r="J6" s="21"/>
      <c r="K6" s="21"/>
      <c r="L6" s="21"/>
      <c r="M6" s="155"/>
      <c r="N6" s="65"/>
      <c r="O6" s="67" t="str">
        <f>IF(COUNT(C5:M5,C8:M8)=COLUMNS(C5:M5)*2,IF(MIN(U5:AE5)&lt;0,IF(ISBLANK(Checks!D39),"FAIL - For each year, item 1 must be greater than item 4.","EXPLAINED"),"PASS"),"")</f>
        <v/>
      </c>
      <c r="P6" s="41"/>
      <c r="T6" s="10" t="s">
        <v>299</v>
      </c>
      <c r="U6" s="36">
        <f>C6-C7</f>
        <v>0</v>
      </c>
      <c r="V6" s="36">
        <f>D6-D7</f>
        <v>0</v>
      </c>
      <c r="W6" s="36">
        <f t="shared" ref="W6:AE6" si="1">E6-E7</f>
        <v>0</v>
      </c>
      <c r="X6" s="36">
        <f t="shared" si="1"/>
        <v>0</v>
      </c>
      <c r="Y6" s="36">
        <f t="shared" si="1"/>
        <v>0</v>
      </c>
      <c r="Z6" s="36">
        <f t="shared" si="1"/>
        <v>0</v>
      </c>
      <c r="AA6" s="36">
        <f t="shared" si="1"/>
        <v>0</v>
      </c>
      <c r="AB6" s="36">
        <f t="shared" si="1"/>
        <v>0</v>
      </c>
      <c r="AC6" s="36">
        <f t="shared" si="1"/>
        <v>0</v>
      </c>
      <c r="AD6" s="36">
        <f t="shared" si="1"/>
        <v>0</v>
      </c>
      <c r="AE6" s="36">
        <f t="shared" si="1"/>
        <v>0</v>
      </c>
    </row>
    <row r="7" spans="1:33" x14ac:dyDescent="0.25">
      <c r="A7" s="38"/>
      <c r="B7" s="256" t="s">
        <v>300</v>
      </c>
      <c r="C7" s="21"/>
      <c r="D7" s="21"/>
      <c r="E7" s="21"/>
      <c r="F7" s="21"/>
      <c r="G7" s="21"/>
      <c r="H7" s="21"/>
      <c r="I7" s="21"/>
      <c r="J7" s="21"/>
      <c r="K7" s="21"/>
      <c r="L7" s="21"/>
      <c r="M7" s="155"/>
      <c r="N7" s="65"/>
      <c r="O7" s="67" t="str">
        <f>IF(COUNT(C6:M6,C7:M7)=COLUMNS(C6:M6)*2,IF(MIN(U6:AE6)&lt;0,IF(ISBLANK(Checks!D40),"FAIL - For each year, item 2 must be greater than item 3.","EXPLAINED"),"PASS"),"")</f>
        <v/>
      </c>
      <c r="P7" s="41"/>
      <c r="T7" s="10" t="s">
        <v>301</v>
      </c>
      <c r="U7" s="36">
        <f>C8-C10</f>
        <v>0</v>
      </c>
      <c r="V7" s="36">
        <f t="shared" ref="V7:AE7" si="2">D8-D10</f>
        <v>0</v>
      </c>
      <c r="W7" s="36">
        <f t="shared" si="2"/>
        <v>0</v>
      </c>
      <c r="X7" s="36">
        <f t="shared" si="2"/>
        <v>0</v>
      </c>
      <c r="Y7" s="36">
        <f t="shared" si="2"/>
        <v>0</v>
      </c>
      <c r="Z7" s="36">
        <f t="shared" si="2"/>
        <v>0</v>
      </c>
      <c r="AA7" s="36">
        <f t="shared" si="2"/>
        <v>0</v>
      </c>
      <c r="AB7" s="36">
        <f t="shared" si="2"/>
        <v>0</v>
      </c>
      <c r="AC7" s="36">
        <f t="shared" si="2"/>
        <v>0</v>
      </c>
      <c r="AD7" s="36">
        <f t="shared" si="2"/>
        <v>0</v>
      </c>
      <c r="AE7" s="36">
        <f t="shared" si="2"/>
        <v>0</v>
      </c>
    </row>
    <row r="8" spans="1:33" x14ac:dyDescent="0.25">
      <c r="A8" s="38"/>
      <c r="B8" s="256" t="s">
        <v>302</v>
      </c>
      <c r="C8" s="21"/>
      <c r="D8" s="21"/>
      <c r="E8" s="21"/>
      <c r="F8" s="21"/>
      <c r="G8" s="21"/>
      <c r="H8" s="21"/>
      <c r="I8" s="21"/>
      <c r="J8" s="21"/>
      <c r="K8" s="21"/>
      <c r="L8" s="21"/>
      <c r="M8" s="155"/>
      <c r="N8" s="65"/>
      <c r="O8" s="67" t="str">
        <f>IF(COUNT(C7:M7,C8:M8)=COLUMNS(C7:M7)*2,IF(MIN(U7:AE7)&lt;0,IF(ISBLANK(Checks!D41),"FAIL - For each year, item 4 must be greater than the memo item.","EXPLAINED"),"PASS"),"")</f>
        <v/>
      </c>
      <c r="P8" s="41"/>
    </row>
    <row r="9" spans="1:33" ht="23" x14ac:dyDescent="0.25">
      <c r="A9" s="38"/>
      <c r="B9" s="256" t="s">
        <v>303</v>
      </c>
      <c r="C9" s="329"/>
      <c r="D9" s="329"/>
      <c r="E9" s="329"/>
      <c r="F9" s="329"/>
      <c r="G9" s="329"/>
      <c r="H9" s="329"/>
      <c r="I9" s="329"/>
      <c r="J9" s="329"/>
      <c r="K9" s="329"/>
      <c r="L9" s="329"/>
      <c r="M9" s="155"/>
      <c r="N9" s="65"/>
      <c r="O9" s="66" t="str">
        <f>IF(AND(ISNUMBER(M8),ISNUMBER(M9)),IF(M8&gt;M9,IF(ISBLANK(Checks!D42),"FAIL - The ten year average of item 4 must be less than the average reported for item 5.","EXPLAINED"),"PASS"),"")</f>
        <v/>
      </c>
      <c r="P9" s="41"/>
    </row>
    <row r="10" spans="1:33" x14ac:dyDescent="0.25">
      <c r="A10" s="38"/>
      <c r="B10" s="257" t="s">
        <v>304</v>
      </c>
      <c r="C10" s="62"/>
      <c r="D10" s="62"/>
      <c r="E10" s="62"/>
      <c r="F10" s="62"/>
      <c r="G10" s="62"/>
      <c r="H10" s="62"/>
      <c r="I10" s="62"/>
      <c r="J10" s="62"/>
      <c r="K10" s="62"/>
      <c r="L10" s="62"/>
      <c r="M10" s="156"/>
      <c r="N10" s="41"/>
      <c r="O10" s="63"/>
    </row>
    <row r="11" spans="1:33" x14ac:dyDescent="0.25">
      <c r="B11" s="13"/>
      <c r="C11" s="13"/>
      <c r="D11" s="13"/>
      <c r="E11" s="13"/>
      <c r="F11" s="13"/>
      <c r="G11" s="13"/>
      <c r="H11" s="13"/>
      <c r="I11" s="13"/>
      <c r="J11" s="13"/>
      <c r="K11" s="13"/>
      <c r="L11" s="13"/>
      <c r="M11" s="13"/>
    </row>
    <row r="12" spans="1:33" hidden="1" x14ac:dyDescent="0.25">
      <c r="B12" s="358"/>
      <c r="C12" s="20"/>
      <c r="D12" s="20"/>
      <c r="E12" s="20"/>
    </row>
    <row r="13" spans="1:33" hidden="1" x14ac:dyDescent="0.25">
      <c r="A13" s="38"/>
      <c r="B13" s="263"/>
      <c r="C13" s="264"/>
      <c r="D13" s="264"/>
      <c r="E13" s="265"/>
      <c r="F13" s="41"/>
    </row>
    <row r="14" spans="1:33" hidden="1" x14ac:dyDescent="0.25">
      <c r="A14" s="56"/>
      <c r="B14" s="248"/>
      <c r="C14" s="60"/>
      <c r="D14" s="329"/>
      <c r="E14" s="329"/>
      <c r="F14" s="41"/>
    </row>
    <row r="15" spans="1:33" hidden="1" x14ac:dyDescent="0.25">
      <c r="A15" s="56"/>
      <c r="B15" s="262"/>
      <c r="C15" s="21"/>
      <c r="D15" s="21"/>
      <c r="E15" s="155"/>
      <c r="F15" s="41"/>
    </row>
    <row r="16" spans="1:33" hidden="1" x14ac:dyDescent="0.25">
      <c r="A16" s="56"/>
      <c r="B16" s="262"/>
      <c r="C16" s="21"/>
      <c r="D16" s="21"/>
      <c r="E16" s="155"/>
      <c r="F16" s="41"/>
    </row>
    <row r="17" spans="1:6" hidden="1" x14ac:dyDescent="0.25">
      <c r="A17" s="56"/>
      <c r="B17" s="262"/>
      <c r="C17" s="21"/>
      <c r="D17" s="21"/>
      <c r="E17" s="155"/>
      <c r="F17" s="41"/>
    </row>
    <row r="18" spans="1:6" hidden="1" x14ac:dyDescent="0.25">
      <c r="A18" s="56"/>
      <c r="B18" s="262"/>
      <c r="C18" s="21"/>
      <c r="D18" s="21"/>
      <c r="E18" s="155"/>
      <c r="F18" s="41"/>
    </row>
    <row r="19" spans="1:6" hidden="1" x14ac:dyDescent="0.25">
      <c r="A19" s="56"/>
      <c r="B19" s="256"/>
      <c r="C19" s="21"/>
      <c r="D19" s="329"/>
      <c r="E19" s="329"/>
      <c r="F19" s="41"/>
    </row>
    <row r="20" spans="1:6" hidden="1" x14ac:dyDescent="0.25">
      <c r="A20" s="56"/>
      <c r="B20" s="262"/>
      <c r="C20" s="21"/>
      <c r="D20" s="21"/>
      <c r="E20" s="155"/>
      <c r="F20" s="41"/>
    </row>
    <row r="21" spans="1:6" hidden="1" x14ac:dyDescent="0.25">
      <c r="A21" s="56"/>
      <c r="B21" s="262"/>
      <c r="C21" s="21"/>
      <c r="D21" s="21"/>
      <c r="E21" s="155"/>
      <c r="F21" s="41"/>
    </row>
    <row r="22" spans="1:6" hidden="1" x14ac:dyDescent="0.25">
      <c r="A22" s="56"/>
      <c r="B22" s="262"/>
      <c r="C22" s="21"/>
      <c r="D22" s="21"/>
      <c r="E22" s="155"/>
      <c r="F22" s="41"/>
    </row>
    <row r="23" spans="1:6" hidden="1" x14ac:dyDescent="0.25">
      <c r="A23" s="56"/>
      <c r="B23" s="262"/>
      <c r="C23" s="21"/>
      <c r="D23" s="21"/>
      <c r="E23" s="155"/>
      <c r="F23" s="41"/>
    </row>
    <row r="24" spans="1:6" hidden="1" x14ac:dyDescent="0.25">
      <c r="A24" s="56"/>
      <c r="B24" s="256"/>
      <c r="C24" s="21"/>
      <c r="D24" s="329"/>
      <c r="E24" s="329"/>
      <c r="F24" s="41"/>
    </row>
    <row r="25" spans="1:6" hidden="1" x14ac:dyDescent="0.25">
      <c r="A25" s="56"/>
      <c r="B25" s="262"/>
      <c r="C25" s="21"/>
      <c r="D25" s="21"/>
      <c r="E25" s="155"/>
      <c r="F25" s="41"/>
    </row>
    <row r="26" spans="1:6" hidden="1" x14ac:dyDescent="0.25">
      <c r="A26" s="56"/>
      <c r="B26" s="262"/>
      <c r="C26" s="21"/>
      <c r="D26" s="21"/>
      <c r="E26" s="155"/>
      <c r="F26" s="41"/>
    </row>
    <row r="27" spans="1:6" hidden="1" x14ac:dyDescent="0.25">
      <c r="A27" s="56"/>
      <c r="B27" s="257"/>
      <c r="C27" s="62"/>
      <c r="D27" s="329"/>
      <c r="E27" s="329"/>
      <c r="F27" s="41"/>
    </row>
    <row r="28" spans="1:6" hidden="1" x14ac:dyDescent="0.25">
      <c r="B28" s="13"/>
      <c r="C28" s="13"/>
      <c r="D28" s="13"/>
      <c r="E28" s="13"/>
    </row>
    <row r="29" spans="1:6" hidden="1" x14ac:dyDescent="0.25">
      <c r="B29" s="358"/>
      <c r="C29" s="20"/>
    </row>
    <row r="30" spans="1:6" hidden="1" x14ac:dyDescent="0.25">
      <c r="B30" s="47"/>
      <c r="C30" s="47"/>
    </row>
    <row r="31" spans="1:6" hidden="1" x14ac:dyDescent="0.25">
      <c r="A31" s="57"/>
      <c r="B31" s="59"/>
      <c r="C31" s="60"/>
      <c r="D31" s="41"/>
    </row>
    <row r="32" spans="1:6" hidden="1" x14ac:dyDescent="0.25">
      <c r="A32" s="57"/>
      <c r="B32" s="58"/>
      <c r="C32" s="21"/>
      <c r="D32" s="41"/>
    </row>
    <row r="33" spans="1:16" hidden="1" x14ac:dyDescent="0.25">
      <c r="A33" s="57"/>
      <c r="B33" s="58"/>
      <c r="C33" s="21"/>
      <c r="D33" s="41"/>
    </row>
    <row r="34" spans="1:16" hidden="1" x14ac:dyDescent="0.25">
      <c r="A34" s="57"/>
      <c r="B34" s="61"/>
      <c r="C34" s="62"/>
      <c r="D34" s="41"/>
    </row>
    <row r="35" spans="1:16" hidden="1" x14ac:dyDescent="0.25">
      <c r="B35" s="63"/>
      <c r="C35" s="63"/>
      <c r="P35" s="7"/>
    </row>
  </sheetData>
  <sheetProtection password="AFA5" sheet="1"/>
  <conditionalFormatting sqref="O5:O9">
    <cfRule type="beginsWith" dxfId="45" priority="1" operator="beginsWith" text="FAIL">
      <formula>LEFT(O5,LEN("FAIL"))="FAIL"</formula>
    </cfRule>
    <cfRule type="beginsWith" dxfId="44" priority="2" operator="beginsWith" text="Explained">
      <formula>LEFT(O5,LEN("Explained"))="Explained"</formula>
    </cfRule>
  </conditionalFormatting>
  <pageMargins left="0.7" right="0.7" top="0.75" bottom="0.75" header="0.3" footer="0.3"/>
  <pageSetup pageOrder="overThenDown" orientation="landscape"/>
  <tableParts count="1">
    <tablePart r:id="rId1"/>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E4FB8C-6DFF-4FD8-9425-AE7A25FAA0A0}">
  <dimension ref="A1:AG35"/>
  <sheetViews>
    <sheetView showGridLines="0" topLeftCell="B1" zoomScaleNormal="100" workbookViewId="0">
      <selection activeCell="B12" sqref="B12"/>
    </sheetView>
  </sheetViews>
  <sheetFormatPr defaultColWidth="0" defaultRowHeight="11.5" zeroHeight="1" x14ac:dyDescent="0.25"/>
  <cols>
    <col min="1" max="1" width="9.1796875" style="10" hidden="1" customWidth="1"/>
    <col min="2" max="2" width="71.54296875" style="10" customWidth="1"/>
    <col min="3" max="3" width="19.453125" style="10" customWidth="1"/>
    <col min="4" max="12" width="14.7265625" style="10" customWidth="1"/>
    <col min="13" max="13" width="23.54296875" style="10" customWidth="1"/>
    <col min="14" max="16" width="9.1796875" style="10" customWidth="1"/>
    <col min="17" max="19" width="9.1796875" style="10" hidden="1" customWidth="1"/>
    <col min="20" max="20" width="19.453125" style="10" hidden="1" customWidth="1"/>
    <col min="21" max="31" width="9.1796875" style="10" hidden="1" customWidth="1"/>
    <col min="32" max="33" width="0" style="10" hidden="1" customWidth="1"/>
    <col min="34" max="36" width="9.1796875" style="10" hidden="1" customWidth="1"/>
    <col min="37" max="16384" width="9.1796875" style="10" hidden="1"/>
  </cols>
  <sheetData>
    <row r="1" spans="1:33" ht="19" x14ac:dyDescent="0.25">
      <c r="B1" s="356" t="s">
        <v>283</v>
      </c>
    </row>
    <row r="2" spans="1:33" x14ac:dyDescent="0.25">
      <c r="A2" s="69"/>
      <c r="B2" s="148" t="s">
        <v>1</v>
      </c>
      <c r="C2" s="20"/>
      <c r="D2" s="20"/>
      <c r="E2" s="20"/>
      <c r="F2" s="20"/>
      <c r="G2" s="20"/>
      <c r="H2" s="20"/>
      <c r="I2" s="20"/>
      <c r="J2" s="20"/>
      <c r="K2" s="20"/>
      <c r="L2" s="20"/>
      <c r="M2" s="20"/>
      <c r="O2" s="20"/>
    </row>
    <row r="3" spans="1:33" hidden="1" x14ac:dyDescent="0.25">
      <c r="B3" s="358"/>
      <c r="C3" s="20"/>
      <c r="D3" s="20"/>
      <c r="E3" s="20"/>
      <c r="F3" s="20"/>
      <c r="G3" s="20"/>
      <c r="H3" s="20"/>
      <c r="I3" s="20"/>
      <c r="J3" s="20"/>
      <c r="K3" s="20"/>
      <c r="L3" s="20"/>
      <c r="M3" s="20"/>
      <c r="O3" s="20"/>
    </row>
    <row r="4" spans="1:33" ht="31.5" hidden="1" customHeight="1" x14ac:dyDescent="0.25">
      <c r="A4" s="38"/>
      <c r="B4" s="259"/>
      <c r="C4" s="260"/>
      <c r="D4" s="260"/>
      <c r="E4" s="260"/>
      <c r="F4" s="260"/>
      <c r="G4" s="260"/>
      <c r="H4" s="260"/>
      <c r="I4" s="260"/>
      <c r="J4" s="260"/>
      <c r="K4" s="260"/>
      <c r="L4" s="260"/>
      <c r="M4" s="261"/>
      <c r="N4" s="41"/>
      <c r="O4" s="64"/>
    </row>
    <row r="5" spans="1:33" hidden="1" x14ac:dyDescent="0.25">
      <c r="A5" s="38"/>
      <c r="B5" s="256"/>
      <c r="C5" s="60"/>
      <c r="D5" s="60"/>
      <c r="E5" s="60"/>
      <c r="F5" s="60"/>
      <c r="G5" s="60"/>
      <c r="H5" s="60"/>
      <c r="I5" s="60"/>
      <c r="J5" s="60"/>
      <c r="K5" s="60"/>
      <c r="L5" s="60"/>
      <c r="M5" s="258"/>
      <c r="N5" s="65"/>
      <c r="O5" s="68"/>
      <c r="P5" s="41"/>
      <c r="U5" s="36"/>
      <c r="V5" s="36"/>
      <c r="W5" s="36"/>
      <c r="X5" s="36"/>
      <c r="Y5" s="36"/>
      <c r="Z5" s="36"/>
      <c r="AA5" s="36"/>
      <c r="AB5" s="36"/>
      <c r="AC5" s="36"/>
      <c r="AD5" s="36"/>
      <c r="AE5" s="36"/>
      <c r="AF5" s="36"/>
      <c r="AG5" s="36"/>
    </row>
    <row r="6" spans="1:33" hidden="1" x14ac:dyDescent="0.25">
      <c r="A6" s="38"/>
      <c r="B6" s="256"/>
      <c r="C6" s="21"/>
      <c r="D6" s="21"/>
      <c r="E6" s="21"/>
      <c r="F6" s="21"/>
      <c r="G6" s="21"/>
      <c r="H6" s="21"/>
      <c r="I6" s="21"/>
      <c r="J6" s="21"/>
      <c r="K6" s="21"/>
      <c r="L6" s="21"/>
      <c r="M6" s="155"/>
      <c r="N6" s="65"/>
      <c r="O6" s="67"/>
      <c r="P6" s="41"/>
      <c r="U6" s="36"/>
      <c r="V6" s="36"/>
      <c r="W6" s="36"/>
      <c r="X6" s="36"/>
      <c r="Y6" s="36"/>
      <c r="Z6" s="36"/>
      <c r="AA6" s="36"/>
      <c r="AB6" s="36"/>
      <c r="AC6" s="36"/>
      <c r="AD6" s="36"/>
      <c r="AE6" s="36"/>
    </row>
    <row r="7" spans="1:33" hidden="1" x14ac:dyDescent="0.25">
      <c r="A7" s="38"/>
      <c r="B7" s="256"/>
      <c r="C7" s="21"/>
      <c r="D7" s="21"/>
      <c r="E7" s="21"/>
      <c r="F7" s="21"/>
      <c r="G7" s="21"/>
      <c r="H7" s="21"/>
      <c r="I7" s="21"/>
      <c r="J7" s="21"/>
      <c r="K7" s="21"/>
      <c r="L7" s="21"/>
      <c r="M7" s="155"/>
      <c r="N7" s="65"/>
      <c r="O7" s="67"/>
      <c r="P7" s="41"/>
      <c r="U7" s="36"/>
      <c r="V7" s="36"/>
      <c r="W7" s="36"/>
      <c r="X7" s="36"/>
      <c r="Y7" s="36"/>
      <c r="Z7" s="36"/>
      <c r="AA7" s="36"/>
      <c r="AB7" s="36"/>
      <c r="AC7" s="36"/>
      <c r="AD7" s="36"/>
      <c r="AE7" s="36"/>
    </row>
    <row r="8" spans="1:33" hidden="1" x14ac:dyDescent="0.25">
      <c r="A8" s="38"/>
      <c r="B8" s="256"/>
      <c r="C8" s="21"/>
      <c r="D8" s="21"/>
      <c r="E8" s="21"/>
      <c r="F8" s="21"/>
      <c r="G8" s="21"/>
      <c r="H8" s="21"/>
      <c r="I8" s="21"/>
      <c r="J8" s="21"/>
      <c r="K8" s="21"/>
      <c r="L8" s="21"/>
      <c r="M8" s="155"/>
      <c r="N8" s="65"/>
      <c r="O8" s="67"/>
      <c r="P8" s="41"/>
    </row>
    <row r="9" spans="1:33" hidden="1" x14ac:dyDescent="0.25">
      <c r="A9" s="38"/>
      <c r="B9" s="256"/>
      <c r="C9" s="329"/>
      <c r="D9" s="329"/>
      <c r="E9" s="329"/>
      <c r="F9" s="329"/>
      <c r="G9" s="329"/>
      <c r="H9" s="329"/>
      <c r="I9" s="329"/>
      <c r="J9" s="329"/>
      <c r="K9" s="329"/>
      <c r="L9" s="329"/>
      <c r="M9" s="155"/>
      <c r="N9" s="65"/>
      <c r="O9" s="66"/>
      <c r="P9" s="41"/>
    </row>
    <row r="10" spans="1:33" hidden="1" x14ac:dyDescent="0.25">
      <c r="A10" s="38"/>
      <c r="B10" s="257"/>
      <c r="C10" s="62"/>
      <c r="D10" s="62"/>
      <c r="E10" s="62"/>
      <c r="F10" s="62"/>
      <c r="G10" s="62"/>
      <c r="H10" s="62"/>
      <c r="I10" s="62"/>
      <c r="J10" s="62"/>
      <c r="K10" s="62"/>
      <c r="L10" s="62"/>
      <c r="M10" s="156"/>
      <c r="N10" s="41"/>
      <c r="O10" s="63"/>
    </row>
    <row r="11" spans="1:33" hidden="1" x14ac:dyDescent="0.25">
      <c r="B11" s="13"/>
      <c r="C11" s="13"/>
      <c r="D11" s="13"/>
      <c r="E11" s="13"/>
      <c r="F11" s="13"/>
      <c r="G11" s="13"/>
      <c r="H11" s="13"/>
      <c r="I11" s="13"/>
      <c r="J11" s="13"/>
      <c r="K11" s="13"/>
      <c r="L11" s="13"/>
      <c r="M11" s="13"/>
    </row>
    <row r="12" spans="1:33" x14ac:dyDescent="0.25">
      <c r="B12" s="358" t="s">
        <v>305</v>
      </c>
      <c r="C12" s="20"/>
      <c r="D12" s="20"/>
      <c r="E12" s="20"/>
    </row>
    <row r="13" spans="1:33" x14ac:dyDescent="0.25">
      <c r="A13" s="38"/>
      <c r="B13" s="263" t="s">
        <v>306</v>
      </c>
      <c r="C13" s="264" t="s">
        <v>285</v>
      </c>
      <c r="D13" s="264" t="s">
        <v>286</v>
      </c>
      <c r="E13" s="265" t="s">
        <v>287</v>
      </c>
      <c r="F13" s="41"/>
    </row>
    <row r="14" spans="1:33" x14ac:dyDescent="0.25">
      <c r="A14" s="56"/>
      <c r="B14" s="248" t="s">
        <v>307</v>
      </c>
      <c r="C14" s="60"/>
      <c r="D14" s="329"/>
      <c r="E14" s="329"/>
      <c r="F14" s="41"/>
    </row>
    <row r="15" spans="1:33" x14ac:dyDescent="0.25">
      <c r="A15" s="56"/>
      <c r="B15" s="262" t="s">
        <v>308</v>
      </c>
      <c r="C15" s="21"/>
      <c r="D15" s="21"/>
      <c r="E15" s="155"/>
      <c r="F15" s="41"/>
    </row>
    <row r="16" spans="1:33" x14ac:dyDescent="0.25">
      <c r="A16" s="56"/>
      <c r="B16" s="262" t="s">
        <v>309</v>
      </c>
      <c r="C16" s="21"/>
      <c r="D16" s="21"/>
      <c r="E16" s="155"/>
      <c r="F16" s="41"/>
    </row>
    <row r="17" spans="1:6" x14ac:dyDescent="0.25">
      <c r="A17" s="56"/>
      <c r="B17" s="262" t="s">
        <v>310</v>
      </c>
      <c r="C17" s="21"/>
      <c r="D17" s="21"/>
      <c r="E17" s="155"/>
      <c r="F17" s="41"/>
    </row>
    <row r="18" spans="1:6" x14ac:dyDescent="0.25">
      <c r="A18" s="56"/>
      <c r="B18" s="262" t="s">
        <v>311</v>
      </c>
      <c r="C18" s="21"/>
      <c r="D18" s="21"/>
      <c r="E18" s="155"/>
      <c r="F18" s="41"/>
    </row>
    <row r="19" spans="1:6" x14ac:dyDescent="0.25">
      <c r="A19" s="56"/>
      <c r="B19" s="256" t="s">
        <v>312</v>
      </c>
      <c r="C19" s="21"/>
      <c r="D19" s="329"/>
      <c r="E19" s="329"/>
      <c r="F19" s="41"/>
    </row>
    <row r="20" spans="1:6" x14ac:dyDescent="0.25">
      <c r="A20" s="56"/>
      <c r="B20" s="262" t="s">
        <v>313</v>
      </c>
      <c r="C20" s="21"/>
      <c r="D20" s="21"/>
      <c r="E20" s="155"/>
      <c r="F20" s="41"/>
    </row>
    <row r="21" spans="1:6" x14ac:dyDescent="0.25">
      <c r="A21" s="56"/>
      <c r="B21" s="262" t="s">
        <v>314</v>
      </c>
      <c r="C21" s="21"/>
      <c r="D21" s="21"/>
      <c r="E21" s="155"/>
      <c r="F21" s="41"/>
    </row>
    <row r="22" spans="1:6" x14ac:dyDescent="0.25">
      <c r="A22" s="56"/>
      <c r="B22" s="262" t="s">
        <v>315</v>
      </c>
      <c r="C22" s="21"/>
      <c r="D22" s="21"/>
      <c r="E22" s="155"/>
      <c r="F22" s="41"/>
    </row>
    <row r="23" spans="1:6" x14ac:dyDescent="0.25">
      <c r="A23" s="56"/>
      <c r="B23" s="262" t="s">
        <v>316</v>
      </c>
      <c r="C23" s="21"/>
      <c r="D23" s="21"/>
      <c r="E23" s="155"/>
      <c r="F23" s="41"/>
    </row>
    <row r="24" spans="1:6" x14ac:dyDescent="0.25">
      <c r="A24" s="56"/>
      <c r="B24" s="256" t="s">
        <v>317</v>
      </c>
      <c r="C24" s="21"/>
      <c r="D24" s="329"/>
      <c r="E24" s="329"/>
      <c r="F24" s="41"/>
    </row>
    <row r="25" spans="1:6" x14ac:dyDescent="0.25">
      <c r="A25" s="56"/>
      <c r="B25" s="262" t="s">
        <v>318</v>
      </c>
      <c r="C25" s="21"/>
      <c r="D25" s="21"/>
      <c r="E25" s="155"/>
      <c r="F25" s="41"/>
    </row>
    <row r="26" spans="1:6" x14ac:dyDescent="0.25">
      <c r="A26" s="56"/>
      <c r="B26" s="262" t="s">
        <v>319</v>
      </c>
      <c r="C26" s="21"/>
      <c r="D26" s="21"/>
      <c r="E26" s="155"/>
      <c r="F26" s="41"/>
    </row>
    <row r="27" spans="1:6" x14ac:dyDescent="0.25">
      <c r="A27" s="56"/>
      <c r="B27" s="257" t="s">
        <v>320</v>
      </c>
      <c r="C27" s="62"/>
      <c r="D27" s="329"/>
      <c r="E27" s="329"/>
      <c r="F27" s="41"/>
    </row>
    <row r="28" spans="1:6" x14ac:dyDescent="0.25">
      <c r="B28" s="13"/>
      <c r="C28" s="13"/>
      <c r="D28" s="13"/>
      <c r="E28" s="13"/>
    </row>
    <row r="29" spans="1:6" hidden="1" x14ac:dyDescent="0.25">
      <c r="B29" s="358"/>
      <c r="C29" s="20"/>
    </row>
    <row r="30" spans="1:6" hidden="1" x14ac:dyDescent="0.25">
      <c r="B30" s="47"/>
      <c r="C30" s="47"/>
    </row>
    <row r="31" spans="1:6" hidden="1" x14ac:dyDescent="0.25">
      <c r="A31" s="57"/>
      <c r="B31" s="59"/>
      <c r="C31" s="60"/>
      <c r="D31" s="41"/>
    </row>
    <row r="32" spans="1:6" hidden="1" x14ac:dyDescent="0.25">
      <c r="A32" s="57"/>
      <c r="B32" s="58"/>
      <c r="C32" s="21"/>
      <c r="D32" s="41"/>
    </row>
    <row r="33" spans="1:16" hidden="1" x14ac:dyDescent="0.25">
      <c r="A33" s="57"/>
      <c r="B33" s="58"/>
      <c r="C33" s="21"/>
      <c r="D33" s="41"/>
    </row>
    <row r="34" spans="1:16" hidden="1" x14ac:dyDescent="0.25">
      <c r="A34" s="57"/>
      <c r="B34" s="61"/>
      <c r="C34" s="62"/>
      <c r="D34" s="41"/>
    </row>
    <row r="35" spans="1:16" hidden="1" x14ac:dyDescent="0.25">
      <c r="B35" s="63"/>
      <c r="C35" s="63"/>
      <c r="P35" s="7"/>
    </row>
  </sheetData>
  <sheetProtection password="AFA5" sheet="1"/>
  <conditionalFormatting sqref="O5:O9">
    <cfRule type="beginsWith" dxfId="43" priority="1" operator="beginsWith" text="FAIL">
      <formula>LEFT(O5,LEN("FAIL"))="FAIL"</formula>
    </cfRule>
    <cfRule type="beginsWith" dxfId="42" priority="2" operator="beginsWith" text="Explained">
      <formula>LEFT(O5,LEN("Explained"))="Explained"</formula>
    </cfRule>
  </conditionalFormatting>
  <pageMargins left="0.7" right="0.7" top="0.75" bottom="0.75" header="0.3" footer="0.3"/>
  <pageSetup pageOrder="overThenDown" orientation="landscape"/>
  <tableParts count="1">
    <tablePart r:id="rId1"/>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99CDC9-9CD1-49EA-B4F4-0E5F7516661F}">
  <dimension ref="A1:AG35"/>
  <sheetViews>
    <sheetView showGridLines="0" topLeftCell="B1" zoomScaleNormal="100" workbookViewId="0">
      <selection activeCell="B29" sqref="B29"/>
    </sheetView>
  </sheetViews>
  <sheetFormatPr defaultColWidth="0" defaultRowHeight="11.5" zeroHeight="1" x14ac:dyDescent="0.25"/>
  <cols>
    <col min="1" max="1" width="9.1796875" style="10" hidden="1" customWidth="1"/>
    <col min="2" max="2" width="71.54296875" style="10" customWidth="1"/>
    <col min="3" max="3" width="19.453125" style="10" customWidth="1"/>
    <col min="4" max="12" width="14.7265625" style="10" customWidth="1"/>
    <col min="13" max="13" width="23.54296875" style="10" customWidth="1"/>
    <col min="14" max="16" width="9.1796875" style="10" customWidth="1"/>
    <col min="17" max="19" width="9.1796875" style="10" hidden="1" customWidth="1"/>
    <col min="20" max="20" width="19.453125" style="10" hidden="1" customWidth="1"/>
    <col min="21" max="31" width="9.1796875" style="10" hidden="1" customWidth="1"/>
    <col min="32" max="33" width="0" style="10" hidden="1" customWidth="1"/>
    <col min="34" max="36" width="9.1796875" style="10" hidden="1" customWidth="1"/>
    <col min="37" max="16384" width="9.1796875" style="10" hidden="1"/>
  </cols>
  <sheetData>
    <row r="1" spans="1:33" ht="19" x14ac:dyDescent="0.25">
      <c r="B1" s="356" t="s">
        <v>283</v>
      </c>
    </row>
    <row r="2" spans="1:33" x14ac:dyDescent="0.25">
      <c r="A2" s="69"/>
      <c r="B2" s="148" t="s">
        <v>1</v>
      </c>
      <c r="C2" s="20"/>
      <c r="D2" s="20"/>
      <c r="E2" s="20"/>
      <c r="F2" s="20"/>
      <c r="G2" s="20"/>
      <c r="H2" s="20"/>
      <c r="I2" s="20"/>
      <c r="J2" s="20"/>
      <c r="K2" s="20"/>
      <c r="L2" s="20"/>
      <c r="M2" s="20"/>
      <c r="O2" s="20"/>
    </row>
    <row r="3" spans="1:33" hidden="1" x14ac:dyDescent="0.25">
      <c r="B3" s="358"/>
      <c r="C3" s="20"/>
      <c r="D3" s="20"/>
      <c r="E3" s="20"/>
      <c r="F3" s="20"/>
      <c r="G3" s="20"/>
      <c r="H3" s="20"/>
      <c r="I3" s="20"/>
      <c r="J3" s="20"/>
      <c r="K3" s="20"/>
      <c r="L3" s="20"/>
      <c r="M3" s="20"/>
      <c r="O3" s="20"/>
    </row>
    <row r="4" spans="1:33" ht="31.5" hidden="1" customHeight="1" x14ac:dyDescent="0.25">
      <c r="A4" s="38"/>
      <c r="B4" s="259"/>
      <c r="C4" s="260"/>
      <c r="D4" s="260"/>
      <c r="E4" s="260"/>
      <c r="F4" s="260"/>
      <c r="G4" s="260"/>
      <c r="H4" s="260"/>
      <c r="I4" s="260"/>
      <c r="J4" s="260"/>
      <c r="K4" s="260"/>
      <c r="L4" s="260"/>
      <c r="M4" s="261"/>
      <c r="N4" s="41"/>
      <c r="O4" s="64"/>
    </row>
    <row r="5" spans="1:33" hidden="1" x14ac:dyDescent="0.25">
      <c r="A5" s="38"/>
      <c r="B5" s="256"/>
      <c r="C5" s="60"/>
      <c r="D5" s="60"/>
      <c r="E5" s="60"/>
      <c r="F5" s="60"/>
      <c r="G5" s="60"/>
      <c r="H5" s="60"/>
      <c r="I5" s="60"/>
      <c r="J5" s="60"/>
      <c r="K5" s="60"/>
      <c r="L5" s="60"/>
      <c r="M5" s="258"/>
      <c r="N5" s="65"/>
      <c r="O5" s="68"/>
      <c r="P5" s="41"/>
      <c r="U5" s="36"/>
      <c r="V5" s="36"/>
      <c r="W5" s="36"/>
      <c r="X5" s="36"/>
      <c r="Y5" s="36"/>
      <c r="Z5" s="36"/>
      <c r="AA5" s="36"/>
      <c r="AB5" s="36"/>
      <c r="AC5" s="36"/>
      <c r="AD5" s="36"/>
      <c r="AE5" s="36"/>
      <c r="AF5" s="36"/>
      <c r="AG5" s="36"/>
    </row>
    <row r="6" spans="1:33" hidden="1" x14ac:dyDescent="0.25">
      <c r="A6" s="38"/>
      <c r="B6" s="256"/>
      <c r="C6" s="21"/>
      <c r="D6" s="21"/>
      <c r="E6" s="21"/>
      <c r="F6" s="21"/>
      <c r="G6" s="21"/>
      <c r="H6" s="21"/>
      <c r="I6" s="21"/>
      <c r="J6" s="21"/>
      <c r="K6" s="21"/>
      <c r="L6" s="21"/>
      <c r="M6" s="155"/>
      <c r="N6" s="65"/>
      <c r="O6" s="67"/>
      <c r="P6" s="41"/>
      <c r="U6" s="36"/>
      <c r="V6" s="36"/>
      <c r="W6" s="36"/>
      <c r="X6" s="36"/>
      <c r="Y6" s="36"/>
      <c r="Z6" s="36"/>
      <c r="AA6" s="36"/>
      <c r="AB6" s="36"/>
      <c r="AC6" s="36"/>
      <c r="AD6" s="36"/>
      <c r="AE6" s="36"/>
    </row>
    <row r="7" spans="1:33" hidden="1" x14ac:dyDescent="0.25">
      <c r="A7" s="38"/>
      <c r="B7" s="256"/>
      <c r="C7" s="21"/>
      <c r="D7" s="21"/>
      <c r="E7" s="21"/>
      <c r="F7" s="21"/>
      <c r="G7" s="21"/>
      <c r="H7" s="21"/>
      <c r="I7" s="21"/>
      <c r="J7" s="21"/>
      <c r="K7" s="21"/>
      <c r="L7" s="21"/>
      <c r="M7" s="155"/>
      <c r="N7" s="65"/>
      <c r="O7" s="67"/>
      <c r="P7" s="41"/>
      <c r="U7" s="36"/>
      <c r="V7" s="36"/>
      <c r="W7" s="36"/>
      <c r="X7" s="36"/>
      <c r="Y7" s="36"/>
      <c r="Z7" s="36"/>
      <c r="AA7" s="36"/>
      <c r="AB7" s="36"/>
      <c r="AC7" s="36"/>
      <c r="AD7" s="36"/>
      <c r="AE7" s="36"/>
    </row>
    <row r="8" spans="1:33" hidden="1" x14ac:dyDescent="0.25">
      <c r="A8" s="38"/>
      <c r="B8" s="256"/>
      <c r="C8" s="21"/>
      <c r="D8" s="21"/>
      <c r="E8" s="21"/>
      <c r="F8" s="21"/>
      <c r="G8" s="21"/>
      <c r="H8" s="21"/>
      <c r="I8" s="21"/>
      <c r="J8" s="21"/>
      <c r="K8" s="21"/>
      <c r="L8" s="21"/>
      <c r="M8" s="155"/>
      <c r="N8" s="65"/>
      <c r="O8" s="67"/>
      <c r="P8" s="41"/>
    </row>
    <row r="9" spans="1:33" hidden="1" x14ac:dyDescent="0.25">
      <c r="A9" s="38"/>
      <c r="B9" s="256"/>
      <c r="C9" s="329"/>
      <c r="D9" s="329"/>
      <c r="E9" s="329"/>
      <c r="F9" s="329"/>
      <c r="G9" s="329"/>
      <c r="H9" s="329"/>
      <c r="I9" s="329"/>
      <c r="J9" s="329"/>
      <c r="K9" s="329"/>
      <c r="L9" s="329"/>
      <c r="M9" s="155"/>
      <c r="N9" s="65"/>
      <c r="O9" s="66"/>
      <c r="P9" s="41"/>
    </row>
    <row r="10" spans="1:33" hidden="1" x14ac:dyDescent="0.25">
      <c r="A10" s="38"/>
      <c r="B10" s="257"/>
      <c r="C10" s="62"/>
      <c r="D10" s="62"/>
      <c r="E10" s="62"/>
      <c r="F10" s="62"/>
      <c r="G10" s="62"/>
      <c r="H10" s="62"/>
      <c r="I10" s="62"/>
      <c r="J10" s="62"/>
      <c r="K10" s="62"/>
      <c r="L10" s="62"/>
      <c r="M10" s="156"/>
      <c r="N10" s="41"/>
      <c r="O10" s="63"/>
    </row>
    <row r="11" spans="1:33" hidden="1" x14ac:dyDescent="0.25">
      <c r="B11" s="13"/>
      <c r="C11" s="13"/>
      <c r="D11" s="13"/>
      <c r="E11" s="13"/>
      <c r="F11" s="13"/>
      <c r="G11" s="13"/>
      <c r="H11" s="13"/>
      <c r="I11" s="13"/>
      <c r="J11" s="13"/>
      <c r="K11" s="13"/>
      <c r="L11" s="13"/>
      <c r="M11" s="13"/>
    </row>
    <row r="12" spans="1:33" hidden="1" x14ac:dyDescent="0.25">
      <c r="B12" s="358"/>
      <c r="C12" s="20"/>
      <c r="D12" s="20"/>
      <c r="E12" s="20"/>
    </row>
    <row r="13" spans="1:33" hidden="1" x14ac:dyDescent="0.25">
      <c r="A13" s="38"/>
      <c r="B13" s="263"/>
      <c r="C13" s="264"/>
      <c r="D13" s="264"/>
      <c r="E13" s="265"/>
      <c r="F13" s="41"/>
    </row>
    <row r="14" spans="1:33" hidden="1" x14ac:dyDescent="0.25">
      <c r="A14" s="56"/>
      <c r="B14" s="248"/>
      <c r="C14" s="60"/>
      <c r="D14" s="329"/>
      <c r="E14" s="329"/>
      <c r="F14" s="41"/>
    </row>
    <row r="15" spans="1:33" hidden="1" x14ac:dyDescent="0.25">
      <c r="A15" s="56"/>
      <c r="B15" s="262"/>
      <c r="C15" s="21"/>
      <c r="D15" s="21"/>
      <c r="E15" s="155"/>
      <c r="F15" s="41"/>
    </row>
    <row r="16" spans="1:33" hidden="1" x14ac:dyDescent="0.25">
      <c r="A16" s="56"/>
      <c r="B16" s="262"/>
      <c r="C16" s="21"/>
      <c r="D16" s="21"/>
      <c r="E16" s="155"/>
      <c r="F16" s="41"/>
    </row>
    <row r="17" spans="1:6" hidden="1" x14ac:dyDescent="0.25">
      <c r="A17" s="56"/>
      <c r="B17" s="262"/>
      <c r="C17" s="21"/>
      <c r="D17" s="21"/>
      <c r="E17" s="155"/>
      <c r="F17" s="41"/>
    </row>
    <row r="18" spans="1:6" hidden="1" x14ac:dyDescent="0.25">
      <c r="A18" s="56"/>
      <c r="B18" s="262"/>
      <c r="C18" s="21"/>
      <c r="D18" s="21"/>
      <c r="E18" s="155"/>
      <c r="F18" s="41"/>
    </row>
    <row r="19" spans="1:6" hidden="1" x14ac:dyDescent="0.25">
      <c r="A19" s="56"/>
      <c r="B19" s="256"/>
      <c r="C19" s="21"/>
      <c r="D19" s="329"/>
      <c r="E19" s="329"/>
      <c r="F19" s="41"/>
    </row>
    <row r="20" spans="1:6" hidden="1" x14ac:dyDescent="0.25">
      <c r="A20" s="56"/>
      <c r="B20" s="262"/>
      <c r="C20" s="21"/>
      <c r="D20" s="21"/>
      <c r="E20" s="155"/>
      <c r="F20" s="41"/>
    </row>
    <row r="21" spans="1:6" hidden="1" x14ac:dyDescent="0.25">
      <c r="A21" s="56"/>
      <c r="B21" s="262"/>
      <c r="C21" s="21"/>
      <c r="D21" s="21"/>
      <c r="E21" s="155"/>
      <c r="F21" s="41"/>
    </row>
    <row r="22" spans="1:6" hidden="1" x14ac:dyDescent="0.25">
      <c r="A22" s="56"/>
      <c r="B22" s="262"/>
      <c r="C22" s="21"/>
      <c r="D22" s="21"/>
      <c r="E22" s="155"/>
      <c r="F22" s="41"/>
    </row>
    <row r="23" spans="1:6" hidden="1" x14ac:dyDescent="0.25">
      <c r="A23" s="56"/>
      <c r="B23" s="262"/>
      <c r="C23" s="21"/>
      <c r="D23" s="21"/>
      <c r="E23" s="155"/>
      <c r="F23" s="41"/>
    </row>
    <row r="24" spans="1:6" hidden="1" x14ac:dyDescent="0.25">
      <c r="A24" s="56"/>
      <c r="B24" s="256"/>
      <c r="C24" s="21"/>
      <c r="D24" s="329"/>
      <c r="E24" s="329"/>
      <c r="F24" s="41"/>
    </row>
    <row r="25" spans="1:6" hidden="1" x14ac:dyDescent="0.25">
      <c r="A25" s="56"/>
      <c r="B25" s="262"/>
      <c r="C25" s="21"/>
      <c r="D25" s="21"/>
      <c r="E25" s="155"/>
      <c r="F25" s="41"/>
    </row>
    <row r="26" spans="1:6" hidden="1" x14ac:dyDescent="0.25">
      <c r="A26" s="56"/>
      <c r="B26" s="262"/>
      <c r="C26" s="21"/>
      <c r="D26" s="21"/>
      <c r="E26" s="155"/>
      <c r="F26" s="41"/>
    </row>
    <row r="27" spans="1:6" hidden="1" x14ac:dyDescent="0.25">
      <c r="A27" s="56"/>
      <c r="B27" s="257"/>
      <c r="C27" s="62"/>
      <c r="D27" s="329"/>
      <c r="E27" s="329"/>
      <c r="F27" s="41"/>
    </row>
    <row r="28" spans="1:6" hidden="1" x14ac:dyDescent="0.25">
      <c r="B28" s="13"/>
      <c r="C28" s="13"/>
      <c r="D28" s="13"/>
      <c r="E28" s="13"/>
    </row>
    <row r="29" spans="1:6" x14ac:dyDescent="0.25">
      <c r="B29" s="358" t="s">
        <v>321</v>
      </c>
      <c r="C29" s="20"/>
    </row>
    <row r="30" spans="1:6" x14ac:dyDescent="0.25">
      <c r="B30" s="47" t="s">
        <v>31</v>
      </c>
      <c r="C30" s="47" t="s">
        <v>322</v>
      </c>
    </row>
    <row r="31" spans="1:6" x14ac:dyDescent="0.25">
      <c r="A31" s="57"/>
      <c r="B31" s="59" t="s">
        <v>323</v>
      </c>
      <c r="C31" s="60"/>
      <c r="D31" s="41"/>
    </row>
    <row r="32" spans="1:6" x14ac:dyDescent="0.25">
      <c r="A32" s="57"/>
      <c r="B32" s="58" t="s">
        <v>324</v>
      </c>
      <c r="C32" s="21"/>
      <c r="D32" s="41"/>
    </row>
    <row r="33" spans="1:16" x14ac:dyDescent="0.25">
      <c r="A33" s="57"/>
      <c r="B33" s="58" t="s">
        <v>325</v>
      </c>
      <c r="C33" s="21"/>
      <c r="D33" s="41"/>
    </row>
    <row r="34" spans="1:16" x14ac:dyDescent="0.25">
      <c r="A34" s="57"/>
      <c r="B34" s="61" t="s">
        <v>326</v>
      </c>
      <c r="C34" s="62"/>
      <c r="D34" s="41"/>
    </row>
    <row r="35" spans="1:16" x14ac:dyDescent="0.25">
      <c r="B35" s="63"/>
      <c r="C35" s="63"/>
      <c r="P35" s="7"/>
    </row>
  </sheetData>
  <sheetProtection password="AFA5" sheet="1"/>
  <conditionalFormatting sqref="O5:O9">
    <cfRule type="beginsWith" dxfId="41" priority="1" operator="beginsWith" text="FAIL">
      <formula>LEFT(O5,LEN("FAIL"))="FAIL"</formula>
    </cfRule>
    <cfRule type="beginsWith" dxfId="40" priority="2" operator="beginsWith" text="Explained">
      <formula>LEFT(O5,LEN("Explained"))="Explained"</formula>
    </cfRule>
  </conditionalFormatting>
  <pageMargins left="0.7" right="0.7" top="0.75" bottom="0.75" header="0.3" footer="0.3"/>
  <pageSetup pageOrder="overThenDown" orientation="landscape"/>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0F260A-FBBD-4060-A0A2-9B3C8D1AB3D1}">
  <sheetPr>
    <pageSetUpPr fitToPage="1"/>
  </sheetPr>
  <dimension ref="A1:F28"/>
  <sheetViews>
    <sheetView showGridLines="0" topLeftCell="B1" zoomScaleNormal="100" workbookViewId="0">
      <selection activeCell="B21" sqref="B21"/>
    </sheetView>
  </sheetViews>
  <sheetFormatPr defaultColWidth="0" defaultRowHeight="11.5" zeroHeight="1" x14ac:dyDescent="0.25"/>
  <cols>
    <col min="1" max="1" width="5" style="10" hidden="1" customWidth="1"/>
    <col min="2" max="2" width="108.1796875" style="10" customWidth="1"/>
    <col min="3" max="3" width="20.81640625" style="10" customWidth="1"/>
    <col min="4" max="6" width="9.1796875" style="10" customWidth="1"/>
    <col min="7" max="9" width="9.1796875" style="10" hidden="1" customWidth="1"/>
    <col min="10" max="16384" width="9.1796875" style="10" hidden="1"/>
  </cols>
  <sheetData>
    <row r="1" spans="1:6" ht="19" x14ac:dyDescent="0.25">
      <c r="B1" s="354" t="s">
        <v>0</v>
      </c>
    </row>
    <row r="2" spans="1:6" x14ac:dyDescent="0.25">
      <c r="A2" s="8"/>
      <c r="B2" s="148" t="s">
        <v>1</v>
      </c>
    </row>
    <row r="3" spans="1:6" hidden="1" x14ac:dyDescent="0.25">
      <c r="B3" s="1"/>
      <c r="C3" s="20"/>
      <c r="E3" s="24"/>
    </row>
    <row r="4" spans="1:6" hidden="1" x14ac:dyDescent="0.25">
      <c r="A4" s="38"/>
      <c r="B4" s="164"/>
      <c r="C4" s="158"/>
      <c r="D4" s="65"/>
      <c r="E4" s="54"/>
      <c r="F4" s="41"/>
    </row>
    <row r="5" spans="1:6" hidden="1" x14ac:dyDescent="0.25">
      <c r="A5" s="38"/>
      <c r="B5" s="163"/>
      <c r="C5" s="154"/>
      <c r="D5" s="65"/>
      <c r="E5" s="84"/>
      <c r="F5" s="41"/>
    </row>
    <row r="6" spans="1:6" hidden="1" x14ac:dyDescent="0.25">
      <c r="A6" s="38"/>
      <c r="B6" s="150"/>
      <c r="C6" s="155"/>
      <c r="D6" s="65"/>
      <c r="E6" s="67"/>
      <c r="F6" s="41"/>
    </row>
    <row r="7" spans="1:6" hidden="1" x14ac:dyDescent="0.25">
      <c r="A7" s="38"/>
      <c r="B7" s="150"/>
      <c r="C7" s="155"/>
      <c r="D7" s="65"/>
      <c r="E7" s="67"/>
      <c r="F7" s="41"/>
    </row>
    <row r="8" spans="1:6" hidden="1" x14ac:dyDescent="0.25">
      <c r="A8" s="38"/>
      <c r="B8" s="150"/>
      <c r="C8" s="155"/>
      <c r="D8" s="65"/>
      <c r="E8" s="67"/>
      <c r="F8" s="41"/>
    </row>
    <row r="9" spans="1:6" hidden="1" x14ac:dyDescent="0.25">
      <c r="A9" s="38"/>
      <c r="B9" s="149"/>
      <c r="C9" s="155"/>
      <c r="D9" s="65"/>
      <c r="E9" s="67"/>
      <c r="F9" s="41"/>
    </row>
    <row r="10" spans="1:6" hidden="1" x14ac:dyDescent="0.25">
      <c r="A10" s="38"/>
      <c r="B10" s="149"/>
      <c r="C10" s="155"/>
      <c r="D10" s="65"/>
      <c r="E10" s="67"/>
      <c r="F10" s="41"/>
    </row>
    <row r="11" spans="1:6" hidden="1" x14ac:dyDescent="0.25">
      <c r="A11" s="38"/>
      <c r="B11" s="149"/>
      <c r="C11" s="218"/>
      <c r="D11" s="65"/>
      <c r="E11" s="14"/>
      <c r="F11" s="41"/>
    </row>
    <row r="12" spans="1:6" hidden="1" x14ac:dyDescent="0.25">
      <c r="A12" s="38"/>
      <c r="B12" s="150"/>
      <c r="C12" s="155"/>
      <c r="D12" s="65"/>
      <c r="E12" s="67"/>
      <c r="F12" s="41"/>
    </row>
    <row r="13" spans="1:6" ht="15" hidden="1" customHeight="1" x14ac:dyDescent="0.25">
      <c r="A13" s="38"/>
      <c r="B13" s="151"/>
      <c r="C13" s="155"/>
      <c r="D13" s="65"/>
      <c r="E13" s="67"/>
      <c r="F13" s="41"/>
    </row>
    <row r="14" spans="1:6" ht="15" hidden="1" customHeight="1" x14ac:dyDescent="0.25">
      <c r="A14" s="38"/>
      <c r="B14" s="149"/>
      <c r="C14" s="155"/>
      <c r="D14" s="65"/>
      <c r="E14" s="67"/>
      <c r="F14" s="41"/>
    </row>
    <row r="15" spans="1:6" hidden="1" x14ac:dyDescent="0.25">
      <c r="A15" s="38"/>
      <c r="B15" s="152"/>
      <c r="C15" s="155"/>
      <c r="D15" s="65"/>
      <c r="E15" s="14"/>
      <c r="F15" s="41"/>
    </row>
    <row r="16" spans="1:6" hidden="1" x14ac:dyDescent="0.25">
      <c r="A16" s="38"/>
      <c r="B16" s="152"/>
      <c r="C16" s="155"/>
      <c r="D16" s="65"/>
      <c r="E16" s="14"/>
      <c r="F16" s="41"/>
    </row>
    <row r="17" spans="1:6" hidden="1" x14ac:dyDescent="0.25">
      <c r="A17" s="38"/>
      <c r="B17" s="153"/>
      <c r="C17" s="155"/>
      <c r="D17" s="65"/>
      <c r="E17" s="67"/>
      <c r="F17" s="41"/>
    </row>
    <row r="18" spans="1:6" hidden="1" x14ac:dyDescent="0.25">
      <c r="A18" s="38"/>
      <c r="B18" s="153"/>
      <c r="C18" s="156"/>
      <c r="D18" s="65"/>
      <c r="E18" s="109"/>
      <c r="F18" s="41"/>
    </row>
    <row r="19" spans="1:6" hidden="1" x14ac:dyDescent="0.25">
      <c r="A19" s="38"/>
      <c r="B19" s="159"/>
      <c r="C19" s="156"/>
      <c r="D19" s="65"/>
      <c r="E19" s="66"/>
      <c r="F19" s="41"/>
    </row>
    <row r="20" spans="1:6" ht="24.75" customHeight="1" x14ac:dyDescent="0.25">
      <c r="B20" s="1" t="s">
        <v>23</v>
      </c>
      <c r="C20" s="47"/>
      <c r="E20" s="47"/>
    </row>
    <row r="21" spans="1:6" ht="24" customHeight="1" x14ac:dyDescent="0.25">
      <c r="A21" s="38"/>
      <c r="B21" s="349" t="s">
        <v>24</v>
      </c>
      <c r="C21" s="350" t="s">
        <v>25</v>
      </c>
      <c r="D21" s="65"/>
      <c r="E21" s="123"/>
      <c r="F21" s="41"/>
    </row>
    <row r="22" spans="1:6" x14ac:dyDescent="0.25">
      <c r="A22" s="38"/>
      <c r="B22" s="22" t="s">
        <v>26</v>
      </c>
      <c r="C22" s="23"/>
      <c r="D22" s="65"/>
      <c r="E22" s="124"/>
      <c r="F22" s="41"/>
    </row>
    <row r="23" spans="1:6" x14ac:dyDescent="0.25">
      <c r="A23" s="38"/>
      <c r="B23" s="83" t="s">
        <v>27</v>
      </c>
      <c r="C23" s="21"/>
      <c r="D23" s="65"/>
      <c r="E23" s="124"/>
      <c r="F23" s="41"/>
    </row>
    <row r="24" spans="1:6" x14ac:dyDescent="0.25">
      <c r="A24" s="38"/>
      <c r="B24" s="162" t="s">
        <v>28</v>
      </c>
      <c r="C24" s="62"/>
      <c r="D24" s="65"/>
      <c r="E24" s="124"/>
      <c r="F24" s="41"/>
    </row>
    <row r="25" spans="1:6" x14ac:dyDescent="0.25">
      <c r="B25" s="13"/>
      <c r="C25" s="13"/>
      <c r="D25" s="38"/>
      <c r="E25" s="123"/>
      <c r="F25" s="41"/>
    </row>
    <row r="26" spans="1:6" x14ac:dyDescent="0.25">
      <c r="E26" s="13"/>
    </row>
    <row r="27" spans="1:6" x14ac:dyDescent="0.25">
      <c r="B27" s="10" t="s">
        <v>21</v>
      </c>
    </row>
    <row r="28" spans="1:6" x14ac:dyDescent="0.25">
      <c r="B28" s="10" t="s">
        <v>22</v>
      </c>
      <c r="F28" s="7"/>
    </row>
  </sheetData>
  <sheetProtection password="AFA5" sheet="1"/>
  <conditionalFormatting sqref="E5:E10 E12:E14">
    <cfRule type="beginsWith" dxfId="87" priority="5" operator="beginsWith" text="FAIL">
      <formula>LEFT(E5,LEN("FAIL"))="FAIL"</formula>
    </cfRule>
    <cfRule type="beginsWith" dxfId="86" priority="6" operator="beginsWith" text="Explained">
      <formula>LEFT(E5,LEN("Explained"))="Explained"</formula>
    </cfRule>
  </conditionalFormatting>
  <conditionalFormatting sqref="E17:E19">
    <cfRule type="beginsWith" dxfId="85" priority="3" operator="beginsWith" text="FAIL">
      <formula>LEFT(E17,LEN("FAIL"))="FAIL"</formula>
    </cfRule>
    <cfRule type="beginsWith" dxfId="84" priority="4" operator="beginsWith" text="Explained">
      <formula>LEFT(E17,LEN("Explained"))="Explained"</formula>
    </cfRule>
  </conditionalFormatting>
  <conditionalFormatting sqref="E22:E24">
    <cfRule type="beginsWith" dxfId="83" priority="1" operator="beginsWith" text="FAIL">
      <formula>LEFT(E22,LEN("FAIL"))="FAIL"</formula>
    </cfRule>
    <cfRule type="beginsWith" dxfId="82" priority="2" operator="beginsWith" text="Explained">
      <formula>LEFT(E22,LEN("Explained"))="Explained"</formula>
    </cfRule>
  </conditionalFormatting>
  <pageMargins left="0.7" right="0.7" top="0.75" bottom="0.75" header="0.3" footer="0.3"/>
  <pageSetup scale="77" orientation="landscape"/>
  <tableParts count="1">
    <tablePart r:id="rId1"/>
  </tablePart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37CB38-C387-4FD5-A11D-36EAFD7EB928}">
  <sheetPr codeName="Sheet9"/>
  <dimension ref="A1:L95"/>
  <sheetViews>
    <sheetView showGridLines="0" topLeftCell="B1" zoomScaleNormal="100" workbookViewId="0">
      <selection activeCell="B3" sqref="B3"/>
    </sheetView>
  </sheetViews>
  <sheetFormatPr defaultColWidth="0" defaultRowHeight="11.5" zeroHeight="1" x14ac:dyDescent="0.25"/>
  <cols>
    <col min="1" max="1" width="5" style="10" hidden="1" customWidth="1"/>
    <col min="2" max="2" width="44.453125" style="10" customWidth="1"/>
    <col min="3" max="10" width="15.7265625" style="10" customWidth="1"/>
    <col min="11" max="11" width="5.7265625" style="10" customWidth="1"/>
    <col min="12" max="12" width="11.54296875" style="10" customWidth="1"/>
    <col min="13" max="15" width="9.1796875" style="10" hidden="1" customWidth="1"/>
    <col min="16" max="16384" width="9.1796875" style="10" hidden="1"/>
  </cols>
  <sheetData>
    <row r="1" spans="1:12" ht="19" x14ac:dyDescent="0.25">
      <c r="B1" s="356" t="s">
        <v>327</v>
      </c>
    </row>
    <row r="2" spans="1:12" x14ac:dyDescent="0.25">
      <c r="A2" s="69"/>
      <c r="B2" s="148" t="s">
        <v>1</v>
      </c>
      <c r="C2" s="20"/>
      <c r="D2" s="20"/>
      <c r="E2" s="20"/>
      <c r="F2" s="20"/>
      <c r="G2" s="20"/>
      <c r="H2" s="20"/>
      <c r="I2" s="20"/>
      <c r="J2" s="20"/>
    </row>
    <row r="3" spans="1:12" ht="15.75" customHeight="1" x14ac:dyDescent="0.25">
      <c r="B3" s="355" t="s">
        <v>328</v>
      </c>
      <c r="C3" s="235"/>
      <c r="D3" s="20"/>
      <c r="E3" s="20"/>
      <c r="F3" s="20"/>
      <c r="G3" s="20"/>
      <c r="H3" s="20"/>
      <c r="I3" s="20"/>
      <c r="J3" s="20"/>
      <c r="L3" s="9"/>
    </row>
    <row r="4" spans="1:12" ht="15.75" customHeight="1" x14ac:dyDescent="0.25">
      <c r="A4" s="38"/>
      <c r="B4" s="322" t="s">
        <v>329</v>
      </c>
      <c r="C4" s="278"/>
      <c r="D4" s="278"/>
      <c r="E4" s="278"/>
      <c r="F4" s="278"/>
      <c r="G4" s="278"/>
      <c r="H4" s="278"/>
      <c r="I4" s="278"/>
      <c r="J4" s="278"/>
      <c r="K4" s="39"/>
      <c r="L4" s="33"/>
    </row>
    <row r="5" spans="1:12" ht="34.5" x14ac:dyDescent="0.25">
      <c r="A5" s="38"/>
      <c r="B5" s="323" t="s">
        <v>31</v>
      </c>
      <c r="C5" s="55" t="s">
        <v>330</v>
      </c>
      <c r="D5" s="55" t="s">
        <v>331</v>
      </c>
      <c r="E5" s="55" t="s">
        <v>332</v>
      </c>
      <c r="F5" s="55" t="s">
        <v>333</v>
      </c>
      <c r="G5" s="55" t="s">
        <v>334</v>
      </c>
      <c r="H5" s="55" t="s">
        <v>335</v>
      </c>
      <c r="I5" s="55" t="s">
        <v>336</v>
      </c>
      <c r="J5" s="268" t="s">
        <v>337</v>
      </c>
      <c r="K5" s="40"/>
      <c r="L5" s="33"/>
    </row>
    <row r="6" spans="1:12" x14ac:dyDescent="0.25">
      <c r="A6" s="38"/>
      <c r="B6" s="44" t="s">
        <v>338</v>
      </c>
      <c r="C6" s="23"/>
      <c r="D6" s="23"/>
      <c r="E6" s="154"/>
      <c r="F6" s="329"/>
      <c r="G6" s="102"/>
      <c r="H6" s="23"/>
      <c r="I6" s="154"/>
      <c r="J6" s="329"/>
      <c r="K6" s="41"/>
      <c r="L6" s="33"/>
    </row>
    <row r="7" spans="1:12" x14ac:dyDescent="0.25">
      <c r="A7" s="38"/>
      <c r="B7" s="44" t="s">
        <v>339</v>
      </c>
      <c r="C7" s="21"/>
      <c r="D7" s="21"/>
      <c r="E7" s="155"/>
      <c r="F7" s="329"/>
      <c r="G7" s="104"/>
      <c r="H7" s="21"/>
      <c r="I7" s="155"/>
      <c r="J7" s="329"/>
      <c r="K7" s="41"/>
      <c r="L7" s="33"/>
    </row>
    <row r="8" spans="1:12" ht="24" customHeight="1" x14ac:dyDescent="0.25">
      <c r="A8" s="38"/>
      <c r="B8" s="44" t="s">
        <v>340</v>
      </c>
      <c r="C8" s="21"/>
      <c r="D8" s="21"/>
      <c r="E8" s="155"/>
      <c r="F8" s="329"/>
      <c r="G8" s="104"/>
      <c r="H8" s="21"/>
      <c r="I8" s="155"/>
      <c r="J8" s="329"/>
      <c r="K8" s="41"/>
      <c r="L8" s="33"/>
    </row>
    <row r="9" spans="1:12" ht="23" x14ac:dyDescent="0.25">
      <c r="A9" s="38"/>
      <c r="B9" s="44" t="s">
        <v>341</v>
      </c>
      <c r="C9" s="21"/>
      <c r="D9" s="21"/>
      <c r="E9" s="155"/>
      <c r="F9" s="329"/>
      <c r="G9" s="104"/>
      <c r="H9" s="21"/>
      <c r="I9" s="155"/>
      <c r="J9" s="329"/>
      <c r="K9" s="41"/>
      <c r="L9" s="33"/>
    </row>
    <row r="10" spans="1:12" x14ac:dyDescent="0.25">
      <c r="A10" s="38"/>
      <c r="B10" s="44" t="s">
        <v>342</v>
      </c>
      <c r="C10" s="21"/>
      <c r="D10" s="21"/>
      <c r="E10" s="155"/>
      <c r="F10" s="329"/>
      <c r="G10" s="104"/>
      <c r="H10" s="21"/>
      <c r="I10" s="155"/>
      <c r="J10" s="329"/>
      <c r="K10" s="41"/>
      <c r="L10" s="33"/>
    </row>
    <row r="11" spans="1:12" x14ac:dyDescent="0.25">
      <c r="A11" s="38"/>
      <c r="B11" s="44" t="s">
        <v>343</v>
      </c>
      <c r="C11" s="21"/>
      <c r="D11" s="21"/>
      <c r="E11" s="155"/>
      <c r="F11" s="329"/>
      <c r="G11" s="104"/>
      <c r="H11" s="21"/>
      <c r="I11" s="155"/>
      <c r="J11" s="329"/>
      <c r="K11" s="41"/>
      <c r="L11" s="33"/>
    </row>
    <row r="12" spans="1:12" x14ac:dyDescent="0.25">
      <c r="A12" s="38"/>
      <c r="B12" s="45" t="s">
        <v>344</v>
      </c>
      <c r="C12" s="21"/>
      <c r="D12" s="21"/>
      <c r="E12" s="155"/>
      <c r="F12" s="329"/>
      <c r="G12" s="104"/>
      <c r="H12" s="21"/>
      <c r="I12" s="155"/>
      <c r="J12" s="329"/>
      <c r="K12" s="41"/>
      <c r="L12" s="33"/>
    </row>
    <row r="13" spans="1:12" ht="36" customHeight="1" x14ac:dyDescent="0.25">
      <c r="A13" s="38"/>
      <c r="B13" s="45" t="s">
        <v>345</v>
      </c>
      <c r="C13" s="62"/>
      <c r="D13" s="62"/>
      <c r="E13" s="156"/>
      <c r="F13" s="329"/>
      <c r="G13" s="295"/>
      <c r="H13" s="62"/>
      <c r="I13" s="156"/>
      <c r="J13" s="329"/>
      <c r="K13" s="41"/>
      <c r="L13" s="33"/>
    </row>
    <row r="14" spans="1:12" ht="23" x14ac:dyDescent="0.25">
      <c r="A14" s="38"/>
      <c r="B14" s="285" t="s">
        <v>346</v>
      </c>
      <c r="C14" s="329"/>
      <c r="D14" s="329"/>
      <c r="E14" s="329"/>
      <c r="F14" s="296"/>
      <c r="G14" s="329"/>
      <c r="H14" s="329"/>
      <c r="I14" s="329"/>
      <c r="J14" s="297"/>
      <c r="K14" s="42" t="str">
        <f>IF(AND(ISNUMBER(F14),ROWS(C6:C13)=COUNT(C6:C13),ROWS(D6:D13)=COUNT(D6:D13),ROWS(E6:E13)=COUNT(E6:E13),ISNUMBER(J14),ROWS(G6:G13)=COUNT(G6:G13),ROWS(H6:H13)=COUNT(H6:H13),ROWS(I6:I13)=COUNT(I6:I13)),IF(ROUND(F14,0)=ROUND(SUM(C6:E13),0),IF(ROUND(J14,0)=ROUND(SUM(G6:I13),0),"PASS",IF(ISBLANK(Checks!D45),"FAIL - All Trading Desks section doesn't sum to final capital requirement","EXPLAINED")),IF(ISBLANK(Checks!D45),"FAIL - Model-Ineligible Trading Desks section doesn't sum to final capital requirement","EXPLAINED")),"")</f>
        <v/>
      </c>
    </row>
    <row r="15" spans="1:12" hidden="1" x14ac:dyDescent="0.25">
      <c r="B15" s="277"/>
      <c r="C15" s="55"/>
      <c r="D15" s="288"/>
      <c r="E15" s="13"/>
      <c r="F15" s="43"/>
      <c r="G15" s="13"/>
      <c r="H15" s="13"/>
      <c r="I15" s="13"/>
      <c r="J15" s="13"/>
      <c r="L15" s="33"/>
    </row>
    <row r="16" spans="1:12" hidden="1" x14ac:dyDescent="0.25">
      <c r="A16" s="38"/>
      <c r="B16" s="280"/>
      <c r="C16" s="286"/>
      <c r="D16" s="287"/>
      <c r="E16" s="41"/>
      <c r="L16" s="33"/>
    </row>
    <row r="17" spans="1:12" hidden="1" x14ac:dyDescent="0.25">
      <c r="A17" s="38"/>
      <c r="B17" s="281"/>
      <c r="C17" s="129"/>
      <c r="D17" s="132"/>
      <c r="E17" s="41"/>
      <c r="L17" s="33"/>
    </row>
    <row r="18" spans="1:12" ht="12" hidden="1" customHeight="1" x14ac:dyDescent="0.25">
      <c r="A18" s="38"/>
      <c r="B18" s="281"/>
      <c r="C18" s="129"/>
      <c r="D18" s="132"/>
      <c r="E18" s="41"/>
      <c r="L18" s="33"/>
    </row>
    <row r="19" spans="1:12" hidden="1" x14ac:dyDescent="0.25">
      <c r="A19" s="38"/>
      <c r="B19" s="281"/>
      <c r="C19" s="129"/>
      <c r="D19" s="132"/>
      <c r="E19" s="41"/>
      <c r="L19" s="33"/>
    </row>
    <row r="20" spans="1:12" hidden="1" x14ac:dyDescent="0.25">
      <c r="A20" s="38"/>
      <c r="B20" s="281"/>
      <c r="C20" s="129"/>
      <c r="D20" s="132"/>
      <c r="E20" s="41"/>
      <c r="L20" s="33"/>
    </row>
    <row r="21" spans="1:12" hidden="1" x14ac:dyDescent="0.25">
      <c r="A21" s="38"/>
      <c r="B21" s="282"/>
      <c r="C21" s="116"/>
      <c r="D21" s="118"/>
      <c r="E21" s="41"/>
      <c r="L21" s="33"/>
    </row>
    <row r="22" spans="1:12" hidden="1" x14ac:dyDescent="0.25">
      <c r="A22" s="38"/>
      <c r="B22" s="281"/>
      <c r="C22" s="129"/>
      <c r="D22" s="132"/>
      <c r="E22" s="41"/>
      <c r="L22" s="33"/>
    </row>
    <row r="23" spans="1:12" hidden="1" x14ac:dyDescent="0.25">
      <c r="A23" s="38"/>
      <c r="B23" s="281"/>
      <c r="C23" s="129"/>
      <c r="D23" s="132"/>
      <c r="E23" s="41"/>
      <c r="L23" s="33"/>
    </row>
    <row r="24" spans="1:12" hidden="1" x14ac:dyDescent="0.25">
      <c r="A24" s="38"/>
      <c r="B24" s="283"/>
      <c r="C24" s="129"/>
      <c r="D24" s="132"/>
      <c r="E24" s="41"/>
      <c r="L24" s="33"/>
    </row>
    <row r="25" spans="1:12" hidden="1" x14ac:dyDescent="0.25">
      <c r="A25" s="38"/>
      <c r="B25" s="284"/>
      <c r="C25" s="129"/>
      <c r="D25" s="132"/>
      <c r="E25" s="41"/>
      <c r="L25" s="33"/>
    </row>
    <row r="26" spans="1:12" hidden="1" x14ac:dyDescent="0.25">
      <c r="A26" s="38"/>
      <c r="B26" s="282"/>
      <c r="C26" s="116"/>
      <c r="D26" s="118"/>
      <c r="E26" s="41"/>
      <c r="L26" s="33"/>
    </row>
    <row r="27" spans="1:12" hidden="1" x14ac:dyDescent="0.25">
      <c r="A27" s="38"/>
      <c r="B27" s="281"/>
      <c r="C27" s="329"/>
      <c r="D27" s="132"/>
      <c r="E27" s="46"/>
      <c r="L27" s="33"/>
    </row>
    <row r="28" spans="1:12" hidden="1" x14ac:dyDescent="0.25">
      <c r="A28" s="38"/>
      <c r="B28" s="281"/>
      <c r="C28" s="329"/>
      <c r="D28" s="132"/>
      <c r="E28" s="41"/>
      <c r="L28" s="33"/>
    </row>
    <row r="29" spans="1:12" hidden="1" x14ac:dyDescent="0.25">
      <c r="A29" s="38"/>
      <c r="B29" s="284"/>
      <c r="C29" s="329"/>
      <c r="D29" s="132"/>
      <c r="E29" s="41"/>
      <c r="L29" s="33"/>
    </row>
    <row r="30" spans="1:12" hidden="1" x14ac:dyDescent="0.25">
      <c r="A30" s="38"/>
      <c r="B30" s="285"/>
      <c r="C30" s="329"/>
      <c r="D30" s="132"/>
      <c r="E30" s="41"/>
      <c r="L30" s="33"/>
    </row>
    <row r="31" spans="1:12" hidden="1" x14ac:dyDescent="0.25">
      <c r="B31" s="13"/>
      <c r="C31" s="13"/>
      <c r="D31" s="13"/>
      <c r="L31" s="33"/>
    </row>
    <row r="32" spans="1:12" hidden="1" x14ac:dyDescent="0.25">
      <c r="B32" s="7"/>
      <c r="C32" s="20"/>
      <c r="D32" s="20"/>
      <c r="E32" s="20"/>
      <c r="F32" s="20"/>
      <c r="G32" s="20"/>
      <c r="L32" s="33"/>
    </row>
    <row r="33" spans="1:12" hidden="1" x14ac:dyDescent="0.25">
      <c r="A33" s="38"/>
      <c r="B33" s="289"/>
      <c r="C33" s="55"/>
      <c r="D33" s="55"/>
      <c r="E33" s="55"/>
      <c r="F33" s="55"/>
      <c r="G33" s="55"/>
      <c r="H33" s="41"/>
      <c r="L33" s="33"/>
    </row>
    <row r="34" spans="1:12" hidden="1" x14ac:dyDescent="0.25">
      <c r="A34" s="38"/>
      <c r="B34" s="242"/>
      <c r="C34" s="127"/>
      <c r="D34" s="127"/>
      <c r="E34" s="127"/>
      <c r="F34" s="127"/>
      <c r="G34" s="294"/>
      <c r="H34" s="41"/>
      <c r="L34" s="33"/>
    </row>
    <row r="35" spans="1:12" hidden="1" x14ac:dyDescent="0.25">
      <c r="A35" s="38"/>
      <c r="B35" s="291"/>
      <c r="C35" s="129"/>
      <c r="D35" s="129"/>
      <c r="E35" s="129"/>
      <c r="F35" s="129"/>
      <c r="G35" s="329"/>
      <c r="H35" s="41"/>
      <c r="L35" s="33"/>
    </row>
    <row r="36" spans="1:12" hidden="1" x14ac:dyDescent="0.25">
      <c r="A36" s="38"/>
      <c r="B36" s="291"/>
      <c r="C36" s="129"/>
      <c r="D36" s="129"/>
      <c r="E36" s="129"/>
      <c r="F36" s="129"/>
      <c r="G36" s="329"/>
      <c r="H36" s="41"/>
      <c r="L36" s="33"/>
    </row>
    <row r="37" spans="1:12" hidden="1" x14ac:dyDescent="0.25">
      <c r="A37" s="38"/>
      <c r="B37" s="292"/>
      <c r="C37" s="129"/>
      <c r="D37" s="129"/>
      <c r="E37" s="129"/>
      <c r="F37" s="129"/>
      <c r="G37" s="329"/>
      <c r="H37" s="41"/>
      <c r="L37" s="33"/>
    </row>
    <row r="38" spans="1:12" hidden="1" x14ac:dyDescent="0.25">
      <c r="A38" s="38"/>
      <c r="B38" s="291"/>
      <c r="C38" s="129"/>
      <c r="D38" s="129"/>
      <c r="E38" s="129"/>
      <c r="F38" s="129"/>
      <c r="G38" s="329"/>
      <c r="H38" s="41"/>
      <c r="L38" s="33"/>
    </row>
    <row r="39" spans="1:12" hidden="1" x14ac:dyDescent="0.25">
      <c r="A39" s="38"/>
      <c r="B39" s="291"/>
      <c r="C39" s="129"/>
      <c r="D39" s="129"/>
      <c r="E39" s="129"/>
      <c r="F39" s="129"/>
      <c r="G39" s="329"/>
      <c r="H39" s="41"/>
      <c r="L39" s="33"/>
    </row>
    <row r="40" spans="1:12" hidden="1" x14ac:dyDescent="0.25">
      <c r="A40" s="38"/>
      <c r="B40" s="292"/>
      <c r="C40" s="129"/>
      <c r="D40" s="129"/>
      <c r="E40" s="129"/>
      <c r="F40" s="129"/>
      <c r="G40" s="329"/>
      <c r="H40" s="41"/>
      <c r="L40" s="33"/>
    </row>
    <row r="41" spans="1:12" hidden="1" x14ac:dyDescent="0.25">
      <c r="A41" s="38"/>
      <c r="B41" s="292"/>
      <c r="C41" s="129"/>
      <c r="D41" s="129"/>
      <c r="E41" s="329"/>
      <c r="F41" s="329"/>
      <c r="G41" s="329"/>
      <c r="H41" s="41"/>
      <c r="L41" s="33"/>
    </row>
    <row r="42" spans="1:12" hidden="1" x14ac:dyDescent="0.25">
      <c r="A42" s="38"/>
      <c r="B42" s="293"/>
      <c r="C42" s="171"/>
      <c r="D42" s="171"/>
      <c r="E42" s="330"/>
      <c r="F42" s="330"/>
      <c r="G42" s="330"/>
      <c r="H42" s="41"/>
      <c r="L42" s="33"/>
    </row>
    <row r="43" spans="1:12" hidden="1" x14ac:dyDescent="0.25">
      <c r="A43" s="38"/>
      <c r="B43" s="337"/>
      <c r="C43" s="173"/>
      <c r="D43" s="331"/>
      <c r="E43" s="331"/>
      <c r="F43" s="331"/>
      <c r="G43" s="331"/>
      <c r="H43" s="41"/>
      <c r="L43" s="33"/>
    </row>
    <row r="44" spans="1:12" hidden="1" x14ac:dyDescent="0.25">
      <c r="A44" s="38"/>
      <c r="B44" s="338"/>
      <c r="C44" s="129"/>
      <c r="D44" s="329"/>
      <c r="E44" s="329"/>
      <c r="F44" s="329"/>
      <c r="G44" s="329"/>
      <c r="H44" s="41"/>
      <c r="L44" s="33"/>
    </row>
    <row r="45" spans="1:12" hidden="1" x14ac:dyDescent="0.25">
      <c r="A45" s="38"/>
      <c r="B45" s="338"/>
      <c r="C45" s="129"/>
      <c r="D45" s="329"/>
      <c r="E45" s="329"/>
      <c r="F45" s="329"/>
      <c r="G45" s="329"/>
      <c r="H45" s="41"/>
      <c r="L45" s="33"/>
    </row>
    <row r="46" spans="1:12" hidden="1" x14ac:dyDescent="0.25">
      <c r="A46" s="38"/>
      <c r="B46" s="338"/>
      <c r="C46" s="129"/>
      <c r="D46" s="329"/>
      <c r="E46" s="329"/>
      <c r="F46" s="329"/>
      <c r="G46" s="329"/>
      <c r="H46" s="41"/>
      <c r="L46" s="33"/>
    </row>
    <row r="47" spans="1:12" hidden="1" x14ac:dyDescent="0.25">
      <c r="A47" s="38"/>
      <c r="B47" s="338"/>
      <c r="C47" s="129"/>
      <c r="D47" s="329"/>
      <c r="E47" s="329"/>
      <c r="F47" s="329"/>
      <c r="G47" s="329"/>
      <c r="H47" s="41"/>
      <c r="L47" s="33"/>
    </row>
    <row r="48" spans="1:12" hidden="1" x14ac:dyDescent="0.25">
      <c r="A48" s="38"/>
      <c r="B48" s="338"/>
      <c r="C48" s="129"/>
      <c r="D48" s="329"/>
      <c r="E48" s="329"/>
      <c r="F48" s="329"/>
      <c r="G48" s="329"/>
      <c r="H48" s="41"/>
      <c r="L48" s="33"/>
    </row>
    <row r="49" spans="1:12" hidden="1" x14ac:dyDescent="0.25">
      <c r="A49" s="38"/>
      <c r="B49" s="338"/>
      <c r="C49" s="129"/>
      <c r="D49" s="329"/>
      <c r="E49" s="329"/>
      <c r="F49" s="329"/>
      <c r="G49" s="329"/>
      <c r="H49" s="41"/>
      <c r="L49" s="33"/>
    </row>
    <row r="50" spans="1:12" hidden="1" x14ac:dyDescent="0.25">
      <c r="A50" s="38"/>
      <c r="B50" s="338"/>
      <c r="C50" s="140"/>
      <c r="D50" s="329"/>
      <c r="E50" s="329"/>
      <c r="F50" s="329"/>
      <c r="G50" s="329"/>
      <c r="H50" s="41"/>
      <c r="L50" s="33"/>
    </row>
    <row r="51" spans="1:12" hidden="1" x14ac:dyDescent="0.25">
      <c r="A51" s="38"/>
      <c r="B51" s="339"/>
      <c r="C51" s="129"/>
      <c r="D51" s="329"/>
      <c r="E51" s="329"/>
      <c r="F51" s="329"/>
      <c r="G51" s="329"/>
      <c r="H51" s="41"/>
      <c r="L51" s="33"/>
    </row>
    <row r="52" spans="1:12" hidden="1" x14ac:dyDescent="0.25">
      <c r="A52" s="38"/>
      <c r="B52" s="339"/>
      <c r="C52" s="129"/>
      <c r="D52" s="329"/>
      <c r="E52" s="329"/>
      <c r="F52" s="329"/>
      <c r="G52" s="329"/>
      <c r="H52" s="41"/>
      <c r="L52" s="33"/>
    </row>
    <row r="53" spans="1:12" hidden="1" x14ac:dyDescent="0.25">
      <c r="A53" s="38"/>
      <c r="B53" s="339"/>
      <c r="C53" s="129"/>
      <c r="D53" s="329"/>
      <c r="E53" s="329"/>
      <c r="F53" s="329"/>
      <c r="G53" s="329"/>
      <c r="H53" s="41"/>
      <c r="L53" s="33"/>
    </row>
    <row r="54" spans="1:12" hidden="1" x14ac:dyDescent="0.25">
      <c r="A54" s="38"/>
      <c r="B54" s="339"/>
      <c r="C54" s="129"/>
      <c r="D54" s="329"/>
      <c r="E54" s="329"/>
      <c r="F54" s="329"/>
      <c r="G54" s="329"/>
      <c r="H54" s="41"/>
      <c r="L54" s="33"/>
    </row>
    <row r="55" spans="1:12" hidden="1" x14ac:dyDescent="0.25">
      <c r="A55" s="38"/>
      <c r="B55" s="340"/>
      <c r="C55" s="137"/>
      <c r="D55" s="329"/>
      <c r="E55" s="329"/>
      <c r="F55" s="329"/>
      <c r="G55" s="329"/>
      <c r="H55" s="41"/>
      <c r="L55" s="33"/>
    </row>
    <row r="56" spans="1:12" hidden="1" x14ac:dyDescent="0.25">
      <c r="B56" s="299"/>
      <c r="C56" s="47"/>
      <c r="G56" s="13"/>
      <c r="L56" s="33"/>
    </row>
    <row r="57" spans="1:12" hidden="1" x14ac:dyDescent="0.25">
      <c r="A57" s="38"/>
      <c r="B57" s="298"/>
      <c r="C57" s="304"/>
      <c r="D57" s="41"/>
      <c r="L57" s="33"/>
    </row>
    <row r="58" spans="1:12" hidden="1" x14ac:dyDescent="0.25">
      <c r="A58" s="38"/>
      <c r="B58" s="341"/>
      <c r="C58" s="305"/>
      <c r="D58" s="41"/>
      <c r="L58" s="33"/>
    </row>
    <row r="59" spans="1:12" hidden="1" x14ac:dyDescent="0.25">
      <c r="B59" s="361"/>
      <c r="C59" s="303"/>
      <c r="L59" s="33"/>
    </row>
    <row r="60" spans="1:12" hidden="1" x14ac:dyDescent="0.25">
      <c r="B60" s="306"/>
      <c r="C60" s="307"/>
      <c r="L60" s="33"/>
    </row>
    <row r="61" spans="1:12" hidden="1" x14ac:dyDescent="0.25">
      <c r="A61" s="38"/>
      <c r="B61" s="290"/>
      <c r="C61" s="154"/>
      <c r="D61" s="41"/>
      <c r="L61" s="33"/>
    </row>
    <row r="62" spans="1:12" hidden="1" x14ac:dyDescent="0.25">
      <c r="A62" s="38"/>
      <c r="B62" s="300"/>
      <c r="C62" s="156"/>
      <c r="D62" s="41"/>
      <c r="L62" s="33"/>
    </row>
    <row r="63" spans="1:12" hidden="1" x14ac:dyDescent="0.25">
      <c r="B63" s="360"/>
      <c r="C63" s="303"/>
      <c r="D63" s="20"/>
      <c r="E63" s="20"/>
      <c r="L63" s="33"/>
    </row>
    <row r="64" spans="1:12" hidden="1" x14ac:dyDescent="0.25">
      <c r="A64" s="38"/>
      <c r="B64" s="308"/>
      <c r="C64" s="54"/>
      <c r="D64" s="54"/>
      <c r="E64" s="266"/>
      <c r="F64" s="41"/>
      <c r="L64" s="33"/>
    </row>
    <row r="65" spans="1:12" hidden="1" x14ac:dyDescent="0.25">
      <c r="A65" s="38"/>
      <c r="B65" s="301"/>
      <c r="C65" s="302"/>
      <c r="D65" s="302"/>
      <c r="E65" s="303"/>
      <c r="F65" s="41"/>
      <c r="L65" s="33"/>
    </row>
    <row r="66" spans="1:12" hidden="1" x14ac:dyDescent="0.25">
      <c r="B66" s="47"/>
      <c r="C66" s="47"/>
      <c r="D66" s="13"/>
      <c r="E66" s="13"/>
      <c r="L66" s="33"/>
    </row>
    <row r="67" spans="1:12" hidden="1" x14ac:dyDescent="0.25">
      <c r="B67" s="308"/>
      <c r="C67" s="311"/>
      <c r="D67" s="37"/>
      <c r="E67" s="37"/>
      <c r="F67" s="37"/>
      <c r="L67" s="33"/>
    </row>
    <row r="68" spans="1:12" hidden="1" x14ac:dyDescent="0.25">
      <c r="A68" s="38"/>
      <c r="B68" s="342"/>
      <c r="C68" s="154"/>
      <c r="D68" s="50"/>
      <c r="E68" s="37"/>
      <c r="F68" s="37"/>
      <c r="L68" s="33"/>
    </row>
    <row r="69" spans="1:12" hidden="1" x14ac:dyDescent="0.25">
      <c r="A69" s="38"/>
      <c r="B69" s="309"/>
      <c r="C69" s="155"/>
      <c r="D69" s="50"/>
      <c r="E69" s="37"/>
      <c r="F69" s="37"/>
      <c r="L69" s="33"/>
    </row>
    <row r="70" spans="1:12" hidden="1" x14ac:dyDescent="0.25">
      <c r="A70" s="38"/>
      <c r="B70" s="309"/>
      <c r="C70" s="155"/>
      <c r="D70" s="50"/>
      <c r="E70" s="37"/>
      <c r="F70" s="37"/>
      <c r="L70" s="33"/>
    </row>
    <row r="71" spans="1:12" hidden="1" x14ac:dyDescent="0.25">
      <c r="A71" s="38"/>
      <c r="B71" s="309"/>
      <c r="C71" s="155"/>
      <c r="D71" s="50"/>
      <c r="E71" s="37"/>
      <c r="F71" s="37"/>
      <c r="L71" s="33"/>
    </row>
    <row r="72" spans="1:12" hidden="1" x14ac:dyDescent="0.25">
      <c r="A72" s="38"/>
      <c r="B72" s="309"/>
      <c r="C72" s="155"/>
      <c r="D72" s="50"/>
      <c r="E72" s="37"/>
      <c r="F72" s="37"/>
      <c r="L72" s="33"/>
    </row>
    <row r="73" spans="1:12" ht="39" hidden="1" customHeight="1" x14ac:dyDescent="0.25">
      <c r="A73" s="38"/>
      <c r="B73" s="309"/>
      <c r="C73" s="155"/>
      <c r="D73" s="50"/>
      <c r="E73" s="37"/>
      <c r="F73" s="37"/>
      <c r="L73" s="33"/>
    </row>
    <row r="74" spans="1:12" hidden="1" x14ac:dyDescent="0.25">
      <c r="A74" s="38"/>
      <c r="B74" s="310"/>
      <c r="C74" s="156"/>
      <c r="D74" s="50"/>
      <c r="E74" s="37"/>
      <c r="F74" s="37"/>
      <c r="L74" s="33"/>
    </row>
    <row r="75" spans="1:12" hidden="1" x14ac:dyDescent="0.25">
      <c r="B75" s="47"/>
      <c r="C75" s="47"/>
      <c r="D75" s="20"/>
      <c r="E75" s="20"/>
      <c r="L75" s="33"/>
    </row>
    <row r="76" spans="1:12" hidden="1" x14ac:dyDescent="0.25">
      <c r="A76" s="38"/>
      <c r="B76" s="313"/>
      <c r="C76" s="55"/>
      <c r="D76" s="55"/>
      <c r="E76" s="268"/>
      <c r="F76" s="41"/>
      <c r="L76" s="33"/>
    </row>
    <row r="77" spans="1:12" hidden="1" x14ac:dyDescent="0.25">
      <c r="A77" s="38"/>
      <c r="B77" s="312"/>
      <c r="C77" s="23"/>
      <c r="D77" s="23"/>
      <c r="E77" s="154"/>
      <c r="F77" s="41"/>
      <c r="L77" s="33"/>
    </row>
    <row r="78" spans="1:12" hidden="1" x14ac:dyDescent="0.25">
      <c r="A78" s="38"/>
      <c r="B78" s="312"/>
      <c r="C78" s="21"/>
      <c r="D78" s="21"/>
      <c r="E78" s="155"/>
      <c r="F78" s="41"/>
      <c r="L78" s="33"/>
    </row>
    <row r="79" spans="1:12" hidden="1" x14ac:dyDescent="0.25">
      <c r="A79" s="38"/>
      <c r="B79" s="312"/>
      <c r="C79" s="21"/>
      <c r="D79" s="21"/>
      <c r="E79" s="155"/>
      <c r="F79" s="41"/>
      <c r="L79" s="33"/>
    </row>
    <row r="80" spans="1:12" hidden="1" x14ac:dyDescent="0.25">
      <c r="A80" s="38"/>
      <c r="B80" s="314"/>
      <c r="C80" s="62"/>
      <c r="D80" s="62"/>
      <c r="E80" s="156"/>
      <c r="F80" s="41"/>
      <c r="L80" s="33"/>
    </row>
    <row r="81" spans="1:12" hidden="1" x14ac:dyDescent="0.25">
      <c r="B81" s="47"/>
      <c r="C81" s="47"/>
      <c r="D81" s="47"/>
      <c r="E81" s="47"/>
      <c r="F81" s="20"/>
      <c r="G81" s="20"/>
      <c r="H81" s="20"/>
      <c r="I81" s="20"/>
      <c r="J81" s="20"/>
      <c r="L81" s="33"/>
    </row>
    <row r="82" spans="1:12" ht="15.75" hidden="1" customHeight="1" x14ac:dyDescent="0.25">
      <c r="A82" s="38"/>
      <c r="B82" s="321"/>
      <c r="C82" s="278"/>
      <c r="D82" s="278"/>
      <c r="E82" s="278"/>
      <c r="F82" s="278"/>
      <c r="G82" s="278"/>
      <c r="H82" s="278"/>
      <c r="I82" s="278"/>
      <c r="J82" s="278"/>
      <c r="K82" s="39"/>
      <c r="L82" s="33"/>
    </row>
    <row r="83" spans="1:12" hidden="1" x14ac:dyDescent="0.25">
      <c r="A83" s="38"/>
      <c r="B83" s="317"/>
      <c r="C83" s="343"/>
      <c r="D83" s="343"/>
      <c r="E83" s="343"/>
      <c r="F83" s="343"/>
      <c r="G83" s="343"/>
      <c r="H83" s="343"/>
      <c r="I83" s="343"/>
      <c r="J83" s="344"/>
      <c r="K83" s="40"/>
      <c r="L83" s="33"/>
    </row>
    <row r="84" spans="1:12" ht="15.75" hidden="1" customHeight="1" x14ac:dyDescent="0.25">
      <c r="A84" s="38"/>
      <c r="B84" s="315"/>
      <c r="C84" s="23"/>
      <c r="D84" s="23"/>
      <c r="E84" s="154"/>
      <c r="F84" s="329"/>
      <c r="G84" s="102"/>
      <c r="H84" s="23"/>
      <c r="I84" s="23"/>
      <c r="J84" s="329"/>
      <c r="K84" s="41"/>
      <c r="L84" s="33"/>
    </row>
    <row r="85" spans="1:12" hidden="1" x14ac:dyDescent="0.25">
      <c r="A85" s="38"/>
      <c r="B85" s="316"/>
      <c r="C85" s="62"/>
      <c r="D85" s="62"/>
      <c r="E85" s="156"/>
      <c r="F85" s="329"/>
      <c r="G85" s="295"/>
      <c r="H85" s="62"/>
      <c r="I85" s="62"/>
      <c r="J85" s="329"/>
      <c r="K85" s="41"/>
      <c r="L85" s="33"/>
    </row>
    <row r="86" spans="1:12" hidden="1" x14ac:dyDescent="0.25">
      <c r="B86" s="47"/>
      <c r="C86" s="13"/>
      <c r="D86" s="13"/>
      <c r="E86" s="13"/>
      <c r="F86" s="13"/>
      <c r="G86" s="13"/>
      <c r="H86" s="13"/>
      <c r="I86" s="13"/>
      <c r="J86" s="13"/>
      <c r="L86" s="33"/>
    </row>
    <row r="87" spans="1:12" hidden="1" x14ac:dyDescent="0.25">
      <c r="A87" s="38"/>
      <c r="B87" s="324"/>
      <c r="C87" s="235"/>
      <c r="D87" s="20"/>
      <c r="E87" s="20"/>
      <c r="L87" s="33"/>
    </row>
    <row r="88" spans="1:12" hidden="1" x14ac:dyDescent="0.25">
      <c r="A88" s="38"/>
      <c r="B88" s="348"/>
      <c r="C88" s="327"/>
      <c r="D88" s="52"/>
      <c r="E88" s="52"/>
      <c r="F88" s="41"/>
      <c r="L88" s="33"/>
    </row>
    <row r="89" spans="1:12" hidden="1" x14ac:dyDescent="0.25">
      <c r="A89" s="38"/>
      <c r="B89" s="345"/>
      <c r="C89" s="326"/>
      <c r="D89" s="329"/>
      <c r="E89" s="329"/>
      <c r="F89" s="42"/>
    </row>
    <row r="90" spans="1:12" hidden="1" x14ac:dyDescent="0.25">
      <c r="A90" s="38"/>
      <c r="B90" s="346"/>
      <c r="C90" s="51"/>
      <c r="D90" s="318"/>
      <c r="E90" s="329"/>
      <c r="F90" s="41"/>
      <c r="L90" s="33"/>
    </row>
    <row r="91" spans="1:12" hidden="1" x14ac:dyDescent="0.25">
      <c r="A91" s="38"/>
      <c r="B91" s="346"/>
      <c r="C91" s="51"/>
      <c r="D91" s="51"/>
      <c r="E91" s="319"/>
      <c r="F91" s="41"/>
      <c r="L91" s="33"/>
    </row>
    <row r="92" spans="1:12" hidden="1" x14ac:dyDescent="0.25">
      <c r="A92" s="38"/>
      <c r="B92" s="346"/>
      <c r="C92" s="51"/>
      <c r="D92" s="51"/>
      <c r="E92" s="320"/>
      <c r="F92" s="41"/>
      <c r="L92" s="33"/>
    </row>
    <row r="93" spans="1:12" hidden="1" x14ac:dyDescent="0.25">
      <c r="A93" s="38"/>
      <c r="B93" s="346"/>
      <c r="C93" s="51"/>
      <c r="D93" s="318"/>
      <c r="E93" s="329"/>
      <c r="F93" s="41"/>
      <c r="L93" s="33"/>
    </row>
    <row r="94" spans="1:12" hidden="1" x14ac:dyDescent="0.25">
      <c r="A94" s="38"/>
      <c r="B94" s="347"/>
      <c r="C94" s="320"/>
      <c r="D94" s="325"/>
      <c r="E94" s="329"/>
      <c r="F94" s="41"/>
      <c r="L94" s="33"/>
    </row>
    <row r="95" spans="1:12" hidden="1" x14ac:dyDescent="0.25">
      <c r="B95" s="13"/>
      <c r="C95" s="13"/>
      <c r="D95" s="13"/>
      <c r="E95" s="13"/>
      <c r="L95" s="7"/>
    </row>
  </sheetData>
  <sheetProtection password="AFA5" sheet="1"/>
  <conditionalFormatting sqref="C90:D94 E91:E92">
    <cfRule type="cellIs" dxfId="39" priority="6" stopIfTrue="1" operator="lessThan">
      <formula>0</formula>
    </cfRule>
  </conditionalFormatting>
  <pageMargins left="0.7" right="0.7" top="0.75" bottom="0.75" header="0.3" footer="0.3"/>
  <pageSetup pageOrder="overThenDown" orientation="landscape" horizontalDpi="1200" verticalDpi="1200"/>
  <rowBreaks count="5" manualBreakCount="5">
    <brk id="14" max="1048575" man="1"/>
    <brk id="30" max="1048575" man="1"/>
    <brk id="42" max="1048575" man="1"/>
    <brk id="62" max="1048575" man="1"/>
    <brk id="80" max="1048575" man="1"/>
  </rowBreaks>
  <tableParts count="1">
    <tablePart r:id="rId1"/>
  </tableParts>
  <extLst>
    <ext xmlns:x14="http://schemas.microsoft.com/office/spreadsheetml/2009/9/main" uri="{78C0D931-6437-407d-A8EE-F0AAD7539E65}">
      <x14:conditionalFormattings>
        <x14:conditionalFormatting xmlns:xm="http://schemas.microsoft.com/office/excel/2006/main">
          <x14:cfRule type="beginsWith" priority="10" stopIfTrue="1" operator="beginsWith" id="{7C55A736-47D0-4970-AF6E-073BB591C437}">
            <xm:f>LEFT(F14,LEN("FAIL"))="FAIL"</xm:f>
            <xm:f>"FAIL"</xm:f>
            <x14:dxf>
              <font>
                <color rgb="FFFF0000"/>
              </font>
              <numFmt numFmtId="0" formatCode="General"/>
            </x14:dxf>
          </x14:cfRule>
          <x14:cfRule type="beginsWith" priority="11" operator="beginsWith" id="{1E706052-8554-4210-ACF4-3F526103B4BA}">
            <xm:f>LEFT(F14,LEN("EXPLAINED"))="EXPLAINED"</xm:f>
            <xm:f>"EXPLAINED"</xm:f>
            <x14:dxf>
              <font>
                <color theme="7"/>
              </font>
              <numFmt numFmtId="0" formatCode="General"/>
            </x14:dxf>
          </x14:cfRule>
          <xm:sqref>K14 F89</xm:sqref>
        </x14:conditionalFormatting>
      </x14:conditionalFormatting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88E46D-5E7E-4429-B4A7-E726CFBE09F8}">
  <dimension ref="A1:L95"/>
  <sheetViews>
    <sheetView showGridLines="0" topLeftCell="B1" zoomScaleNormal="100" workbookViewId="0">
      <selection activeCell="B1" sqref="B1"/>
    </sheetView>
  </sheetViews>
  <sheetFormatPr defaultColWidth="0" defaultRowHeight="11.5" zeroHeight="1" x14ac:dyDescent="0.25"/>
  <cols>
    <col min="1" max="1" width="5" style="10" hidden="1" customWidth="1"/>
    <col min="2" max="2" width="44.453125" style="10" customWidth="1"/>
    <col min="3" max="10" width="15.7265625" style="10" customWidth="1"/>
    <col min="11" max="11" width="5.7265625" style="10" customWidth="1"/>
    <col min="12" max="12" width="11.54296875" style="10" customWidth="1"/>
    <col min="13" max="15" width="9.1796875" style="10" hidden="1" customWidth="1"/>
    <col min="16" max="16384" width="9.1796875" style="10" hidden="1"/>
  </cols>
  <sheetData>
    <row r="1" spans="1:12" ht="19" x14ac:dyDescent="0.25">
      <c r="B1" s="356" t="s">
        <v>327</v>
      </c>
    </row>
    <row r="2" spans="1:12" x14ac:dyDescent="0.25">
      <c r="A2" s="69"/>
      <c r="B2" s="148" t="s">
        <v>1</v>
      </c>
      <c r="C2" s="20"/>
      <c r="D2" s="20"/>
      <c r="E2" s="20"/>
      <c r="F2" s="20"/>
      <c r="G2" s="20"/>
      <c r="H2" s="20"/>
      <c r="I2" s="20"/>
      <c r="J2" s="20"/>
    </row>
    <row r="3" spans="1:12" ht="15.75" customHeight="1" x14ac:dyDescent="0.25">
      <c r="B3" s="355" t="s">
        <v>328</v>
      </c>
      <c r="C3" s="235"/>
      <c r="D3" s="20"/>
      <c r="E3" s="20"/>
      <c r="F3" s="20"/>
      <c r="G3" s="20"/>
      <c r="H3" s="20"/>
      <c r="I3" s="20"/>
      <c r="J3" s="20"/>
      <c r="L3" s="9"/>
    </row>
    <row r="4" spans="1:12" ht="15.75" hidden="1" customHeight="1" x14ac:dyDescent="0.25">
      <c r="A4" s="38"/>
      <c r="B4" s="322"/>
      <c r="C4" s="278"/>
      <c r="D4" s="278"/>
      <c r="E4" s="278"/>
      <c r="F4" s="278"/>
      <c r="G4" s="278"/>
      <c r="H4" s="278"/>
      <c r="I4" s="278"/>
      <c r="J4" s="278"/>
      <c r="K4" s="39"/>
      <c r="L4" s="33"/>
    </row>
    <row r="5" spans="1:12" hidden="1" x14ac:dyDescent="0.25">
      <c r="A5" s="38"/>
      <c r="B5" s="323"/>
      <c r="C5" s="55"/>
      <c r="D5" s="55"/>
      <c r="E5" s="55"/>
      <c r="F5" s="55"/>
      <c r="G5" s="55"/>
      <c r="H5" s="55"/>
      <c r="I5" s="55"/>
      <c r="J5" s="268"/>
      <c r="K5" s="40"/>
      <c r="L5" s="33"/>
    </row>
    <row r="6" spans="1:12" hidden="1" x14ac:dyDescent="0.25">
      <c r="A6" s="38"/>
      <c r="B6" s="44"/>
      <c r="C6" s="23"/>
      <c r="D6" s="23"/>
      <c r="E6" s="154"/>
      <c r="F6" s="329"/>
      <c r="G6" s="102"/>
      <c r="H6" s="23"/>
      <c r="I6" s="154"/>
      <c r="J6" s="329"/>
      <c r="K6" s="41"/>
      <c r="L6" s="33"/>
    </row>
    <row r="7" spans="1:12" hidden="1" x14ac:dyDescent="0.25">
      <c r="A7" s="38"/>
      <c r="B7" s="44"/>
      <c r="C7" s="21"/>
      <c r="D7" s="21"/>
      <c r="E7" s="155"/>
      <c r="F7" s="329"/>
      <c r="G7" s="104"/>
      <c r="H7" s="21"/>
      <c r="I7" s="155"/>
      <c r="J7" s="329"/>
      <c r="K7" s="41"/>
      <c r="L7" s="33"/>
    </row>
    <row r="8" spans="1:12" ht="24" hidden="1" customHeight="1" x14ac:dyDescent="0.25">
      <c r="A8" s="38"/>
      <c r="B8" s="44"/>
      <c r="C8" s="21"/>
      <c r="D8" s="21"/>
      <c r="E8" s="155"/>
      <c r="F8" s="329"/>
      <c r="G8" s="104"/>
      <c r="H8" s="21"/>
      <c r="I8" s="155"/>
      <c r="J8" s="329"/>
      <c r="K8" s="41"/>
      <c r="L8" s="33"/>
    </row>
    <row r="9" spans="1:12" hidden="1" x14ac:dyDescent="0.25">
      <c r="A9" s="38"/>
      <c r="B9" s="44"/>
      <c r="C9" s="21"/>
      <c r="D9" s="21"/>
      <c r="E9" s="155"/>
      <c r="F9" s="329"/>
      <c r="G9" s="104"/>
      <c r="H9" s="21"/>
      <c r="I9" s="155"/>
      <c r="J9" s="329"/>
      <c r="K9" s="41"/>
      <c r="L9" s="33"/>
    </row>
    <row r="10" spans="1:12" hidden="1" x14ac:dyDescent="0.25">
      <c r="A10" s="38"/>
      <c r="B10" s="44"/>
      <c r="C10" s="21"/>
      <c r="D10" s="21"/>
      <c r="E10" s="155"/>
      <c r="F10" s="329"/>
      <c r="G10" s="104"/>
      <c r="H10" s="21"/>
      <c r="I10" s="155"/>
      <c r="J10" s="329"/>
      <c r="K10" s="41"/>
      <c r="L10" s="33"/>
    </row>
    <row r="11" spans="1:12" hidden="1" x14ac:dyDescent="0.25">
      <c r="A11" s="38"/>
      <c r="B11" s="44"/>
      <c r="C11" s="21"/>
      <c r="D11" s="21"/>
      <c r="E11" s="155"/>
      <c r="F11" s="329"/>
      <c r="G11" s="104"/>
      <c r="H11" s="21"/>
      <c r="I11" s="155"/>
      <c r="J11" s="329"/>
      <c r="K11" s="41"/>
      <c r="L11" s="33"/>
    </row>
    <row r="12" spans="1:12" hidden="1" x14ac:dyDescent="0.25">
      <c r="A12" s="38"/>
      <c r="B12" s="45"/>
      <c r="C12" s="21"/>
      <c r="D12" s="21"/>
      <c r="E12" s="155"/>
      <c r="F12" s="329"/>
      <c r="G12" s="104"/>
      <c r="H12" s="21"/>
      <c r="I12" s="155"/>
      <c r="J12" s="329"/>
      <c r="K12" s="41"/>
      <c r="L12" s="33"/>
    </row>
    <row r="13" spans="1:12" ht="36" hidden="1" customHeight="1" x14ac:dyDescent="0.25">
      <c r="A13" s="38"/>
      <c r="B13" s="45"/>
      <c r="C13" s="62"/>
      <c r="D13" s="62"/>
      <c r="E13" s="156"/>
      <c r="F13" s="329"/>
      <c r="G13" s="295"/>
      <c r="H13" s="62"/>
      <c r="I13" s="156"/>
      <c r="J13" s="329"/>
      <c r="K13" s="41"/>
      <c r="L13" s="33"/>
    </row>
    <row r="14" spans="1:12" hidden="1" x14ac:dyDescent="0.25">
      <c r="A14" s="38"/>
      <c r="B14" s="285"/>
      <c r="C14" s="329"/>
      <c r="D14" s="329"/>
      <c r="E14" s="329"/>
      <c r="F14" s="296"/>
      <c r="G14" s="329"/>
      <c r="H14" s="329"/>
      <c r="I14" s="329"/>
      <c r="J14" s="297"/>
      <c r="K14" s="42"/>
    </row>
    <row r="15" spans="1:12" ht="23" x14ac:dyDescent="0.25">
      <c r="B15" s="277" t="s">
        <v>31</v>
      </c>
      <c r="C15" s="55" t="s">
        <v>395</v>
      </c>
      <c r="D15" s="288" t="s">
        <v>397</v>
      </c>
      <c r="E15" s="13"/>
      <c r="F15" s="43"/>
      <c r="G15" s="13"/>
      <c r="H15" s="13"/>
      <c r="I15" s="13"/>
      <c r="J15" s="13"/>
      <c r="L15" s="33"/>
    </row>
    <row r="16" spans="1:12" ht="34.5" hidden="1" x14ac:dyDescent="0.25">
      <c r="A16" s="38"/>
      <c r="B16" s="280" t="s">
        <v>542</v>
      </c>
      <c r="C16" s="286"/>
      <c r="D16" s="287"/>
      <c r="E16" s="41"/>
      <c r="L16" s="33"/>
    </row>
    <row r="17" spans="1:12" ht="23" x14ac:dyDescent="0.25">
      <c r="A17" s="38"/>
      <c r="B17" s="281" t="s">
        <v>543</v>
      </c>
      <c r="C17" s="129"/>
      <c r="D17" s="132"/>
      <c r="E17" s="41"/>
      <c r="L17" s="33"/>
    </row>
    <row r="18" spans="1:12" ht="12" customHeight="1" x14ac:dyDescent="0.25">
      <c r="A18" s="38"/>
      <c r="B18" s="281" t="s">
        <v>544</v>
      </c>
      <c r="C18" s="129"/>
      <c r="D18" s="132"/>
      <c r="E18" s="41"/>
      <c r="L18" s="33"/>
    </row>
    <row r="19" spans="1:12" x14ac:dyDescent="0.25">
      <c r="A19" s="38"/>
      <c r="B19" s="281" t="s">
        <v>545</v>
      </c>
      <c r="C19" s="129"/>
      <c r="D19" s="132"/>
      <c r="E19" s="41"/>
      <c r="L19" s="33"/>
    </row>
    <row r="20" spans="1:12" ht="23" x14ac:dyDescent="0.25">
      <c r="A20" s="38"/>
      <c r="B20" s="281" t="s">
        <v>546</v>
      </c>
      <c r="C20" s="129"/>
      <c r="D20" s="132"/>
      <c r="E20" s="41"/>
      <c r="L20" s="33"/>
    </row>
    <row r="21" spans="1:12" ht="23" hidden="1" x14ac:dyDescent="0.25">
      <c r="A21" s="38"/>
      <c r="B21" s="282" t="s">
        <v>547</v>
      </c>
      <c r="C21" s="116"/>
      <c r="D21" s="118"/>
      <c r="E21" s="41"/>
      <c r="L21" s="33"/>
    </row>
    <row r="22" spans="1:12" ht="23" x14ac:dyDescent="0.25">
      <c r="A22" s="38"/>
      <c r="B22" s="281" t="s">
        <v>548</v>
      </c>
      <c r="C22" s="129"/>
      <c r="D22" s="132"/>
      <c r="E22" s="41"/>
      <c r="L22" s="33"/>
    </row>
    <row r="23" spans="1:12" ht="23" x14ac:dyDescent="0.25">
      <c r="A23" s="38"/>
      <c r="B23" s="281" t="s">
        <v>549</v>
      </c>
      <c r="C23" s="129"/>
      <c r="D23" s="132"/>
      <c r="E23" s="41"/>
      <c r="L23" s="33"/>
    </row>
    <row r="24" spans="1:12" x14ac:dyDescent="0.25">
      <c r="A24" s="38"/>
      <c r="B24" s="283" t="s">
        <v>550</v>
      </c>
      <c r="C24" s="129"/>
      <c r="D24" s="132"/>
      <c r="E24" s="41"/>
      <c r="L24" s="33"/>
    </row>
    <row r="25" spans="1:12" ht="23" x14ac:dyDescent="0.25">
      <c r="A25" s="38"/>
      <c r="B25" s="284" t="s">
        <v>551</v>
      </c>
      <c r="C25" s="129"/>
      <c r="D25" s="132"/>
      <c r="E25" s="41"/>
      <c r="L25" s="33"/>
    </row>
    <row r="26" spans="1:12" ht="23" hidden="1" x14ac:dyDescent="0.25">
      <c r="A26" s="38"/>
      <c r="B26" s="282" t="s">
        <v>552</v>
      </c>
      <c r="C26" s="116"/>
      <c r="D26" s="118"/>
      <c r="E26" s="41"/>
      <c r="L26" s="33"/>
    </row>
    <row r="27" spans="1:12" ht="23" x14ac:dyDescent="0.25">
      <c r="A27" s="38"/>
      <c r="B27" s="281" t="s">
        <v>553</v>
      </c>
      <c r="C27" s="329"/>
      <c r="D27" s="132"/>
      <c r="E27" s="46"/>
      <c r="L27" s="33"/>
    </row>
    <row r="28" spans="1:12" x14ac:dyDescent="0.25">
      <c r="A28" s="38"/>
      <c r="B28" s="281" t="s">
        <v>554</v>
      </c>
      <c r="C28" s="329"/>
      <c r="D28" s="132"/>
      <c r="E28" s="41"/>
      <c r="L28" s="33"/>
    </row>
    <row r="29" spans="1:12" x14ac:dyDescent="0.25">
      <c r="A29" s="38"/>
      <c r="B29" s="284" t="s">
        <v>555</v>
      </c>
      <c r="C29" s="329"/>
      <c r="D29" s="132"/>
      <c r="E29" s="41"/>
      <c r="L29" s="33"/>
    </row>
    <row r="30" spans="1:12" x14ac:dyDescent="0.25">
      <c r="A30" s="38"/>
      <c r="B30" s="285" t="s">
        <v>556</v>
      </c>
      <c r="C30" s="329"/>
      <c r="D30" s="132"/>
      <c r="E30" s="41"/>
      <c r="L30" s="33"/>
    </row>
    <row r="31" spans="1:12" x14ac:dyDescent="0.25">
      <c r="B31" s="13"/>
      <c r="C31" s="13"/>
      <c r="D31" s="13"/>
      <c r="L31" s="33"/>
    </row>
    <row r="32" spans="1:12" hidden="1" x14ac:dyDescent="0.25">
      <c r="B32" s="7"/>
      <c r="C32" s="20"/>
      <c r="D32" s="20"/>
      <c r="E32" s="20"/>
      <c r="F32" s="20"/>
      <c r="G32" s="20"/>
      <c r="L32" s="33"/>
    </row>
    <row r="33" spans="1:12" hidden="1" x14ac:dyDescent="0.25">
      <c r="A33" s="38"/>
      <c r="B33" s="289"/>
      <c r="C33" s="55"/>
      <c r="D33" s="55"/>
      <c r="E33" s="55"/>
      <c r="F33" s="55"/>
      <c r="G33" s="55"/>
      <c r="H33" s="41"/>
      <c r="L33" s="33"/>
    </row>
    <row r="34" spans="1:12" hidden="1" x14ac:dyDescent="0.25">
      <c r="A34" s="38"/>
      <c r="B34" s="242"/>
      <c r="C34" s="127"/>
      <c r="D34" s="127"/>
      <c r="E34" s="127"/>
      <c r="F34" s="127"/>
      <c r="G34" s="294"/>
      <c r="H34" s="41"/>
      <c r="L34" s="33"/>
    </row>
    <row r="35" spans="1:12" hidden="1" x14ac:dyDescent="0.25">
      <c r="A35" s="38"/>
      <c r="B35" s="291"/>
      <c r="C35" s="129"/>
      <c r="D35" s="129"/>
      <c r="E35" s="129"/>
      <c r="F35" s="129"/>
      <c r="G35" s="329"/>
      <c r="H35" s="41"/>
      <c r="L35" s="33"/>
    </row>
    <row r="36" spans="1:12" hidden="1" x14ac:dyDescent="0.25">
      <c r="A36" s="38"/>
      <c r="B36" s="291"/>
      <c r="C36" s="129"/>
      <c r="D36" s="129"/>
      <c r="E36" s="129"/>
      <c r="F36" s="129"/>
      <c r="G36" s="329"/>
      <c r="H36" s="41"/>
      <c r="L36" s="33"/>
    </row>
    <row r="37" spans="1:12" hidden="1" x14ac:dyDescent="0.25">
      <c r="A37" s="38"/>
      <c r="B37" s="292"/>
      <c r="C37" s="129"/>
      <c r="D37" s="129"/>
      <c r="E37" s="129"/>
      <c r="F37" s="129"/>
      <c r="G37" s="329"/>
      <c r="H37" s="41"/>
      <c r="L37" s="33"/>
    </row>
    <row r="38" spans="1:12" hidden="1" x14ac:dyDescent="0.25">
      <c r="A38" s="38"/>
      <c r="B38" s="291"/>
      <c r="C38" s="129"/>
      <c r="D38" s="129"/>
      <c r="E38" s="129"/>
      <c r="F38" s="129"/>
      <c r="G38" s="329"/>
      <c r="H38" s="41"/>
      <c r="L38" s="33"/>
    </row>
    <row r="39" spans="1:12" hidden="1" x14ac:dyDescent="0.25">
      <c r="A39" s="38"/>
      <c r="B39" s="291"/>
      <c r="C39" s="129"/>
      <c r="D39" s="129"/>
      <c r="E39" s="129"/>
      <c r="F39" s="129"/>
      <c r="G39" s="329"/>
      <c r="H39" s="41"/>
      <c r="L39" s="33"/>
    </row>
    <row r="40" spans="1:12" hidden="1" x14ac:dyDescent="0.25">
      <c r="A40" s="38"/>
      <c r="B40" s="292"/>
      <c r="C40" s="129"/>
      <c r="D40" s="129"/>
      <c r="E40" s="129"/>
      <c r="F40" s="129"/>
      <c r="G40" s="329"/>
      <c r="H40" s="41"/>
      <c r="L40" s="33"/>
    </row>
    <row r="41" spans="1:12" hidden="1" x14ac:dyDescent="0.25">
      <c r="A41" s="38"/>
      <c r="B41" s="292"/>
      <c r="C41" s="129"/>
      <c r="D41" s="129"/>
      <c r="E41" s="329"/>
      <c r="F41" s="329"/>
      <c r="G41" s="329"/>
      <c r="H41" s="41"/>
      <c r="L41" s="33"/>
    </row>
    <row r="42" spans="1:12" hidden="1" x14ac:dyDescent="0.25">
      <c r="A42" s="38"/>
      <c r="B42" s="293"/>
      <c r="C42" s="171"/>
      <c r="D42" s="171"/>
      <c r="E42" s="330"/>
      <c r="F42" s="330"/>
      <c r="G42" s="330"/>
      <c r="H42" s="41"/>
      <c r="L42" s="33"/>
    </row>
    <row r="43" spans="1:12" hidden="1" x14ac:dyDescent="0.25">
      <c r="A43" s="38"/>
      <c r="B43" s="337"/>
      <c r="C43" s="173"/>
      <c r="D43" s="331"/>
      <c r="E43" s="331"/>
      <c r="F43" s="331"/>
      <c r="G43" s="331"/>
      <c r="H43" s="41"/>
      <c r="L43" s="33"/>
    </row>
    <row r="44" spans="1:12" hidden="1" x14ac:dyDescent="0.25">
      <c r="A44" s="38"/>
      <c r="B44" s="338"/>
      <c r="C44" s="129"/>
      <c r="D44" s="329"/>
      <c r="E44" s="329"/>
      <c r="F44" s="329"/>
      <c r="G44" s="329"/>
      <c r="H44" s="41"/>
      <c r="L44" s="33"/>
    </row>
    <row r="45" spans="1:12" hidden="1" x14ac:dyDescent="0.25">
      <c r="A45" s="38"/>
      <c r="B45" s="338"/>
      <c r="C45" s="129"/>
      <c r="D45" s="329"/>
      <c r="E45" s="329"/>
      <c r="F45" s="329"/>
      <c r="G45" s="329"/>
      <c r="H45" s="41"/>
      <c r="L45" s="33"/>
    </row>
    <row r="46" spans="1:12" hidden="1" x14ac:dyDescent="0.25">
      <c r="A46" s="38"/>
      <c r="B46" s="338"/>
      <c r="C46" s="129"/>
      <c r="D46" s="329"/>
      <c r="E46" s="329"/>
      <c r="F46" s="329"/>
      <c r="G46" s="329"/>
      <c r="H46" s="41"/>
      <c r="L46" s="33"/>
    </row>
    <row r="47" spans="1:12" hidden="1" x14ac:dyDescent="0.25">
      <c r="A47" s="38"/>
      <c r="B47" s="338"/>
      <c r="C47" s="129"/>
      <c r="D47" s="329"/>
      <c r="E47" s="329"/>
      <c r="F47" s="329"/>
      <c r="G47" s="329"/>
      <c r="H47" s="41"/>
      <c r="L47" s="33"/>
    </row>
    <row r="48" spans="1:12" hidden="1" x14ac:dyDescent="0.25">
      <c r="A48" s="38"/>
      <c r="B48" s="338"/>
      <c r="C48" s="129"/>
      <c r="D48" s="329"/>
      <c r="E48" s="329"/>
      <c r="F48" s="329"/>
      <c r="G48" s="329"/>
      <c r="H48" s="41"/>
      <c r="L48" s="33"/>
    </row>
    <row r="49" spans="1:12" hidden="1" x14ac:dyDescent="0.25">
      <c r="A49" s="38"/>
      <c r="B49" s="338"/>
      <c r="C49" s="129"/>
      <c r="D49" s="329"/>
      <c r="E49" s="329"/>
      <c r="F49" s="329"/>
      <c r="G49" s="329"/>
      <c r="H49" s="41"/>
      <c r="L49" s="33"/>
    </row>
    <row r="50" spans="1:12" hidden="1" x14ac:dyDescent="0.25">
      <c r="A50" s="38"/>
      <c r="B50" s="338"/>
      <c r="C50" s="140"/>
      <c r="D50" s="329"/>
      <c r="E50" s="329"/>
      <c r="F50" s="329"/>
      <c r="G50" s="329"/>
      <c r="H50" s="41"/>
      <c r="L50" s="33"/>
    </row>
    <row r="51" spans="1:12" hidden="1" x14ac:dyDescent="0.25">
      <c r="A51" s="38"/>
      <c r="B51" s="339"/>
      <c r="C51" s="129"/>
      <c r="D51" s="329"/>
      <c r="E51" s="329"/>
      <c r="F51" s="329"/>
      <c r="G51" s="329"/>
      <c r="H51" s="41"/>
      <c r="L51" s="33"/>
    </row>
    <row r="52" spans="1:12" hidden="1" x14ac:dyDescent="0.25">
      <c r="A52" s="38"/>
      <c r="B52" s="339"/>
      <c r="C52" s="129"/>
      <c r="D52" s="329"/>
      <c r="E52" s="329"/>
      <c r="F52" s="329"/>
      <c r="G52" s="329"/>
      <c r="H52" s="41"/>
      <c r="L52" s="33"/>
    </row>
    <row r="53" spans="1:12" hidden="1" x14ac:dyDescent="0.25">
      <c r="A53" s="38"/>
      <c r="B53" s="339"/>
      <c r="C53" s="129"/>
      <c r="D53" s="329"/>
      <c r="E53" s="329"/>
      <c r="F53" s="329"/>
      <c r="G53" s="329"/>
      <c r="H53" s="41"/>
      <c r="L53" s="33"/>
    </row>
    <row r="54" spans="1:12" hidden="1" x14ac:dyDescent="0.25">
      <c r="A54" s="38"/>
      <c r="B54" s="339"/>
      <c r="C54" s="129"/>
      <c r="D54" s="329"/>
      <c r="E54" s="329"/>
      <c r="F54" s="329"/>
      <c r="G54" s="329"/>
      <c r="H54" s="41"/>
      <c r="L54" s="33"/>
    </row>
    <row r="55" spans="1:12" hidden="1" x14ac:dyDescent="0.25">
      <c r="A55" s="38"/>
      <c r="B55" s="340"/>
      <c r="C55" s="137"/>
      <c r="D55" s="329"/>
      <c r="E55" s="329"/>
      <c r="F55" s="329"/>
      <c r="G55" s="329"/>
      <c r="H55" s="41"/>
      <c r="L55" s="33"/>
    </row>
    <row r="56" spans="1:12" hidden="1" x14ac:dyDescent="0.25">
      <c r="B56" s="299"/>
      <c r="C56" s="47"/>
      <c r="G56" s="13"/>
      <c r="L56" s="33"/>
    </row>
    <row r="57" spans="1:12" hidden="1" x14ac:dyDescent="0.25">
      <c r="A57" s="38"/>
      <c r="B57" s="298"/>
      <c r="C57" s="304"/>
      <c r="D57" s="41"/>
      <c r="L57" s="33"/>
    </row>
    <row r="58" spans="1:12" hidden="1" x14ac:dyDescent="0.25">
      <c r="A58" s="38"/>
      <c r="B58" s="341"/>
      <c r="C58" s="305"/>
      <c r="D58" s="41"/>
      <c r="L58" s="33"/>
    </row>
    <row r="59" spans="1:12" hidden="1" x14ac:dyDescent="0.25">
      <c r="B59" s="361"/>
      <c r="C59" s="303"/>
      <c r="L59" s="33"/>
    </row>
    <row r="60" spans="1:12" hidden="1" x14ac:dyDescent="0.25">
      <c r="B60" s="306"/>
      <c r="C60" s="307"/>
      <c r="L60" s="33"/>
    </row>
    <row r="61" spans="1:12" hidden="1" x14ac:dyDescent="0.25">
      <c r="A61" s="38"/>
      <c r="B61" s="290"/>
      <c r="C61" s="154"/>
      <c r="D61" s="41"/>
      <c r="L61" s="33"/>
    </row>
    <row r="62" spans="1:12" hidden="1" x14ac:dyDescent="0.25">
      <c r="A62" s="38"/>
      <c r="B62" s="300"/>
      <c r="C62" s="156"/>
      <c r="D62" s="41"/>
      <c r="L62" s="33"/>
    </row>
    <row r="63" spans="1:12" hidden="1" x14ac:dyDescent="0.25">
      <c r="B63" s="360"/>
      <c r="C63" s="303"/>
      <c r="D63" s="20"/>
      <c r="E63" s="20"/>
      <c r="L63" s="33"/>
    </row>
    <row r="64" spans="1:12" hidden="1" x14ac:dyDescent="0.25">
      <c r="A64" s="38"/>
      <c r="B64" s="308"/>
      <c r="C64" s="54"/>
      <c r="D64" s="54"/>
      <c r="E64" s="266"/>
      <c r="F64" s="41"/>
      <c r="L64" s="33"/>
    </row>
    <row r="65" spans="1:12" hidden="1" x14ac:dyDescent="0.25">
      <c r="A65" s="38"/>
      <c r="B65" s="301"/>
      <c r="C65" s="302"/>
      <c r="D65" s="302"/>
      <c r="E65" s="303"/>
      <c r="F65" s="41"/>
      <c r="L65" s="33"/>
    </row>
    <row r="66" spans="1:12" hidden="1" x14ac:dyDescent="0.25">
      <c r="B66" s="47"/>
      <c r="C66" s="47"/>
      <c r="D66" s="13"/>
      <c r="E66" s="13"/>
      <c r="L66" s="33"/>
    </row>
    <row r="67" spans="1:12" hidden="1" x14ac:dyDescent="0.25">
      <c r="B67" s="308"/>
      <c r="C67" s="311"/>
      <c r="D67" s="37"/>
      <c r="E67" s="37"/>
      <c r="F67" s="37"/>
      <c r="L67" s="33"/>
    </row>
    <row r="68" spans="1:12" hidden="1" x14ac:dyDescent="0.25">
      <c r="A68" s="38"/>
      <c r="B68" s="342"/>
      <c r="C68" s="154"/>
      <c r="D68" s="50"/>
      <c r="E68" s="37"/>
      <c r="F68" s="37"/>
      <c r="L68" s="33"/>
    </row>
    <row r="69" spans="1:12" hidden="1" x14ac:dyDescent="0.25">
      <c r="A69" s="38"/>
      <c r="B69" s="309"/>
      <c r="C69" s="155"/>
      <c r="D69" s="50"/>
      <c r="E69" s="37"/>
      <c r="F69" s="37"/>
      <c r="L69" s="33"/>
    </row>
    <row r="70" spans="1:12" hidden="1" x14ac:dyDescent="0.25">
      <c r="A70" s="38"/>
      <c r="B70" s="309"/>
      <c r="C70" s="155"/>
      <c r="D70" s="50"/>
      <c r="E70" s="37"/>
      <c r="F70" s="37"/>
      <c r="L70" s="33"/>
    </row>
    <row r="71" spans="1:12" hidden="1" x14ac:dyDescent="0.25">
      <c r="A71" s="38"/>
      <c r="B71" s="309"/>
      <c r="C71" s="155"/>
      <c r="D71" s="50"/>
      <c r="E71" s="37"/>
      <c r="F71" s="37"/>
      <c r="L71" s="33"/>
    </row>
    <row r="72" spans="1:12" hidden="1" x14ac:dyDescent="0.25">
      <c r="A72" s="38"/>
      <c r="B72" s="309"/>
      <c r="C72" s="155"/>
      <c r="D72" s="50"/>
      <c r="E72" s="37"/>
      <c r="F72" s="37"/>
      <c r="L72" s="33"/>
    </row>
    <row r="73" spans="1:12" ht="39" hidden="1" customHeight="1" x14ac:dyDescent="0.25">
      <c r="A73" s="38"/>
      <c r="B73" s="309"/>
      <c r="C73" s="155"/>
      <c r="D73" s="50"/>
      <c r="E73" s="37"/>
      <c r="F73" s="37"/>
      <c r="L73" s="33"/>
    </row>
    <row r="74" spans="1:12" hidden="1" x14ac:dyDescent="0.25">
      <c r="A74" s="38"/>
      <c r="B74" s="310"/>
      <c r="C74" s="156"/>
      <c r="D74" s="50"/>
      <c r="E74" s="37"/>
      <c r="F74" s="37"/>
      <c r="L74" s="33"/>
    </row>
    <row r="75" spans="1:12" hidden="1" x14ac:dyDescent="0.25">
      <c r="B75" s="47"/>
      <c r="C75" s="47"/>
      <c r="D75" s="20"/>
      <c r="E75" s="20"/>
      <c r="L75" s="33"/>
    </row>
    <row r="76" spans="1:12" hidden="1" x14ac:dyDescent="0.25">
      <c r="A76" s="38"/>
      <c r="B76" s="313"/>
      <c r="C76" s="55"/>
      <c r="D76" s="55"/>
      <c r="E76" s="268"/>
      <c r="F76" s="41"/>
      <c r="L76" s="33"/>
    </row>
    <row r="77" spans="1:12" hidden="1" x14ac:dyDescent="0.25">
      <c r="A77" s="38"/>
      <c r="B77" s="312"/>
      <c r="C77" s="23"/>
      <c r="D77" s="23"/>
      <c r="E77" s="154"/>
      <c r="F77" s="41"/>
      <c r="L77" s="33"/>
    </row>
    <row r="78" spans="1:12" hidden="1" x14ac:dyDescent="0.25">
      <c r="A78" s="38"/>
      <c r="B78" s="312"/>
      <c r="C78" s="21"/>
      <c r="D78" s="21"/>
      <c r="E78" s="155"/>
      <c r="F78" s="41"/>
      <c r="L78" s="33"/>
    </row>
    <row r="79" spans="1:12" hidden="1" x14ac:dyDescent="0.25">
      <c r="A79" s="38"/>
      <c r="B79" s="312"/>
      <c r="C79" s="21"/>
      <c r="D79" s="21"/>
      <c r="E79" s="155"/>
      <c r="F79" s="41"/>
      <c r="L79" s="33"/>
    </row>
    <row r="80" spans="1:12" hidden="1" x14ac:dyDescent="0.25">
      <c r="A80" s="38"/>
      <c r="B80" s="314"/>
      <c r="C80" s="62"/>
      <c r="D80" s="62"/>
      <c r="E80" s="156"/>
      <c r="F80" s="41"/>
      <c r="L80" s="33"/>
    </row>
    <row r="81" spans="1:12" hidden="1" x14ac:dyDescent="0.25">
      <c r="B81" s="47"/>
      <c r="C81" s="47"/>
      <c r="D81" s="47"/>
      <c r="E81" s="47"/>
      <c r="F81" s="20"/>
      <c r="G81" s="20"/>
      <c r="H81" s="20"/>
      <c r="I81" s="20"/>
      <c r="J81" s="20"/>
      <c r="L81" s="33"/>
    </row>
    <row r="82" spans="1:12" ht="15.75" hidden="1" customHeight="1" x14ac:dyDescent="0.25">
      <c r="A82" s="38"/>
      <c r="B82" s="321"/>
      <c r="C82" s="278"/>
      <c r="D82" s="278"/>
      <c r="E82" s="278"/>
      <c r="F82" s="278"/>
      <c r="G82" s="278"/>
      <c r="H82" s="278"/>
      <c r="I82" s="278"/>
      <c r="J82" s="278"/>
      <c r="K82" s="39"/>
      <c r="L82" s="33"/>
    </row>
    <row r="83" spans="1:12" hidden="1" x14ac:dyDescent="0.25">
      <c r="A83" s="38"/>
      <c r="B83" s="317"/>
      <c r="C83" s="343"/>
      <c r="D83" s="343"/>
      <c r="E83" s="343"/>
      <c r="F83" s="343"/>
      <c r="G83" s="343"/>
      <c r="H83" s="343"/>
      <c r="I83" s="343"/>
      <c r="J83" s="344"/>
      <c r="K83" s="40"/>
      <c r="L83" s="33"/>
    </row>
    <row r="84" spans="1:12" ht="15.75" hidden="1" customHeight="1" x14ac:dyDescent="0.25">
      <c r="A84" s="38"/>
      <c r="B84" s="315"/>
      <c r="C84" s="23"/>
      <c r="D84" s="23"/>
      <c r="E84" s="154"/>
      <c r="F84" s="329"/>
      <c r="G84" s="102"/>
      <c r="H84" s="23"/>
      <c r="I84" s="23"/>
      <c r="J84" s="329"/>
      <c r="K84" s="41"/>
      <c r="L84" s="33"/>
    </row>
    <row r="85" spans="1:12" hidden="1" x14ac:dyDescent="0.25">
      <c r="A85" s="38"/>
      <c r="B85" s="316"/>
      <c r="C85" s="62"/>
      <c r="D85" s="62"/>
      <c r="E85" s="156"/>
      <c r="F85" s="329"/>
      <c r="G85" s="295"/>
      <c r="H85" s="62"/>
      <c r="I85" s="62"/>
      <c r="J85" s="329"/>
      <c r="K85" s="41"/>
      <c r="L85" s="33"/>
    </row>
    <row r="86" spans="1:12" hidden="1" x14ac:dyDescent="0.25">
      <c r="B86" s="47"/>
      <c r="C86" s="13"/>
      <c r="D86" s="13"/>
      <c r="E86" s="13"/>
      <c r="F86" s="13"/>
      <c r="G86" s="13"/>
      <c r="H86" s="13"/>
      <c r="I86" s="13"/>
      <c r="J86" s="13"/>
      <c r="L86" s="33"/>
    </row>
    <row r="87" spans="1:12" hidden="1" x14ac:dyDescent="0.25">
      <c r="A87" s="38"/>
      <c r="B87" s="324"/>
      <c r="C87" s="235"/>
      <c r="D87" s="20"/>
      <c r="E87" s="20"/>
      <c r="L87" s="33"/>
    </row>
    <row r="88" spans="1:12" hidden="1" x14ac:dyDescent="0.25">
      <c r="A88" s="38"/>
      <c r="B88" s="348"/>
      <c r="C88" s="327"/>
      <c r="D88" s="52"/>
      <c r="E88" s="52"/>
      <c r="F88" s="41"/>
      <c r="L88" s="33"/>
    </row>
    <row r="89" spans="1:12" hidden="1" x14ac:dyDescent="0.25">
      <c r="A89" s="38"/>
      <c r="B89" s="345"/>
      <c r="C89" s="326"/>
      <c r="D89" s="329"/>
      <c r="E89" s="329"/>
      <c r="F89" s="42"/>
    </row>
    <row r="90" spans="1:12" hidden="1" x14ac:dyDescent="0.25">
      <c r="A90" s="38"/>
      <c r="B90" s="346"/>
      <c r="C90" s="51"/>
      <c r="D90" s="318"/>
      <c r="E90" s="329"/>
      <c r="F90" s="41"/>
      <c r="L90" s="33"/>
    </row>
    <row r="91" spans="1:12" hidden="1" x14ac:dyDescent="0.25">
      <c r="A91" s="38"/>
      <c r="B91" s="346"/>
      <c r="C91" s="51"/>
      <c r="D91" s="51"/>
      <c r="E91" s="319"/>
      <c r="F91" s="41"/>
      <c r="L91" s="33"/>
    </row>
    <row r="92" spans="1:12" hidden="1" x14ac:dyDescent="0.25">
      <c r="A92" s="38"/>
      <c r="B92" s="346"/>
      <c r="C92" s="51"/>
      <c r="D92" s="51"/>
      <c r="E92" s="320"/>
      <c r="F92" s="41"/>
      <c r="L92" s="33"/>
    </row>
    <row r="93" spans="1:12" hidden="1" x14ac:dyDescent="0.25">
      <c r="A93" s="38"/>
      <c r="B93" s="346"/>
      <c r="C93" s="51"/>
      <c r="D93" s="318"/>
      <c r="E93" s="329"/>
      <c r="F93" s="41"/>
      <c r="L93" s="33"/>
    </row>
    <row r="94" spans="1:12" hidden="1" x14ac:dyDescent="0.25">
      <c r="A94" s="38"/>
      <c r="B94" s="347"/>
      <c r="C94" s="320"/>
      <c r="D94" s="325"/>
      <c r="E94" s="329"/>
      <c r="F94" s="41"/>
      <c r="L94" s="33"/>
    </row>
    <row r="95" spans="1:12" hidden="1" x14ac:dyDescent="0.25">
      <c r="B95" s="13"/>
      <c r="C95" s="13"/>
      <c r="D95" s="13"/>
      <c r="E95" s="13"/>
      <c r="L95" s="7"/>
    </row>
  </sheetData>
  <sheetProtection password="AFA5" sheet="1"/>
  <conditionalFormatting sqref="C90:D94 E91:E92">
    <cfRule type="cellIs" dxfId="36" priority="1" stopIfTrue="1" operator="lessThan">
      <formula>0</formula>
    </cfRule>
  </conditionalFormatting>
  <pageMargins left="0.7" right="0.7" top="0.75" bottom="0.75" header="0.3" footer="0.3"/>
  <pageSetup pageOrder="overThenDown" orientation="landscape" horizontalDpi="1200" verticalDpi="1200"/>
  <rowBreaks count="5" manualBreakCount="5">
    <brk id="14" max="1048575" man="1"/>
    <brk id="30" max="1048575" man="1"/>
    <brk id="42" max="1048575" man="1"/>
    <brk id="62" max="1048575" man="1"/>
    <brk id="80" max="1048575" man="1"/>
  </rowBreaks>
  <tableParts count="1">
    <tablePart r:id="rId1"/>
  </tableParts>
  <extLst>
    <ext xmlns:x14="http://schemas.microsoft.com/office/spreadsheetml/2009/9/main" uri="{78C0D931-6437-407d-A8EE-F0AAD7539E65}">
      <x14:conditionalFormattings>
        <x14:conditionalFormatting xmlns:xm="http://schemas.microsoft.com/office/excel/2006/main">
          <x14:cfRule type="beginsWith" priority="2" stopIfTrue="1" operator="beginsWith" id="{DBF707FB-F437-4238-ADDE-BF6C97F9C562}">
            <xm:f>LEFT(F14,LEN("FAIL"))="FAIL"</xm:f>
            <xm:f>"FAIL"</xm:f>
            <x14:dxf>
              <font>
                <color rgb="FFFF0000"/>
              </font>
              <numFmt numFmtId="0" formatCode="General"/>
            </x14:dxf>
          </x14:cfRule>
          <x14:cfRule type="beginsWith" priority="3" operator="beginsWith" id="{9D3B13DA-C2B6-46E9-B117-1150E20CBE08}">
            <xm:f>LEFT(F14,LEN("EXPLAINED"))="EXPLAINED"</xm:f>
            <xm:f>"EXPLAINED"</xm:f>
            <x14:dxf>
              <font>
                <color theme="7"/>
              </font>
              <numFmt numFmtId="0" formatCode="General"/>
            </x14:dxf>
          </x14:cfRule>
          <xm:sqref>K14 F89</xm:sqref>
        </x14:conditionalFormatting>
      </x14:conditionalFormatting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73ABF1-E338-4030-B994-F3CE90CA2C62}">
  <dimension ref="A1:L95"/>
  <sheetViews>
    <sheetView showGridLines="0" topLeftCell="B1" zoomScaleNormal="100" workbookViewId="0">
      <selection activeCell="B32" sqref="B32"/>
    </sheetView>
  </sheetViews>
  <sheetFormatPr defaultColWidth="0" defaultRowHeight="11.5" zeroHeight="1" x14ac:dyDescent="0.25"/>
  <cols>
    <col min="1" max="1" width="5" style="10" hidden="1" customWidth="1"/>
    <col min="2" max="2" width="44.453125" style="10" customWidth="1"/>
    <col min="3" max="10" width="15.7265625" style="10" customWidth="1"/>
    <col min="11" max="11" width="5.7265625" style="10" customWidth="1"/>
    <col min="12" max="12" width="11.54296875" style="10" customWidth="1"/>
    <col min="13" max="15" width="9.1796875" style="10" hidden="1" customWidth="1"/>
    <col min="16" max="16384" width="9.1796875" style="10" hidden="1"/>
  </cols>
  <sheetData>
    <row r="1" spans="1:12" ht="19" x14ac:dyDescent="0.25">
      <c r="B1" s="356" t="s">
        <v>327</v>
      </c>
    </row>
    <row r="2" spans="1:12" x14ac:dyDescent="0.25">
      <c r="A2" s="69"/>
      <c r="B2" s="148" t="s">
        <v>1</v>
      </c>
      <c r="C2" s="20"/>
      <c r="D2" s="20"/>
      <c r="E2" s="20"/>
      <c r="F2" s="20"/>
      <c r="G2" s="20"/>
      <c r="H2" s="20"/>
      <c r="I2" s="20"/>
      <c r="J2" s="20"/>
    </row>
    <row r="3" spans="1:12" ht="15.75" hidden="1" customHeight="1" x14ac:dyDescent="0.25">
      <c r="B3" s="279"/>
      <c r="C3" s="235"/>
      <c r="D3" s="20"/>
      <c r="E3" s="20"/>
      <c r="F3" s="20"/>
      <c r="G3" s="20"/>
      <c r="H3" s="20"/>
      <c r="I3" s="20"/>
      <c r="J3" s="20"/>
      <c r="L3" s="9"/>
    </row>
    <row r="4" spans="1:12" ht="15.75" hidden="1" customHeight="1" x14ac:dyDescent="0.25">
      <c r="A4" s="38"/>
      <c r="B4" s="322"/>
      <c r="C4" s="278"/>
      <c r="D4" s="278"/>
      <c r="E4" s="278"/>
      <c r="F4" s="278"/>
      <c r="G4" s="278"/>
      <c r="H4" s="278"/>
      <c r="I4" s="278"/>
      <c r="J4" s="278"/>
      <c r="K4" s="39"/>
      <c r="L4" s="33"/>
    </row>
    <row r="5" spans="1:12" hidden="1" x14ac:dyDescent="0.25">
      <c r="A5" s="38"/>
      <c r="B5" s="323"/>
      <c r="C5" s="55"/>
      <c r="D5" s="55"/>
      <c r="E5" s="55"/>
      <c r="F5" s="55"/>
      <c r="G5" s="55"/>
      <c r="H5" s="55"/>
      <c r="I5" s="55"/>
      <c r="J5" s="268"/>
      <c r="K5" s="40"/>
      <c r="L5" s="33"/>
    </row>
    <row r="6" spans="1:12" hidden="1" x14ac:dyDescent="0.25">
      <c r="A6" s="38"/>
      <c r="B6" s="44"/>
      <c r="C6" s="23"/>
      <c r="D6" s="23"/>
      <c r="E6" s="154"/>
      <c r="F6" s="329"/>
      <c r="G6" s="102"/>
      <c r="H6" s="23"/>
      <c r="I6" s="154"/>
      <c r="J6" s="329"/>
      <c r="K6" s="41"/>
      <c r="L6" s="33"/>
    </row>
    <row r="7" spans="1:12" hidden="1" x14ac:dyDescent="0.25">
      <c r="A7" s="38"/>
      <c r="B7" s="44"/>
      <c r="C7" s="21"/>
      <c r="D7" s="21"/>
      <c r="E7" s="155"/>
      <c r="F7" s="329"/>
      <c r="G7" s="104"/>
      <c r="H7" s="21"/>
      <c r="I7" s="155"/>
      <c r="J7" s="329"/>
      <c r="K7" s="41"/>
      <c r="L7" s="33"/>
    </row>
    <row r="8" spans="1:12" ht="24" hidden="1" customHeight="1" x14ac:dyDescent="0.25">
      <c r="A8" s="38"/>
      <c r="B8" s="44"/>
      <c r="C8" s="21"/>
      <c r="D8" s="21"/>
      <c r="E8" s="155"/>
      <c r="F8" s="329"/>
      <c r="G8" s="104"/>
      <c r="H8" s="21"/>
      <c r="I8" s="155"/>
      <c r="J8" s="329"/>
      <c r="K8" s="41"/>
      <c r="L8" s="33"/>
    </row>
    <row r="9" spans="1:12" hidden="1" x14ac:dyDescent="0.25">
      <c r="A9" s="38"/>
      <c r="B9" s="44"/>
      <c r="C9" s="21"/>
      <c r="D9" s="21"/>
      <c r="E9" s="155"/>
      <c r="F9" s="329"/>
      <c r="G9" s="104"/>
      <c r="H9" s="21"/>
      <c r="I9" s="155"/>
      <c r="J9" s="329"/>
      <c r="K9" s="41"/>
      <c r="L9" s="33"/>
    </row>
    <row r="10" spans="1:12" hidden="1" x14ac:dyDescent="0.25">
      <c r="A10" s="38"/>
      <c r="B10" s="44"/>
      <c r="C10" s="21"/>
      <c r="D10" s="21"/>
      <c r="E10" s="155"/>
      <c r="F10" s="329"/>
      <c r="G10" s="104"/>
      <c r="H10" s="21"/>
      <c r="I10" s="155"/>
      <c r="J10" s="329"/>
      <c r="K10" s="41"/>
      <c r="L10" s="33"/>
    </row>
    <row r="11" spans="1:12" hidden="1" x14ac:dyDescent="0.25">
      <c r="A11" s="38"/>
      <c r="B11" s="44"/>
      <c r="C11" s="21"/>
      <c r="D11" s="21"/>
      <c r="E11" s="155"/>
      <c r="F11" s="329"/>
      <c r="G11" s="104"/>
      <c r="H11" s="21"/>
      <c r="I11" s="155"/>
      <c r="J11" s="329"/>
      <c r="K11" s="41"/>
      <c r="L11" s="33"/>
    </row>
    <row r="12" spans="1:12" hidden="1" x14ac:dyDescent="0.25">
      <c r="A12" s="38"/>
      <c r="B12" s="45"/>
      <c r="C12" s="21"/>
      <c r="D12" s="21"/>
      <c r="E12" s="155"/>
      <c r="F12" s="329"/>
      <c r="G12" s="104"/>
      <c r="H12" s="21"/>
      <c r="I12" s="155"/>
      <c r="J12" s="329"/>
      <c r="K12" s="41"/>
      <c r="L12" s="33"/>
    </row>
    <row r="13" spans="1:12" ht="36" hidden="1" customHeight="1" x14ac:dyDescent="0.25">
      <c r="A13" s="38"/>
      <c r="B13" s="45"/>
      <c r="C13" s="62"/>
      <c r="D13" s="62"/>
      <c r="E13" s="156"/>
      <c r="F13" s="329"/>
      <c r="G13" s="295"/>
      <c r="H13" s="62"/>
      <c r="I13" s="156"/>
      <c r="J13" s="329"/>
      <c r="K13" s="41"/>
      <c r="L13" s="33"/>
    </row>
    <row r="14" spans="1:12" hidden="1" x14ac:dyDescent="0.25">
      <c r="A14" s="38"/>
      <c r="B14" s="285"/>
      <c r="C14" s="329"/>
      <c r="D14" s="329"/>
      <c r="E14" s="329"/>
      <c r="F14" s="296"/>
      <c r="G14" s="329"/>
      <c r="H14" s="329"/>
      <c r="I14" s="329"/>
      <c r="J14" s="297"/>
      <c r="K14" s="42"/>
    </row>
    <row r="15" spans="1:12" hidden="1" x14ac:dyDescent="0.25">
      <c r="B15" s="277"/>
      <c r="C15" s="55"/>
      <c r="D15" s="288"/>
      <c r="E15" s="13"/>
      <c r="F15" s="43"/>
      <c r="G15" s="13"/>
      <c r="H15" s="13"/>
      <c r="I15" s="13"/>
      <c r="J15" s="13"/>
      <c r="L15" s="33"/>
    </row>
    <row r="16" spans="1:12" hidden="1" x14ac:dyDescent="0.25">
      <c r="A16" s="38"/>
      <c r="B16" s="280"/>
      <c r="C16" s="286"/>
      <c r="D16" s="287"/>
      <c r="E16" s="41"/>
      <c r="L16" s="33"/>
    </row>
    <row r="17" spans="1:12" hidden="1" x14ac:dyDescent="0.25">
      <c r="A17" s="38"/>
      <c r="B17" s="281"/>
      <c r="C17" s="129"/>
      <c r="D17" s="132"/>
      <c r="E17" s="41"/>
      <c r="L17" s="33"/>
    </row>
    <row r="18" spans="1:12" ht="12" hidden="1" customHeight="1" x14ac:dyDescent="0.25">
      <c r="A18" s="38"/>
      <c r="B18" s="281"/>
      <c r="C18" s="129"/>
      <c r="D18" s="132"/>
      <c r="E18" s="41"/>
      <c r="L18" s="33"/>
    </row>
    <row r="19" spans="1:12" hidden="1" x14ac:dyDescent="0.25">
      <c r="A19" s="38"/>
      <c r="B19" s="281"/>
      <c r="C19" s="129"/>
      <c r="D19" s="132"/>
      <c r="E19" s="41"/>
      <c r="L19" s="33"/>
    </row>
    <row r="20" spans="1:12" hidden="1" x14ac:dyDescent="0.25">
      <c r="A20" s="38"/>
      <c r="B20" s="281"/>
      <c r="C20" s="129"/>
      <c r="D20" s="132"/>
      <c r="E20" s="41"/>
      <c r="L20" s="33"/>
    </row>
    <row r="21" spans="1:12" hidden="1" x14ac:dyDescent="0.25">
      <c r="A21" s="38"/>
      <c r="B21" s="282"/>
      <c r="C21" s="116"/>
      <c r="D21" s="118"/>
      <c r="E21" s="41"/>
      <c r="L21" s="33"/>
    </row>
    <row r="22" spans="1:12" hidden="1" x14ac:dyDescent="0.25">
      <c r="A22" s="38"/>
      <c r="B22" s="281"/>
      <c r="C22" s="129"/>
      <c r="D22" s="132"/>
      <c r="E22" s="41"/>
      <c r="L22" s="33"/>
    </row>
    <row r="23" spans="1:12" hidden="1" x14ac:dyDescent="0.25">
      <c r="A23" s="38"/>
      <c r="B23" s="281"/>
      <c r="C23" s="129"/>
      <c r="D23" s="132"/>
      <c r="E23" s="41"/>
      <c r="L23" s="33"/>
    </row>
    <row r="24" spans="1:12" hidden="1" x14ac:dyDescent="0.25">
      <c r="A24" s="38"/>
      <c r="B24" s="283"/>
      <c r="C24" s="129"/>
      <c r="D24" s="132"/>
      <c r="E24" s="41"/>
      <c r="L24" s="33"/>
    </row>
    <row r="25" spans="1:12" hidden="1" x14ac:dyDescent="0.25">
      <c r="A25" s="38"/>
      <c r="B25" s="284"/>
      <c r="C25" s="129"/>
      <c r="D25" s="132"/>
      <c r="E25" s="41"/>
      <c r="L25" s="33"/>
    </row>
    <row r="26" spans="1:12" hidden="1" x14ac:dyDescent="0.25">
      <c r="A26" s="38"/>
      <c r="B26" s="282"/>
      <c r="C26" s="116"/>
      <c r="D26" s="118"/>
      <c r="E26" s="41"/>
      <c r="L26" s="33"/>
    </row>
    <row r="27" spans="1:12" hidden="1" x14ac:dyDescent="0.25">
      <c r="A27" s="38"/>
      <c r="B27" s="281"/>
      <c r="C27" s="329"/>
      <c r="D27" s="132"/>
      <c r="E27" s="46"/>
      <c r="L27" s="33"/>
    </row>
    <row r="28" spans="1:12" hidden="1" x14ac:dyDescent="0.25">
      <c r="A28" s="38"/>
      <c r="B28" s="281"/>
      <c r="C28" s="329"/>
      <c r="D28" s="132"/>
      <c r="E28" s="41"/>
      <c r="L28" s="33"/>
    </row>
    <row r="29" spans="1:12" hidden="1" x14ac:dyDescent="0.25">
      <c r="A29" s="38"/>
      <c r="B29" s="284"/>
      <c r="C29" s="329"/>
      <c r="D29" s="132"/>
      <c r="E29" s="41"/>
      <c r="L29" s="33"/>
    </row>
    <row r="30" spans="1:12" hidden="1" x14ac:dyDescent="0.25">
      <c r="A30" s="38"/>
      <c r="B30" s="285"/>
      <c r="C30" s="329"/>
      <c r="D30" s="132"/>
      <c r="E30" s="41"/>
      <c r="L30" s="33"/>
    </row>
    <row r="31" spans="1:12" hidden="1" x14ac:dyDescent="0.25">
      <c r="B31" s="13"/>
      <c r="C31" s="13"/>
      <c r="D31" s="13"/>
      <c r="L31" s="33"/>
    </row>
    <row r="32" spans="1:12" x14ac:dyDescent="0.25">
      <c r="B32" s="355" t="s">
        <v>347</v>
      </c>
      <c r="C32" s="20"/>
      <c r="D32" s="20"/>
      <c r="E32" s="20"/>
      <c r="F32" s="20"/>
      <c r="G32" s="20"/>
      <c r="L32" s="33"/>
    </row>
    <row r="33" spans="1:12" ht="46" x14ac:dyDescent="0.25">
      <c r="A33" s="38"/>
      <c r="B33" s="289" t="s">
        <v>348</v>
      </c>
      <c r="C33" s="55" t="s">
        <v>349</v>
      </c>
      <c r="D33" s="55" t="s">
        <v>350</v>
      </c>
      <c r="E33" s="55" t="s">
        <v>351</v>
      </c>
      <c r="F33" s="55" t="s">
        <v>352</v>
      </c>
      <c r="G33" s="55" t="s">
        <v>353</v>
      </c>
      <c r="H33" s="41"/>
      <c r="L33" s="33"/>
    </row>
    <row r="34" spans="1:12" ht="23" x14ac:dyDescent="0.25">
      <c r="A34" s="38"/>
      <c r="B34" s="242" t="s">
        <v>354</v>
      </c>
      <c r="C34" s="127"/>
      <c r="D34" s="127"/>
      <c r="E34" s="127"/>
      <c r="F34" s="127"/>
      <c r="G34" s="294"/>
      <c r="H34" s="41"/>
      <c r="L34" s="33"/>
    </row>
    <row r="35" spans="1:12" x14ac:dyDescent="0.25">
      <c r="A35" s="38"/>
      <c r="B35" s="291" t="s">
        <v>355</v>
      </c>
      <c r="C35" s="129"/>
      <c r="D35" s="129"/>
      <c r="E35" s="129"/>
      <c r="F35" s="129"/>
      <c r="G35" s="329"/>
      <c r="H35" s="41"/>
      <c r="L35" s="33"/>
    </row>
    <row r="36" spans="1:12" x14ac:dyDescent="0.25">
      <c r="A36" s="38"/>
      <c r="B36" s="291" t="s">
        <v>356</v>
      </c>
      <c r="C36" s="129"/>
      <c r="D36" s="129"/>
      <c r="E36" s="129"/>
      <c r="F36" s="129"/>
      <c r="G36" s="329"/>
      <c r="H36" s="41"/>
      <c r="L36" s="33"/>
    </row>
    <row r="37" spans="1:12" x14ac:dyDescent="0.25">
      <c r="A37" s="38"/>
      <c r="B37" s="292" t="s">
        <v>357</v>
      </c>
      <c r="C37" s="129"/>
      <c r="D37" s="129"/>
      <c r="E37" s="129"/>
      <c r="F37" s="129"/>
      <c r="G37" s="329"/>
      <c r="H37" s="41"/>
      <c r="L37" s="33"/>
    </row>
    <row r="38" spans="1:12" x14ac:dyDescent="0.25">
      <c r="A38" s="38"/>
      <c r="B38" s="291" t="s">
        <v>358</v>
      </c>
      <c r="C38" s="129"/>
      <c r="D38" s="129"/>
      <c r="E38" s="129"/>
      <c r="F38" s="129"/>
      <c r="G38" s="329"/>
      <c r="H38" s="41"/>
      <c r="L38" s="33"/>
    </row>
    <row r="39" spans="1:12" x14ac:dyDescent="0.25">
      <c r="A39" s="38"/>
      <c r="B39" s="291" t="s">
        <v>343</v>
      </c>
      <c r="C39" s="129"/>
      <c r="D39" s="129"/>
      <c r="E39" s="129"/>
      <c r="F39" s="129"/>
      <c r="G39" s="329"/>
      <c r="H39" s="41"/>
      <c r="L39" s="33"/>
    </row>
    <row r="40" spans="1:12" ht="24.5" x14ac:dyDescent="0.25">
      <c r="A40" s="38"/>
      <c r="B40" s="292" t="s">
        <v>359</v>
      </c>
      <c r="C40" s="129"/>
      <c r="D40" s="129"/>
      <c r="E40" s="129"/>
      <c r="F40" s="129"/>
      <c r="G40" s="329"/>
      <c r="H40" s="41"/>
      <c r="L40" s="33"/>
    </row>
    <row r="41" spans="1:12" ht="23.5" x14ac:dyDescent="0.25">
      <c r="A41" s="38"/>
      <c r="B41" s="292" t="s">
        <v>360</v>
      </c>
      <c r="C41" s="129"/>
      <c r="D41" s="129"/>
      <c r="E41" s="329"/>
      <c r="F41" s="329"/>
      <c r="G41" s="329"/>
      <c r="H41" s="41"/>
      <c r="L41" s="33"/>
    </row>
    <row r="42" spans="1:12" ht="23.5" x14ac:dyDescent="0.25">
      <c r="A42" s="38"/>
      <c r="B42" s="293" t="s">
        <v>361</v>
      </c>
      <c r="C42" s="171"/>
      <c r="D42" s="171"/>
      <c r="E42" s="330"/>
      <c r="F42" s="330"/>
      <c r="G42" s="330"/>
      <c r="H42" s="41"/>
      <c r="L42" s="33"/>
    </row>
    <row r="43" spans="1:12" ht="34.5" x14ac:dyDescent="0.25">
      <c r="A43" s="38"/>
      <c r="B43" s="337" t="s">
        <v>362</v>
      </c>
      <c r="C43" s="173"/>
      <c r="D43" s="331"/>
      <c r="E43" s="331"/>
      <c r="F43" s="331"/>
      <c r="G43" s="331"/>
      <c r="H43" s="41"/>
      <c r="L43" s="33"/>
    </row>
    <row r="44" spans="1:12" x14ac:dyDescent="0.25">
      <c r="A44" s="38"/>
      <c r="B44" s="338" t="s">
        <v>363</v>
      </c>
      <c r="C44" s="129"/>
      <c r="D44" s="329"/>
      <c r="E44" s="329"/>
      <c r="F44" s="329"/>
      <c r="G44" s="329"/>
      <c r="H44" s="41"/>
      <c r="L44" s="33"/>
    </row>
    <row r="45" spans="1:12" ht="13" x14ac:dyDescent="0.35">
      <c r="A45" s="38"/>
      <c r="B45" s="338" t="s">
        <v>364</v>
      </c>
      <c r="C45" s="129"/>
      <c r="D45" s="329"/>
      <c r="E45" s="329"/>
      <c r="F45" s="329"/>
      <c r="G45" s="329"/>
      <c r="H45" s="41"/>
      <c r="L45" s="33"/>
    </row>
    <row r="46" spans="1:12" ht="24.5" x14ac:dyDescent="0.35">
      <c r="A46" s="38"/>
      <c r="B46" s="338" t="s">
        <v>365</v>
      </c>
      <c r="C46" s="129"/>
      <c r="D46" s="329"/>
      <c r="E46" s="329"/>
      <c r="F46" s="329"/>
      <c r="G46" s="329"/>
      <c r="H46" s="41"/>
      <c r="L46" s="33"/>
    </row>
    <row r="47" spans="1:12" ht="36" x14ac:dyDescent="0.35">
      <c r="A47" s="38"/>
      <c r="B47" s="338" t="s">
        <v>366</v>
      </c>
      <c r="C47" s="129"/>
      <c r="D47" s="329"/>
      <c r="E47" s="329"/>
      <c r="F47" s="329"/>
      <c r="G47" s="329"/>
      <c r="H47" s="41"/>
      <c r="L47" s="33"/>
    </row>
    <row r="48" spans="1:12" ht="36" x14ac:dyDescent="0.35">
      <c r="A48" s="38"/>
      <c r="B48" s="338" t="s">
        <v>367</v>
      </c>
      <c r="C48" s="129"/>
      <c r="D48" s="329"/>
      <c r="E48" s="329"/>
      <c r="F48" s="329"/>
      <c r="G48" s="329"/>
      <c r="H48" s="41"/>
      <c r="L48" s="33"/>
    </row>
    <row r="49" spans="1:12" ht="13.5" x14ac:dyDescent="0.35">
      <c r="A49" s="38"/>
      <c r="B49" s="338" t="s">
        <v>368</v>
      </c>
      <c r="C49" s="129"/>
      <c r="D49" s="329"/>
      <c r="E49" s="329"/>
      <c r="F49" s="329"/>
      <c r="G49" s="329"/>
      <c r="H49" s="41"/>
      <c r="L49" s="33"/>
    </row>
    <row r="50" spans="1:12" x14ac:dyDescent="0.25">
      <c r="A50" s="38"/>
      <c r="B50" s="338" t="s">
        <v>369</v>
      </c>
      <c r="C50" s="140"/>
      <c r="D50" s="329"/>
      <c r="E50" s="329"/>
      <c r="F50" s="329"/>
      <c r="G50" s="329"/>
      <c r="H50" s="41"/>
      <c r="L50" s="33"/>
    </row>
    <row r="51" spans="1:12" x14ac:dyDescent="0.25">
      <c r="A51" s="38"/>
      <c r="B51" s="339" t="s">
        <v>370</v>
      </c>
      <c r="C51" s="129"/>
      <c r="D51" s="329"/>
      <c r="E51" s="329"/>
      <c r="F51" s="329"/>
      <c r="G51" s="329"/>
      <c r="H51" s="41"/>
      <c r="L51" s="33"/>
    </row>
    <row r="52" spans="1:12" ht="23" x14ac:dyDescent="0.25">
      <c r="A52" s="38"/>
      <c r="B52" s="339" t="s">
        <v>371</v>
      </c>
      <c r="C52" s="129"/>
      <c r="D52" s="329"/>
      <c r="E52" s="329"/>
      <c r="F52" s="329"/>
      <c r="G52" s="329"/>
      <c r="H52" s="41"/>
      <c r="L52" s="33"/>
    </row>
    <row r="53" spans="1:12" x14ac:dyDescent="0.25">
      <c r="A53" s="38"/>
      <c r="B53" s="339" t="s">
        <v>372</v>
      </c>
      <c r="C53" s="129"/>
      <c r="D53" s="329"/>
      <c r="E53" s="329"/>
      <c r="F53" s="329"/>
      <c r="G53" s="329"/>
      <c r="H53" s="41"/>
      <c r="L53" s="33"/>
    </row>
    <row r="54" spans="1:12" x14ac:dyDescent="0.25">
      <c r="A54" s="38"/>
      <c r="B54" s="339" t="s">
        <v>373</v>
      </c>
      <c r="C54" s="129"/>
      <c r="D54" s="329"/>
      <c r="E54" s="329"/>
      <c r="F54" s="329"/>
      <c r="G54" s="329"/>
      <c r="H54" s="41"/>
      <c r="L54" s="33"/>
    </row>
    <row r="55" spans="1:12" x14ac:dyDescent="0.25">
      <c r="A55" s="38"/>
      <c r="B55" s="340" t="s">
        <v>374</v>
      </c>
      <c r="C55" s="137"/>
      <c r="D55" s="329"/>
      <c r="E55" s="329"/>
      <c r="F55" s="329"/>
      <c r="G55" s="329"/>
      <c r="H55" s="41"/>
      <c r="L55" s="33"/>
    </row>
    <row r="56" spans="1:12" x14ac:dyDescent="0.25">
      <c r="B56" s="299"/>
      <c r="C56" s="47"/>
      <c r="G56" s="13"/>
      <c r="L56" s="33"/>
    </row>
    <row r="57" spans="1:12" hidden="1" x14ac:dyDescent="0.25">
      <c r="A57" s="38"/>
      <c r="B57" s="298"/>
      <c r="C57" s="304"/>
      <c r="D57" s="41"/>
      <c r="L57" s="33"/>
    </row>
    <row r="58" spans="1:12" hidden="1" x14ac:dyDescent="0.25">
      <c r="A58" s="38"/>
      <c r="B58" s="341"/>
      <c r="C58" s="305"/>
      <c r="D58" s="41"/>
      <c r="L58" s="33"/>
    </row>
    <row r="59" spans="1:12" hidden="1" x14ac:dyDescent="0.25">
      <c r="B59" s="361"/>
      <c r="C59" s="303"/>
      <c r="L59" s="33"/>
    </row>
    <row r="60" spans="1:12" hidden="1" x14ac:dyDescent="0.25">
      <c r="B60" s="306"/>
      <c r="C60" s="307"/>
      <c r="L60" s="33"/>
    </row>
    <row r="61" spans="1:12" hidden="1" x14ac:dyDescent="0.25">
      <c r="A61" s="38"/>
      <c r="B61" s="290"/>
      <c r="C61" s="154"/>
      <c r="D61" s="41"/>
      <c r="L61" s="33"/>
    </row>
    <row r="62" spans="1:12" hidden="1" x14ac:dyDescent="0.25">
      <c r="A62" s="38"/>
      <c r="B62" s="300"/>
      <c r="C62" s="156"/>
      <c r="D62" s="41"/>
      <c r="L62" s="33"/>
    </row>
    <row r="63" spans="1:12" hidden="1" x14ac:dyDescent="0.25">
      <c r="B63" s="360"/>
      <c r="C63" s="303"/>
      <c r="D63" s="20"/>
      <c r="E63" s="20"/>
      <c r="L63" s="33"/>
    </row>
    <row r="64" spans="1:12" hidden="1" x14ac:dyDescent="0.25">
      <c r="A64" s="38"/>
      <c r="B64" s="308"/>
      <c r="C64" s="54"/>
      <c r="D64" s="54"/>
      <c r="E64" s="266"/>
      <c r="F64" s="41"/>
      <c r="L64" s="33"/>
    </row>
    <row r="65" spans="1:12" hidden="1" x14ac:dyDescent="0.25">
      <c r="A65" s="38"/>
      <c r="B65" s="301"/>
      <c r="C65" s="302"/>
      <c r="D65" s="302"/>
      <c r="E65" s="303"/>
      <c r="F65" s="41"/>
      <c r="L65" s="33"/>
    </row>
    <row r="66" spans="1:12" hidden="1" x14ac:dyDescent="0.25">
      <c r="B66" s="47"/>
      <c r="C66" s="47"/>
      <c r="D66" s="13"/>
      <c r="E66" s="13"/>
      <c r="L66" s="33"/>
    </row>
    <row r="67" spans="1:12" hidden="1" x14ac:dyDescent="0.25">
      <c r="B67" s="308"/>
      <c r="C67" s="311"/>
      <c r="D67" s="37"/>
      <c r="E67" s="37"/>
      <c r="F67" s="37"/>
      <c r="L67" s="33"/>
    </row>
    <row r="68" spans="1:12" hidden="1" x14ac:dyDescent="0.25">
      <c r="A68" s="38"/>
      <c r="B68" s="342"/>
      <c r="C68" s="154"/>
      <c r="D68" s="50"/>
      <c r="E68" s="37"/>
      <c r="F68" s="37"/>
      <c r="L68" s="33"/>
    </row>
    <row r="69" spans="1:12" hidden="1" x14ac:dyDescent="0.25">
      <c r="A69" s="38"/>
      <c r="B69" s="309"/>
      <c r="C69" s="155"/>
      <c r="D69" s="50"/>
      <c r="E69" s="37"/>
      <c r="F69" s="37"/>
      <c r="L69" s="33"/>
    </row>
    <row r="70" spans="1:12" hidden="1" x14ac:dyDescent="0.25">
      <c r="A70" s="38"/>
      <c r="B70" s="309"/>
      <c r="C70" s="155"/>
      <c r="D70" s="50"/>
      <c r="E70" s="37"/>
      <c r="F70" s="37"/>
      <c r="L70" s="33"/>
    </row>
    <row r="71" spans="1:12" hidden="1" x14ac:dyDescent="0.25">
      <c r="A71" s="38"/>
      <c r="B71" s="309"/>
      <c r="C71" s="155"/>
      <c r="D71" s="50"/>
      <c r="E71" s="37"/>
      <c r="F71" s="37"/>
      <c r="L71" s="33"/>
    </row>
    <row r="72" spans="1:12" hidden="1" x14ac:dyDescent="0.25">
      <c r="A72" s="38"/>
      <c r="B72" s="309"/>
      <c r="C72" s="155"/>
      <c r="D72" s="50"/>
      <c r="E72" s="37"/>
      <c r="F72" s="37"/>
      <c r="L72" s="33"/>
    </row>
    <row r="73" spans="1:12" ht="39" hidden="1" customHeight="1" x14ac:dyDescent="0.25">
      <c r="A73" s="38"/>
      <c r="B73" s="309"/>
      <c r="C73" s="155"/>
      <c r="D73" s="50"/>
      <c r="E73" s="37"/>
      <c r="F73" s="37"/>
      <c r="L73" s="33"/>
    </row>
    <row r="74" spans="1:12" hidden="1" x14ac:dyDescent="0.25">
      <c r="A74" s="38"/>
      <c r="B74" s="310"/>
      <c r="C74" s="156"/>
      <c r="D74" s="50"/>
      <c r="E74" s="37"/>
      <c r="F74" s="37"/>
      <c r="L74" s="33"/>
    </row>
    <row r="75" spans="1:12" hidden="1" x14ac:dyDescent="0.25">
      <c r="B75" s="47"/>
      <c r="C75" s="47"/>
      <c r="D75" s="20"/>
      <c r="E75" s="20"/>
      <c r="L75" s="33"/>
    </row>
    <row r="76" spans="1:12" hidden="1" x14ac:dyDescent="0.25">
      <c r="A76" s="38"/>
      <c r="B76" s="313"/>
      <c r="C76" s="55"/>
      <c r="D76" s="55"/>
      <c r="E76" s="268"/>
      <c r="F76" s="41"/>
      <c r="L76" s="33"/>
    </row>
    <row r="77" spans="1:12" hidden="1" x14ac:dyDescent="0.25">
      <c r="A77" s="38"/>
      <c r="B77" s="312"/>
      <c r="C77" s="23"/>
      <c r="D77" s="23"/>
      <c r="E77" s="154"/>
      <c r="F77" s="41"/>
      <c r="L77" s="33"/>
    </row>
    <row r="78" spans="1:12" hidden="1" x14ac:dyDescent="0.25">
      <c r="A78" s="38"/>
      <c r="B78" s="312"/>
      <c r="C78" s="21"/>
      <c r="D78" s="21"/>
      <c r="E78" s="155"/>
      <c r="F78" s="41"/>
      <c r="L78" s="33"/>
    </row>
    <row r="79" spans="1:12" hidden="1" x14ac:dyDescent="0.25">
      <c r="A79" s="38"/>
      <c r="B79" s="312"/>
      <c r="C79" s="21"/>
      <c r="D79" s="21"/>
      <c r="E79" s="155"/>
      <c r="F79" s="41"/>
      <c r="L79" s="33"/>
    </row>
    <row r="80" spans="1:12" hidden="1" x14ac:dyDescent="0.25">
      <c r="A80" s="38"/>
      <c r="B80" s="314"/>
      <c r="C80" s="62"/>
      <c r="D80" s="62"/>
      <c r="E80" s="156"/>
      <c r="F80" s="41"/>
      <c r="L80" s="33"/>
    </row>
    <row r="81" spans="1:12" hidden="1" x14ac:dyDescent="0.25">
      <c r="B81" s="47"/>
      <c r="C81" s="47"/>
      <c r="D81" s="47"/>
      <c r="E81" s="47"/>
      <c r="F81" s="20"/>
      <c r="G81" s="20"/>
      <c r="H81" s="20"/>
      <c r="I81" s="20"/>
      <c r="J81" s="20"/>
      <c r="L81" s="33"/>
    </row>
    <row r="82" spans="1:12" ht="15.75" hidden="1" customHeight="1" x14ac:dyDescent="0.25">
      <c r="A82" s="38"/>
      <c r="B82" s="321"/>
      <c r="C82" s="278"/>
      <c r="D82" s="278"/>
      <c r="E82" s="278"/>
      <c r="F82" s="278"/>
      <c r="G82" s="278"/>
      <c r="H82" s="278"/>
      <c r="I82" s="278"/>
      <c r="J82" s="278"/>
      <c r="K82" s="39"/>
      <c r="L82" s="33"/>
    </row>
    <row r="83" spans="1:12" hidden="1" x14ac:dyDescent="0.25">
      <c r="A83" s="38"/>
      <c r="B83" s="317"/>
      <c r="C83" s="343"/>
      <c r="D83" s="343"/>
      <c r="E83" s="343"/>
      <c r="F83" s="343"/>
      <c r="G83" s="343"/>
      <c r="H83" s="343"/>
      <c r="I83" s="343"/>
      <c r="J83" s="344"/>
      <c r="K83" s="40"/>
      <c r="L83" s="33"/>
    </row>
    <row r="84" spans="1:12" ht="15.75" hidden="1" customHeight="1" x14ac:dyDescent="0.25">
      <c r="A84" s="38"/>
      <c r="B84" s="315"/>
      <c r="C84" s="23"/>
      <c r="D84" s="23"/>
      <c r="E84" s="154"/>
      <c r="F84" s="329"/>
      <c r="G84" s="102"/>
      <c r="H84" s="23"/>
      <c r="I84" s="23"/>
      <c r="J84" s="329"/>
      <c r="K84" s="41"/>
      <c r="L84" s="33"/>
    </row>
    <row r="85" spans="1:12" hidden="1" x14ac:dyDescent="0.25">
      <c r="A85" s="38"/>
      <c r="B85" s="316"/>
      <c r="C85" s="62"/>
      <c r="D85" s="62"/>
      <c r="E85" s="156"/>
      <c r="F85" s="329"/>
      <c r="G85" s="295"/>
      <c r="H85" s="62"/>
      <c r="I85" s="62"/>
      <c r="J85" s="329"/>
      <c r="K85" s="41"/>
      <c r="L85" s="33"/>
    </row>
    <row r="86" spans="1:12" hidden="1" x14ac:dyDescent="0.25">
      <c r="B86" s="47"/>
      <c r="C86" s="13"/>
      <c r="D86" s="13"/>
      <c r="E86" s="13"/>
      <c r="F86" s="13"/>
      <c r="G86" s="13"/>
      <c r="H86" s="13"/>
      <c r="I86" s="13"/>
      <c r="J86" s="13"/>
      <c r="L86" s="33"/>
    </row>
    <row r="87" spans="1:12" hidden="1" x14ac:dyDescent="0.25">
      <c r="A87" s="38"/>
      <c r="B87" s="324"/>
      <c r="C87" s="235"/>
      <c r="D87" s="20"/>
      <c r="E87" s="20"/>
      <c r="L87" s="33"/>
    </row>
    <row r="88" spans="1:12" hidden="1" x14ac:dyDescent="0.25">
      <c r="A88" s="38"/>
      <c r="B88" s="348"/>
      <c r="C88" s="327"/>
      <c r="D88" s="52"/>
      <c r="E88" s="52"/>
      <c r="F88" s="41"/>
      <c r="L88" s="33"/>
    </row>
    <row r="89" spans="1:12" hidden="1" x14ac:dyDescent="0.25">
      <c r="A89" s="38"/>
      <c r="B89" s="345"/>
      <c r="C89" s="326"/>
      <c r="D89" s="329"/>
      <c r="E89" s="329"/>
      <c r="F89" s="42"/>
    </row>
    <row r="90" spans="1:12" hidden="1" x14ac:dyDescent="0.25">
      <c r="A90" s="38"/>
      <c r="B90" s="346"/>
      <c r="C90" s="51"/>
      <c r="D90" s="318"/>
      <c r="E90" s="329"/>
      <c r="F90" s="41"/>
      <c r="L90" s="33"/>
    </row>
    <row r="91" spans="1:12" hidden="1" x14ac:dyDescent="0.25">
      <c r="A91" s="38"/>
      <c r="B91" s="346"/>
      <c r="C91" s="51"/>
      <c r="D91" s="51"/>
      <c r="E91" s="319"/>
      <c r="F91" s="41"/>
      <c r="L91" s="33"/>
    </row>
    <row r="92" spans="1:12" hidden="1" x14ac:dyDescent="0.25">
      <c r="A92" s="38"/>
      <c r="B92" s="346"/>
      <c r="C92" s="51"/>
      <c r="D92" s="51"/>
      <c r="E92" s="320"/>
      <c r="F92" s="41"/>
      <c r="L92" s="33"/>
    </row>
    <row r="93" spans="1:12" hidden="1" x14ac:dyDescent="0.25">
      <c r="A93" s="38"/>
      <c r="B93" s="346"/>
      <c r="C93" s="51"/>
      <c r="D93" s="318"/>
      <c r="E93" s="329"/>
      <c r="F93" s="41"/>
      <c r="L93" s="33"/>
    </row>
    <row r="94" spans="1:12" hidden="1" x14ac:dyDescent="0.25">
      <c r="A94" s="38"/>
      <c r="B94" s="347"/>
      <c r="C94" s="320"/>
      <c r="D94" s="325"/>
      <c r="E94" s="329"/>
      <c r="F94" s="41"/>
      <c r="L94" s="33"/>
    </row>
    <row r="95" spans="1:12" hidden="1" x14ac:dyDescent="0.25">
      <c r="B95" s="13"/>
      <c r="C95" s="13"/>
      <c r="D95" s="13"/>
      <c r="E95" s="13"/>
      <c r="L95" s="7"/>
    </row>
  </sheetData>
  <sheetProtection password="AFA5" sheet="1"/>
  <conditionalFormatting sqref="C90:D94 E91:E92">
    <cfRule type="cellIs" dxfId="33" priority="1" stopIfTrue="1" operator="lessThan">
      <formula>0</formula>
    </cfRule>
  </conditionalFormatting>
  <pageMargins left="0.7" right="0.7" top="0.75" bottom="0.75" header="0.3" footer="0.3"/>
  <pageSetup pageOrder="overThenDown" orientation="landscape" horizontalDpi="1200" verticalDpi="1200"/>
  <rowBreaks count="5" manualBreakCount="5">
    <brk id="14" max="1048575" man="1"/>
    <brk id="30" max="1048575" man="1"/>
    <brk id="42" max="1048575" man="1"/>
    <brk id="62" max="1048575" man="1"/>
    <brk id="80" max="1048575" man="1"/>
  </rowBreaks>
  <tableParts count="1">
    <tablePart r:id="rId1"/>
  </tableParts>
  <extLst>
    <ext xmlns:x14="http://schemas.microsoft.com/office/spreadsheetml/2009/9/main" uri="{78C0D931-6437-407d-A8EE-F0AAD7539E65}">
      <x14:conditionalFormattings>
        <x14:conditionalFormatting xmlns:xm="http://schemas.microsoft.com/office/excel/2006/main">
          <x14:cfRule type="beginsWith" priority="2" stopIfTrue="1" operator="beginsWith" id="{1A0349F3-5A29-4FF3-995B-FBF55511DB85}">
            <xm:f>LEFT(F14,LEN("FAIL"))="FAIL"</xm:f>
            <xm:f>"FAIL"</xm:f>
            <x14:dxf>
              <font>
                <color rgb="FFFF0000"/>
              </font>
              <numFmt numFmtId="0" formatCode="General"/>
            </x14:dxf>
          </x14:cfRule>
          <x14:cfRule type="beginsWith" priority="3" operator="beginsWith" id="{C1648CAA-425D-4C1B-BEE8-EC9341D09697}">
            <xm:f>LEFT(F14,LEN("EXPLAINED"))="EXPLAINED"</xm:f>
            <xm:f>"EXPLAINED"</xm:f>
            <x14:dxf>
              <font>
                <color theme="7"/>
              </font>
              <numFmt numFmtId="0" formatCode="General"/>
            </x14:dxf>
          </x14:cfRule>
          <xm:sqref>K14 F89</xm:sqref>
        </x14:conditionalFormatting>
      </x14:conditionalFormatting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D174D1-F9EC-4C26-B1F0-AD30963B5984}">
  <dimension ref="A1:L95"/>
  <sheetViews>
    <sheetView showGridLines="0" topLeftCell="B1" zoomScaleNormal="100" workbookViewId="0">
      <selection activeCell="B1" sqref="B1"/>
    </sheetView>
  </sheetViews>
  <sheetFormatPr defaultColWidth="0" defaultRowHeight="12" customHeight="1" zeroHeight="1" x14ac:dyDescent="0.25"/>
  <cols>
    <col min="1" max="1" width="5" style="10" hidden="1" customWidth="1"/>
    <col min="2" max="2" width="44.453125" style="10" customWidth="1"/>
    <col min="3" max="10" width="15.7265625" style="10" customWidth="1"/>
    <col min="11" max="11" width="5.7265625" style="10" customWidth="1"/>
    <col min="12" max="12" width="11.54296875" style="10" customWidth="1"/>
    <col min="13" max="15" width="9.1796875" style="10" hidden="1" customWidth="1"/>
    <col min="16" max="16384" width="9.1796875" style="10" hidden="1"/>
  </cols>
  <sheetData>
    <row r="1" spans="1:12" ht="19" x14ac:dyDescent="0.25">
      <c r="B1" s="356" t="s">
        <v>327</v>
      </c>
    </row>
    <row r="2" spans="1:12" ht="11.5" x14ac:dyDescent="0.25">
      <c r="A2" s="69"/>
      <c r="B2" s="148" t="s">
        <v>1</v>
      </c>
      <c r="C2" s="20"/>
      <c r="D2" s="20"/>
      <c r="E2" s="20"/>
      <c r="F2" s="20"/>
      <c r="G2" s="20"/>
      <c r="H2" s="20"/>
      <c r="I2" s="20"/>
      <c r="J2" s="20"/>
    </row>
    <row r="3" spans="1:12" ht="15.75" hidden="1" customHeight="1" x14ac:dyDescent="0.25">
      <c r="B3" s="279"/>
      <c r="C3" s="235"/>
      <c r="D3" s="20"/>
      <c r="E3" s="20"/>
      <c r="F3" s="20"/>
      <c r="G3" s="20"/>
      <c r="H3" s="20"/>
      <c r="I3" s="20"/>
      <c r="J3" s="20"/>
      <c r="L3" s="9"/>
    </row>
    <row r="4" spans="1:12" ht="15.75" hidden="1" customHeight="1" x14ac:dyDescent="0.25">
      <c r="A4" s="38"/>
      <c r="B4" s="322"/>
      <c r="C4" s="278"/>
      <c r="D4" s="278"/>
      <c r="E4" s="278"/>
      <c r="F4" s="278"/>
      <c r="G4" s="278"/>
      <c r="H4" s="278"/>
      <c r="I4" s="278"/>
      <c r="J4" s="278"/>
      <c r="K4" s="39"/>
      <c r="L4" s="33"/>
    </row>
    <row r="5" spans="1:12" ht="11.5" hidden="1" x14ac:dyDescent="0.25">
      <c r="A5" s="38"/>
      <c r="B5" s="323"/>
      <c r="C5" s="55"/>
      <c r="D5" s="55"/>
      <c r="E5" s="55"/>
      <c r="F5" s="55"/>
      <c r="G5" s="55"/>
      <c r="H5" s="55"/>
      <c r="I5" s="55"/>
      <c r="J5" s="268"/>
      <c r="K5" s="40"/>
      <c r="L5" s="33"/>
    </row>
    <row r="6" spans="1:12" ht="11.5" hidden="1" x14ac:dyDescent="0.25">
      <c r="A6" s="38"/>
      <c r="B6" s="44"/>
      <c r="C6" s="23"/>
      <c r="D6" s="23"/>
      <c r="E6" s="154"/>
      <c r="F6" s="329"/>
      <c r="G6" s="102"/>
      <c r="H6" s="23"/>
      <c r="I6" s="154"/>
      <c r="J6" s="329"/>
      <c r="K6" s="41"/>
      <c r="L6" s="33"/>
    </row>
    <row r="7" spans="1:12" ht="11.5" hidden="1" x14ac:dyDescent="0.25">
      <c r="A7" s="38"/>
      <c r="B7" s="44"/>
      <c r="C7" s="21"/>
      <c r="D7" s="21"/>
      <c r="E7" s="155"/>
      <c r="F7" s="329"/>
      <c r="G7" s="104"/>
      <c r="H7" s="21"/>
      <c r="I7" s="155"/>
      <c r="J7" s="329"/>
      <c r="K7" s="41"/>
      <c r="L7" s="33"/>
    </row>
    <row r="8" spans="1:12" ht="24" hidden="1" customHeight="1" x14ac:dyDescent="0.25">
      <c r="A8" s="38"/>
      <c r="B8" s="44"/>
      <c r="C8" s="21"/>
      <c r="D8" s="21"/>
      <c r="E8" s="155"/>
      <c r="F8" s="329"/>
      <c r="G8" s="104"/>
      <c r="H8" s="21"/>
      <c r="I8" s="155"/>
      <c r="J8" s="329"/>
      <c r="K8" s="41"/>
      <c r="L8" s="33"/>
    </row>
    <row r="9" spans="1:12" ht="11.5" hidden="1" x14ac:dyDescent="0.25">
      <c r="A9" s="38"/>
      <c r="B9" s="44"/>
      <c r="C9" s="21"/>
      <c r="D9" s="21"/>
      <c r="E9" s="155"/>
      <c r="F9" s="329"/>
      <c r="G9" s="104"/>
      <c r="H9" s="21"/>
      <c r="I9" s="155"/>
      <c r="J9" s="329"/>
      <c r="K9" s="41"/>
      <c r="L9" s="33"/>
    </row>
    <row r="10" spans="1:12" ht="11.5" hidden="1" x14ac:dyDescent="0.25">
      <c r="A10" s="38"/>
      <c r="B10" s="44"/>
      <c r="C10" s="21"/>
      <c r="D10" s="21"/>
      <c r="E10" s="155"/>
      <c r="F10" s="329"/>
      <c r="G10" s="104"/>
      <c r="H10" s="21"/>
      <c r="I10" s="155"/>
      <c r="J10" s="329"/>
      <c r="K10" s="41"/>
      <c r="L10" s="33"/>
    </row>
    <row r="11" spans="1:12" ht="11.5" hidden="1" x14ac:dyDescent="0.25">
      <c r="A11" s="38"/>
      <c r="B11" s="44"/>
      <c r="C11" s="21"/>
      <c r="D11" s="21"/>
      <c r="E11" s="155"/>
      <c r="F11" s="329"/>
      <c r="G11" s="104"/>
      <c r="H11" s="21"/>
      <c r="I11" s="155"/>
      <c r="J11" s="329"/>
      <c r="K11" s="41"/>
      <c r="L11" s="33"/>
    </row>
    <row r="12" spans="1:12" ht="11.5" hidden="1" x14ac:dyDescent="0.25">
      <c r="A12" s="38"/>
      <c r="B12" s="45"/>
      <c r="C12" s="21"/>
      <c r="D12" s="21"/>
      <c r="E12" s="155"/>
      <c r="F12" s="329"/>
      <c r="G12" s="104"/>
      <c r="H12" s="21"/>
      <c r="I12" s="155"/>
      <c r="J12" s="329"/>
      <c r="K12" s="41"/>
      <c r="L12" s="33"/>
    </row>
    <row r="13" spans="1:12" ht="36" hidden="1" customHeight="1" x14ac:dyDescent="0.25">
      <c r="A13" s="38"/>
      <c r="B13" s="45"/>
      <c r="C13" s="62"/>
      <c r="D13" s="62"/>
      <c r="E13" s="156"/>
      <c r="F13" s="329"/>
      <c r="G13" s="295"/>
      <c r="H13" s="62"/>
      <c r="I13" s="156"/>
      <c r="J13" s="329"/>
      <c r="K13" s="41"/>
      <c r="L13" s="33"/>
    </row>
    <row r="14" spans="1:12" ht="11.5" hidden="1" x14ac:dyDescent="0.25">
      <c r="A14" s="38"/>
      <c r="B14" s="285"/>
      <c r="C14" s="329"/>
      <c r="D14" s="329"/>
      <c r="E14" s="329"/>
      <c r="F14" s="296"/>
      <c r="G14" s="329"/>
      <c r="H14" s="329"/>
      <c r="I14" s="329"/>
      <c r="J14" s="297"/>
      <c r="K14" s="42"/>
    </row>
    <row r="15" spans="1:12" ht="11.5" hidden="1" x14ac:dyDescent="0.25">
      <c r="B15" s="277"/>
      <c r="C15" s="55"/>
      <c r="D15" s="288"/>
      <c r="E15" s="13"/>
      <c r="F15" s="43"/>
      <c r="G15" s="13"/>
      <c r="H15" s="13"/>
      <c r="I15" s="13"/>
      <c r="J15" s="13"/>
      <c r="L15" s="33"/>
    </row>
    <row r="16" spans="1:12" ht="11.5" hidden="1" x14ac:dyDescent="0.25">
      <c r="A16" s="38"/>
      <c r="B16" s="280"/>
      <c r="C16" s="286"/>
      <c r="D16" s="287"/>
      <c r="E16" s="41"/>
      <c r="L16" s="33"/>
    </row>
    <row r="17" spans="1:12" ht="11.5" hidden="1" x14ac:dyDescent="0.25">
      <c r="A17" s="38"/>
      <c r="B17" s="281"/>
      <c r="C17" s="129"/>
      <c r="D17" s="132"/>
      <c r="E17" s="41"/>
      <c r="L17" s="33"/>
    </row>
    <row r="18" spans="1:12" ht="12" hidden="1" customHeight="1" x14ac:dyDescent="0.25">
      <c r="A18" s="38"/>
      <c r="B18" s="281"/>
      <c r="C18" s="129"/>
      <c r="D18" s="132"/>
      <c r="E18" s="41"/>
      <c r="L18" s="33"/>
    </row>
    <row r="19" spans="1:12" ht="11.5" hidden="1" x14ac:dyDescent="0.25">
      <c r="A19" s="38"/>
      <c r="B19" s="281"/>
      <c r="C19" s="129"/>
      <c r="D19" s="132"/>
      <c r="E19" s="41"/>
      <c r="L19" s="33"/>
    </row>
    <row r="20" spans="1:12" ht="11.5" hidden="1" x14ac:dyDescent="0.25">
      <c r="A20" s="38"/>
      <c r="B20" s="281"/>
      <c r="C20" s="129"/>
      <c r="D20" s="132"/>
      <c r="E20" s="41"/>
      <c r="L20" s="33"/>
    </row>
    <row r="21" spans="1:12" ht="11.5" hidden="1" x14ac:dyDescent="0.25">
      <c r="A21" s="38"/>
      <c r="B21" s="282"/>
      <c r="C21" s="116"/>
      <c r="D21" s="118"/>
      <c r="E21" s="41"/>
      <c r="L21" s="33"/>
    </row>
    <row r="22" spans="1:12" ht="11.5" hidden="1" x14ac:dyDescent="0.25">
      <c r="A22" s="38"/>
      <c r="B22" s="281"/>
      <c r="C22" s="129"/>
      <c r="D22" s="132"/>
      <c r="E22" s="41"/>
      <c r="L22" s="33"/>
    </row>
    <row r="23" spans="1:12" ht="11.5" hidden="1" x14ac:dyDescent="0.25">
      <c r="A23" s="38"/>
      <c r="B23" s="281"/>
      <c r="C23" s="129"/>
      <c r="D23" s="132"/>
      <c r="E23" s="41"/>
      <c r="L23" s="33"/>
    </row>
    <row r="24" spans="1:12" ht="11.5" hidden="1" x14ac:dyDescent="0.25">
      <c r="A24" s="38"/>
      <c r="B24" s="283"/>
      <c r="C24" s="129"/>
      <c r="D24" s="132"/>
      <c r="E24" s="41"/>
      <c r="L24" s="33"/>
    </row>
    <row r="25" spans="1:12" ht="11.5" hidden="1" x14ac:dyDescent="0.25">
      <c r="A25" s="38"/>
      <c r="B25" s="284"/>
      <c r="C25" s="129"/>
      <c r="D25" s="132"/>
      <c r="E25" s="41"/>
      <c r="L25" s="33"/>
    </row>
    <row r="26" spans="1:12" ht="11.5" hidden="1" x14ac:dyDescent="0.25">
      <c r="A26" s="38"/>
      <c r="B26" s="282"/>
      <c r="C26" s="116"/>
      <c r="D26" s="118"/>
      <c r="E26" s="41"/>
      <c r="L26" s="33"/>
    </row>
    <row r="27" spans="1:12" ht="11.5" hidden="1" x14ac:dyDescent="0.25">
      <c r="A27" s="38"/>
      <c r="B27" s="281"/>
      <c r="C27" s="329"/>
      <c r="D27" s="132"/>
      <c r="E27" s="46"/>
      <c r="L27" s="33"/>
    </row>
    <row r="28" spans="1:12" ht="11.5" hidden="1" x14ac:dyDescent="0.25">
      <c r="A28" s="38"/>
      <c r="B28" s="281"/>
      <c r="C28" s="329"/>
      <c r="D28" s="132"/>
      <c r="E28" s="41"/>
      <c r="L28" s="33"/>
    </row>
    <row r="29" spans="1:12" ht="11.5" hidden="1" x14ac:dyDescent="0.25">
      <c r="A29" s="38"/>
      <c r="B29" s="284"/>
      <c r="C29" s="329"/>
      <c r="D29" s="132"/>
      <c r="E29" s="41"/>
      <c r="L29" s="33"/>
    </row>
    <row r="30" spans="1:12" ht="11.5" hidden="1" x14ac:dyDescent="0.25">
      <c r="A30" s="38"/>
      <c r="B30" s="285"/>
      <c r="C30" s="329"/>
      <c r="D30" s="132"/>
      <c r="E30" s="41"/>
      <c r="L30" s="33"/>
    </row>
    <row r="31" spans="1:12" ht="11.5" hidden="1" x14ac:dyDescent="0.25">
      <c r="B31" s="13"/>
      <c r="C31" s="13"/>
      <c r="D31" s="13"/>
      <c r="L31" s="33"/>
    </row>
    <row r="32" spans="1:12" ht="11.5" hidden="1" x14ac:dyDescent="0.25">
      <c r="B32" s="7"/>
      <c r="C32" s="20"/>
      <c r="D32" s="20"/>
      <c r="E32" s="20"/>
      <c r="F32" s="20"/>
      <c r="G32" s="20"/>
      <c r="L32" s="33"/>
    </row>
    <row r="33" spans="1:12" ht="11.5" hidden="1" x14ac:dyDescent="0.25">
      <c r="A33" s="38"/>
      <c r="B33" s="289"/>
      <c r="C33" s="55"/>
      <c r="D33" s="55"/>
      <c r="E33" s="55"/>
      <c r="F33" s="55"/>
      <c r="G33" s="55"/>
      <c r="H33" s="41"/>
      <c r="L33" s="33"/>
    </row>
    <row r="34" spans="1:12" ht="11.5" hidden="1" x14ac:dyDescent="0.25">
      <c r="A34" s="38"/>
      <c r="B34" s="242"/>
      <c r="C34" s="127"/>
      <c r="D34" s="127"/>
      <c r="E34" s="127"/>
      <c r="F34" s="127"/>
      <c r="G34" s="294"/>
      <c r="H34" s="41"/>
      <c r="L34" s="33"/>
    </row>
    <row r="35" spans="1:12" ht="11.5" hidden="1" x14ac:dyDescent="0.25">
      <c r="A35" s="38"/>
      <c r="B35" s="291"/>
      <c r="C35" s="129"/>
      <c r="D35" s="129"/>
      <c r="E35" s="129"/>
      <c r="F35" s="129"/>
      <c r="G35" s="329"/>
      <c r="H35" s="41"/>
      <c r="L35" s="33"/>
    </row>
    <row r="36" spans="1:12" ht="11.5" hidden="1" x14ac:dyDescent="0.25">
      <c r="A36" s="38"/>
      <c r="B36" s="291"/>
      <c r="C36" s="129"/>
      <c r="D36" s="129"/>
      <c r="E36" s="129"/>
      <c r="F36" s="129"/>
      <c r="G36" s="329"/>
      <c r="H36" s="41"/>
      <c r="L36" s="33"/>
    </row>
    <row r="37" spans="1:12" ht="11.5" hidden="1" x14ac:dyDescent="0.25">
      <c r="A37" s="38"/>
      <c r="B37" s="292"/>
      <c r="C37" s="129"/>
      <c r="D37" s="129"/>
      <c r="E37" s="129"/>
      <c r="F37" s="129"/>
      <c r="G37" s="329"/>
      <c r="H37" s="41"/>
      <c r="L37" s="33"/>
    </row>
    <row r="38" spans="1:12" ht="11.5" hidden="1" x14ac:dyDescent="0.25">
      <c r="A38" s="38"/>
      <c r="B38" s="291"/>
      <c r="C38" s="129"/>
      <c r="D38" s="129"/>
      <c r="E38" s="129"/>
      <c r="F38" s="129"/>
      <c r="G38" s="329"/>
      <c r="H38" s="41"/>
      <c r="L38" s="33"/>
    </row>
    <row r="39" spans="1:12" ht="11.5" hidden="1" x14ac:dyDescent="0.25">
      <c r="A39" s="38"/>
      <c r="B39" s="291"/>
      <c r="C39" s="129"/>
      <c r="D39" s="129"/>
      <c r="E39" s="129"/>
      <c r="F39" s="129"/>
      <c r="G39" s="329"/>
      <c r="H39" s="41"/>
      <c r="L39" s="33"/>
    </row>
    <row r="40" spans="1:12" ht="11.5" hidden="1" x14ac:dyDescent="0.25">
      <c r="A40" s="38"/>
      <c r="B40" s="292"/>
      <c r="C40" s="129"/>
      <c r="D40" s="129"/>
      <c r="E40" s="129"/>
      <c r="F40" s="129"/>
      <c r="G40" s="329"/>
      <c r="H40" s="41"/>
      <c r="L40" s="33"/>
    </row>
    <row r="41" spans="1:12" ht="11.5" hidden="1" x14ac:dyDescent="0.25">
      <c r="A41" s="38"/>
      <c r="B41" s="292"/>
      <c r="C41" s="129"/>
      <c r="D41" s="129"/>
      <c r="E41" s="329"/>
      <c r="F41" s="329"/>
      <c r="G41" s="329"/>
      <c r="H41" s="41"/>
      <c r="L41" s="33"/>
    </row>
    <row r="42" spans="1:12" ht="11.5" hidden="1" x14ac:dyDescent="0.25">
      <c r="A42" s="38"/>
      <c r="B42" s="293"/>
      <c r="C42" s="171"/>
      <c r="D42" s="171"/>
      <c r="E42" s="330"/>
      <c r="F42" s="330"/>
      <c r="G42" s="330"/>
      <c r="H42" s="41"/>
      <c r="L42" s="33"/>
    </row>
    <row r="43" spans="1:12" ht="11.5" hidden="1" x14ac:dyDescent="0.25">
      <c r="A43" s="38"/>
      <c r="B43" s="337"/>
      <c r="C43" s="173"/>
      <c r="D43" s="331"/>
      <c r="E43" s="331"/>
      <c r="F43" s="331"/>
      <c r="G43" s="331"/>
      <c r="H43" s="41"/>
      <c r="L43" s="33"/>
    </row>
    <row r="44" spans="1:12" ht="11.5" hidden="1" x14ac:dyDescent="0.25">
      <c r="A44" s="38"/>
      <c r="B44" s="338"/>
      <c r="C44" s="129"/>
      <c r="D44" s="329"/>
      <c r="E44" s="329"/>
      <c r="F44" s="329"/>
      <c r="G44" s="329"/>
      <c r="H44" s="41"/>
      <c r="L44" s="33"/>
    </row>
    <row r="45" spans="1:12" ht="11.5" hidden="1" x14ac:dyDescent="0.25">
      <c r="A45" s="38"/>
      <c r="B45" s="338"/>
      <c r="C45" s="129"/>
      <c r="D45" s="329"/>
      <c r="E45" s="329"/>
      <c r="F45" s="329"/>
      <c r="G45" s="329"/>
      <c r="H45" s="41"/>
      <c r="L45" s="33"/>
    </row>
    <row r="46" spans="1:12" ht="11.5" hidden="1" x14ac:dyDescent="0.25">
      <c r="A46" s="38"/>
      <c r="B46" s="338"/>
      <c r="C46" s="129"/>
      <c r="D46" s="329"/>
      <c r="E46" s="329"/>
      <c r="F46" s="329"/>
      <c r="G46" s="329"/>
      <c r="H46" s="41"/>
      <c r="L46" s="33"/>
    </row>
    <row r="47" spans="1:12" ht="11.5" hidden="1" x14ac:dyDescent="0.25">
      <c r="A47" s="38"/>
      <c r="B47" s="338"/>
      <c r="C47" s="129"/>
      <c r="D47" s="329"/>
      <c r="E47" s="329"/>
      <c r="F47" s="329"/>
      <c r="G47" s="329"/>
      <c r="H47" s="41"/>
      <c r="L47" s="33"/>
    </row>
    <row r="48" spans="1:12" ht="11.5" hidden="1" x14ac:dyDescent="0.25">
      <c r="A48" s="38"/>
      <c r="B48" s="338"/>
      <c r="C48" s="129"/>
      <c r="D48" s="329"/>
      <c r="E48" s="329"/>
      <c r="F48" s="329"/>
      <c r="G48" s="329"/>
      <c r="H48" s="41"/>
      <c r="L48" s="33"/>
    </row>
    <row r="49" spans="1:12" ht="11.5" hidden="1" x14ac:dyDescent="0.25">
      <c r="A49" s="38"/>
      <c r="B49" s="338"/>
      <c r="C49" s="129"/>
      <c r="D49" s="329"/>
      <c r="E49" s="329"/>
      <c r="F49" s="329"/>
      <c r="G49" s="329"/>
      <c r="H49" s="41"/>
      <c r="L49" s="33"/>
    </row>
    <row r="50" spans="1:12" ht="11.5" hidden="1" x14ac:dyDescent="0.25">
      <c r="A50" s="38"/>
      <c r="B50" s="338"/>
      <c r="C50" s="140"/>
      <c r="D50" s="329"/>
      <c r="E50" s="329"/>
      <c r="F50" s="329"/>
      <c r="G50" s="329"/>
      <c r="H50" s="41"/>
      <c r="L50" s="33"/>
    </row>
    <row r="51" spans="1:12" ht="11.5" hidden="1" x14ac:dyDescent="0.25">
      <c r="A51" s="38"/>
      <c r="B51" s="339"/>
      <c r="C51" s="129"/>
      <c r="D51" s="329"/>
      <c r="E51" s="329"/>
      <c r="F51" s="329"/>
      <c r="G51" s="329"/>
      <c r="H51" s="41"/>
      <c r="L51" s="33"/>
    </row>
    <row r="52" spans="1:12" ht="11.5" hidden="1" x14ac:dyDescent="0.25">
      <c r="A52" s="38"/>
      <c r="B52" s="339"/>
      <c r="C52" s="129"/>
      <c r="D52" s="329"/>
      <c r="E52" s="329"/>
      <c r="F52" s="329"/>
      <c r="G52" s="329"/>
      <c r="H52" s="41"/>
      <c r="L52" s="33"/>
    </row>
    <row r="53" spans="1:12" ht="11.5" hidden="1" x14ac:dyDescent="0.25">
      <c r="A53" s="38"/>
      <c r="B53" s="339"/>
      <c r="C53" s="129"/>
      <c r="D53" s="329"/>
      <c r="E53" s="329"/>
      <c r="F53" s="329"/>
      <c r="G53" s="329"/>
      <c r="H53" s="41"/>
      <c r="L53" s="33"/>
    </row>
    <row r="54" spans="1:12" ht="11.5" hidden="1" x14ac:dyDescent="0.25">
      <c r="A54" s="38"/>
      <c r="B54" s="339"/>
      <c r="C54" s="129"/>
      <c r="D54" s="329"/>
      <c r="E54" s="329"/>
      <c r="F54" s="329"/>
      <c r="G54" s="329"/>
      <c r="H54" s="41"/>
      <c r="L54" s="33"/>
    </row>
    <row r="55" spans="1:12" ht="11.5" hidden="1" x14ac:dyDescent="0.25">
      <c r="A55" s="38"/>
      <c r="B55" s="340"/>
      <c r="C55" s="137"/>
      <c r="D55" s="329"/>
      <c r="E55" s="329"/>
      <c r="F55" s="329"/>
      <c r="G55" s="329"/>
      <c r="H55" s="41"/>
      <c r="L55" s="33"/>
    </row>
    <row r="56" spans="1:12" ht="11.5" x14ac:dyDescent="0.25">
      <c r="B56" s="299"/>
      <c r="C56" s="47"/>
      <c r="G56" s="13"/>
      <c r="L56" s="33"/>
    </row>
    <row r="57" spans="1:12" ht="11.5" x14ac:dyDescent="0.25">
      <c r="A57" s="38"/>
      <c r="B57" s="298" t="s">
        <v>375</v>
      </c>
      <c r="C57" s="304" t="s">
        <v>322</v>
      </c>
      <c r="D57" s="41"/>
      <c r="L57" s="33"/>
    </row>
    <row r="58" spans="1:12" ht="24.5" x14ac:dyDescent="0.35">
      <c r="A58" s="38"/>
      <c r="B58" s="341" t="s">
        <v>376</v>
      </c>
      <c r="C58" s="305"/>
      <c r="D58" s="41"/>
      <c r="L58" s="33"/>
    </row>
    <row r="59" spans="1:12" ht="11.5" hidden="1" x14ac:dyDescent="0.25">
      <c r="B59" s="361"/>
      <c r="C59" s="373"/>
      <c r="L59" s="33"/>
    </row>
    <row r="60" spans="1:12" ht="11.5" hidden="1" x14ac:dyDescent="0.25">
      <c r="B60" s="306"/>
      <c r="C60" s="307"/>
      <c r="L60" s="33"/>
    </row>
    <row r="61" spans="1:12" ht="11.5" hidden="1" x14ac:dyDescent="0.25">
      <c r="A61" s="38"/>
      <c r="B61" s="290"/>
      <c r="C61" s="154"/>
      <c r="D61" s="41"/>
      <c r="L61" s="33"/>
    </row>
    <row r="62" spans="1:12" ht="11.5" hidden="1" x14ac:dyDescent="0.25">
      <c r="A62" s="38"/>
      <c r="B62" s="300"/>
      <c r="C62" s="156"/>
      <c r="D62" s="41"/>
      <c r="L62" s="33"/>
    </row>
    <row r="63" spans="1:12" ht="11.5" hidden="1" x14ac:dyDescent="0.25">
      <c r="B63" s="360"/>
      <c r="C63" s="303"/>
      <c r="D63" s="20"/>
      <c r="E63" s="20"/>
      <c r="L63" s="33"/>
    </row>
    <row r="64" spans="1:12" ht="11.5" hidden="1" x14ac:dyDescent="0.25">
      <c r="A64" s="38"/>
      <c r="B64" s="308"/>
      <c r="C64" s="54"/>
      <c r="D64" s="54"/>
      <c r="E64" s="266"/>
      <c r="F64" s="41"/>
      <c r="L64" s="33"/>
    </row>
    <row r="65" spans="1:12" ht="11.5" hidden="1" x14ac:dyDescent="0.25">
      <c r="A65" s="38"/>
      <c r="B65" s="301"/>
      <c r="C65" s="302"/>
      <c r="D65" s="302"/>
      <c r="E65" s="303"/>
      <c r="F65" s="41"/>
      <c r="L65" s="33"/>
    </row>
    <row r="66" spans="1:12" ht="11.5" hidden="1" x14ac:dyDescent="0.25">
      <c r="B66" s="47"/>
      <c r="C66" s="47"/>
      <c r="D66" s="13"/>
      <c r="E66" s="13"/>
      <c r="L66" s="33"/>
    </row>
    <row r="67" spans="1:12" ht="11.5" hidden="1" x14ac:dyDescent="0.25">
      <c r="B67" s="308"/>
      <c r="C67" s="311"/>
      <c r="D67" s="37"/>
      <c r="E67" s="37"/>
      <c r="F67" s="37"/>
      <c r="L67" s="33"/>
    </row>
    <row r="68" spans="1:12" ht="11.5" hidden="1" x14ac:dyDescent="0.25">
      <c r="A68" s="38"/>
      <c r="B68" s="342"/>
      <c r="C68" s="154"/>
      <c r="D68" s="50"/>
      <c r="E68" s="37"/>
      <c r="F68" s="37"/>
      <c r="L68" s="33"/>
    </row>
    <row r="69" spans="1:12" ht="11.5" hidden="1" x14ac:dyDescent="0.25">
      <c r="A69" s="38"/>
      <c r="B69" s="309"/>
      <c r="C69" s="155"/>
      <c r="D69" s="50"/>
      <c r="E69" s="37"/>
      <c r="F69" s="37"/>
      <c r="L69" s="33"/>
    </row>
    <row r="70" spans="1:12" ht="11.5" hidden="1" x14ac:dyDescent="0.25">
      <c r="A70" s="38"/>
      <c r="B70" s="309"/>
      <c r="C70" s="155"/>
      <c r="D70" s="50"/>
      <c r="E70" s="37"/>
      <c r="F70" s="37"/>
      <c r="L70" s="33"/>
    </row>
    <row r="71" spans="1:12" ht="11.5" hidden="1" x14ac:dyDescent="0.25">
      <c r="A71" s="38"/>
      <c r="B71" s="309"/>
      <c r="C71" s="155"/>
      <c r="D71" s="50"/>
      <c r="E71" s="37"/>
      <c r="F71" s="37"/>
      <c r="L71" s="33"/>
    </row>
    <row r="72" spans="1:12" ht="11.5" hidden="1" x14ac:dyDescent="0.25">
      <c r="A72" s="38"/>
      <c r="B72" s="309"/>
      <c r="C72" s="155"/>
      <c r="D72" s="50"/>
      <c r="E72" s="37"/>
      <c r="F72" s="37"/>
      <c r="L72" s="33"/>
    </row>
    <row r="73" spans="1:12" ht="39" hidden="1" customHeight="1" x14ac:dyDescent="0.25">
      <c r="A73" s="38"/>
      <c r="B73" s="309"/>
      <c r="C73" s="155"/>
      <c r="D73" s="50"/>
      <c r="E73" s="37"/>
      <c r="F73" s="37"/>
      <c r="L73" s="33"/>
    </row>
    <row r="74" spans="1:12" ht="11.5" hidden="1" x14ac:dyDescent="0.25">
      <c r="A74" s="38"/>
      <c r="B74" s="310"/>
      <c r="C74" s="156"/>
      <c r="D74" s="50"/>
      <c r="E74" s="37"/>
      <c r="F74" s="37"/>
      <c r="L74" s="33"/>
    </row>
    <row r="75" spans="1:12" ht="11.5" hidden="1" x14ac:dyDescent="0.25">
      <c r="B75" s="47"/>
      <c r="C75" s="47"/>
      <c r="D75" s="20"/>
      <c r="E75" s="20"/>
      <c r="L75" s="33"/>
    </row>
    <row r="76" spans="1:12" ht="11.5" hidden="1" x14ac:dyDescent="0.25">
      <c r="A76" s="38"/>
      <c r="B76" s="313"/>
      <c r="C76" s="55"/>
      <c r="D76" s="55"/>
      <c r="E76" s="268"/>
      <c r="F76" s="41"/>
      <c r="L76" s="33"/>
    </row>
    <row r="77" spans="1:12" ht="11.5" hidden="1" x14ac:dyDescent="0.25">
      <c r="A77" s="38"/>
      <c r="B77" s="312"/>
      <c r="C77" s="23"/>
      <c r="D77" s="23"/>
      <c r="E77" s="154"/>
      <c r="F77" s="41"/>
      <c r="L77" s="33"/>
    </row>
    <row r="78" spans="1:12" ht="11.5" hidden="1" x14ac:dyDescent="0.25">
      <c r="A78" s="38"/>
      <c r="B78" s="312"/>
      <c r="C78" s="21"/>
      <c r="D78" s="21"/>
      <c r="E78" s="155"/>
      <c r="F78" s="41"/>
      <c r="L78" s="33"/>
    </row>
    <row r="79" spans="1:12" ht="11.5" hidden="1" x14ac:dyDescent="0.25">
      <c r="A79" s="38"/>
      <c r="B79" s="312"/>
      <c r="C79" s="21"/>
      <c r="D79" s="21"/>
      <c r="E79" s="155"/>
      <c r="F79" s="41"/>
      <c r="L79" s="33"/>
    </row>
    <row r="80" spans="1:12" ht="11.5" hidden="1" x14ac:dyDescent="0.25">
      <c r="A80" s="38"/>
      <c r="B80" s="314"/>
      <c r="C80" s="62"/>
      <c r="D80" s="62"/>
      <c r="E80" s="156"/>
      <c r="F80" s="41"/>
      <c r="L80" s="33"/>
    </row>
    <row r="81" spans="1:12" ht="11.5" hidden="1" x14ac:dyDescent="0.25">
      <c r="B81" s="47"/>
      <c r="C81" s="47"/>
      <c r="D81" s="47"/>
      <c r="E81" s="47"/>
      <c r="F81" s="20"/>
      <c r="G81" s="20"/>
      <c r="H81" s="20"/>
      <c r="I81" s="20"/>
      <c r="J81" s="20"/>
      <c r="L81" s="33"/>
    </row>
    <row r="82" spans="1:12" ht="15.75" hidden="1" customHeight="1" x14ac:dyDescent="0.25">
      <c r="A82" s="38"/>
      <c r="B82" s="321"/>
      <c r="C82" s="278"/>
      <c r="D82" s="278"/>
      <c r="E82" s="278"/>
      <c r="F82" s="278"/>
      <c r="G82" s="278"/>
      <c r="H82" s="278"/>
      <c r="I82" s="278"/>
      <c r="J82" s="278"/>
      <c r="K82" s="39"/>
      <c r="L82" s="33"/>
    </row>
    <row r="83" spans="1:12" ht="11.5" hidden="1" x14ac:dyDescent="0.25">
      <c r="A83" s="38"/>
      <c r="B83" s="317"/>
      <c r="C83" s="343"/>
      <c r="D83" s="343"/>
      <c r="E83" s="343"/>
      <c r="F83" s="343"/>
      <c r="G83" s="343"/>
      <c r="H83" s="343"/>
      <c r="I83" s="343"/>
      <c r="J83" s="344"/>
      <c r="K83" s="40"/>
      <c r="L83" s="33"/>
    </row>
    <row r="84" spans="1:12" ht="15.75" hidden="1" customHeight="1" x14ac:dyDescent="0.25">
      <c r="A84" s="38"/>
      <c r="B84" s="315"/>
      <c r="C84" s="23"/>
      <c r="D84" s="23"/>
      <c r="E84" s="154"/>
      <c r="F84" s="329"/>
      <c r="G84" s="102"/>
      <c r="H84" s="23"/>
      <c r="I84" s="23"/>
      <c r="J84" s="329"/>
      <c r="K84" s="41"/>
      <c r="L84" s="33"/>
    </row>
    <row r="85" spans="1:12" ht="11.5" hidden="1" x14ac:dyDescent="0.25">
      <c r="A85" s="38"/>
      <c r="B85" s="316"/>
      <c r="C85" s="62"/>
      <c r="D85" s="62"/>
      <c r="E85" s="156"/>
      <c r="F85" s="329"/>
      <c r="G85" s="295"/>
      <c r="H85" s="62"/>
      <c r="I85" s="62"/>
      <c r="J85" s="329"/>
      <c r="K85" s="41"/>
      <c r="L85" s="33"/>
    </row>
    <row r="86" spans="1:12" ht="11.5" hidden="1" x14ac:dyDescent="0.25">
      <c r="B86" s="47"/>
      <c r="C86" s="13"/>
      <c r="D86" s="13"/>
      <c r="E86" s="13"/>
      <c r="F86" s="13"/>
      <c r="G86" s="13"/>
      <c r="H86" s="13"/>
      <c r="I86" s="13"/>
      <c r="J86" s="13"/>
      <c r="L86" s="33"/>
    </row>
    <row r="87" spans="1:12" ht="11.5" hidden="1" x14ac:dyDescent="0.25">
      <c r="A87" s="38"/>
      <c r="B87" s="324"/>
      <c r="C87" s="235"/>
      <c r="D87" s="20"/>
      <c r="E87" s="20"/>
      <c r="L87" s="33"/>
    </row>
    <row r="88" spans="1:12" ht="11.5" hidden="1" x14ac:dyDescent="0.25">
      <c r="A88" s="38"/>
      <c r="B88" s="348"/>
      <c r="C88" s="327"/>
      <c r="D88" s="52"/>
      <c r="E88" s="52"/>
      <c r="F88" s="41"/>
      <c r="L88" s="33"/>
    </row>
    <row r="89" spans="1:12" ht="11.5" hidden="1" x14ac:dyDescent="0.25">
      <c r="A89" s="38"/>
      <c r="B89" s="345"/>
      <c r="C89" s="326"/>
      <c r="D89" s="329"/>
      <c r="E89" s="329"/>
      <c r="F89" s="42"/>
    </row>
    <row r="90" spans="1:12" ht="11.5" hidden="1" x14ac:dyDescent="0.25">
      <c r="A90" s="38"/>
      <c r="B90" s="346"/>
      <c r="C90" s="51"/>
      <c r="D90" s="318"/>
      <c r="E90" s="329"/>
      <c r="F90" s="41"/>
      <c r="L90" s="33"/>
    </row>
    <row r="91" spans="1:12" ht="11.5" hidden="1" x14ac:dyDescent="0.25">
      <c r="A91" s="38"/>
      <c r="B91" s="346"/>
      <c r="C91" s="51"/>
      <c r="D91" s="51"/>
      <c r="E91" s="319"/>
      <c r="F91" s="41"/>
      <c r="L91" s="33"/>
    </row>
    <row r="92" spans="1:12" ht="11.5" hidden="1" x14ac:dyDescent="0.25">
      <c r="A92" s="38"/>
      <c r="B92" s="346"/>
      <c r="C92" s="51"/>
      <c r="D92" s="51"/>
      <c r="E92" s="320"/>
      <c r="F92" s="41"/>
      <c r="L92" s="33"/>
    </row>
    <row r="93" spans="1:12" ht="11.5" hidden="1" x14ac:dyDescent="0.25">
      <c r="A93" s="38"/>
      <c r="B93" s="346"/>
      <c r="C93" s="51"/>
      <c r="D93" s="318"/>
      <c r="E93" s="329"/>
      <c r="F93" s="41"/>
      <c r="L93" s="33"/>
    </row>
    <row r="94" spans="1:12" ht="11.5" hidden="1" x14ac:dyDescent="0.25">
      <c r="A94" s="38"/>
      <c r="B94" s="347"/>
      <c r="C94" s="320"/>
      <c r="D94" s="325"/>
      <c r="E94" s="329"/>
      <c r="F94" s="41"/>
      <c r="L94" s="33"/>
    </row>
    <row r="95" spans="1:12" ht="11.5" hidden="1" x14ac:dyDescent="0.25">
      <c r="B95" s="13"/>
      <c r="C95" s="13"/>
      <c r="D95" s="13"/>
      <c r="E95" s="13"/>
      <c r="L95" s="7"/>
    </row>
  </sheetData>
  <sheetProtection password="AFA5" sheet="1"/>
  <conditionalFormatting sqref="C90:D94 E91:E92">
    <cfRule type="cellIs" dxfId="30" priority="1" stopIfTrue="1" operator="lessThan">
      <formula>0</formula>
    </cfRule>
  </conditionalFormatting>
  <pageMargins left="0.7" right="0.7" top="0.75" bottom="0.75" header="0.3" footer="0.3"/>
  <pageSetup pageOrder="overThenDown" orientation="landscape" horizontalDpi="1200" verticalDpi="1200"/>
  <rowBreaks count="5" manualBreakCount="5">
    <brk id="14" max="1048575" man="1"/>
    <brk id="30" max="1048575" man="1"/>
    <brk id="42" max="1048575" man="1"/>
    <brk id="62" max="1048575" man="1"/>
    <brk id="80" max="1048575" man="1"/>
  </rowBreaks>
  <tableParts count="1">
    <tablePart r:id="rId1"/>
  </tableParts>
  <extLst>
    <ext xmlns:x14="http://schemas.microsoft.com/office/spreadsheetml/2009/9/main" uri="{78C0D931-6437-407d-A8EE-F0AAD7539E65}">
      <x14:conditionalFormattings>
        <x14:conditionalFormatting xmlns:xm="http://schemas.microsoft.com/office/excel/2006/main">
          <x14:cfRule type="beginsWith" priority="2" stopIfTrue="1" operator="beginsWith" id="{BD236D2E-89DD-4FB1-8B96-3650891D0ECD}">
            <xm:f>LEFT(F14,LEN("FAIL"))="FAIL"</xm:f>
            <xm:f>"FAIL"</xm:f>
            <x14:dxf>
              <font>
                <color rgb="FFFF0000"/>
              </font>
              <numFmt numFmtId="0" formatCode="General"/>
            </x14:dxf>
          </x14:cfRule>
          <x14:cfRule type="beginsWith" priority="3" operator="beginsWith" id="{44D68488-D7AA-4FF6-B3A5-D44C40029E11}">
            <xm:f>LEFT(F14,LEN("EXPLAINED"))="EXPLAINED"</xm:f>
            <xm:f>"EXPLAINED"</xm:f>
            <x14:dxf>
              <font>
                <color theme="7"/>
              </font>
              <numFmt numFmtId="0" formatCode="General"/>
            </x14:dxf>
          </x14:cfRule>
          <xm:sqref>K14 F89</xm:sqref>
        </x14:conditionalFormatting>
      </x14:conditionalFormatting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CB1795-55D0-4395-AB20-553252E73F85}">
  <dimension ref="A1:L95"/>
  <sheetViews>
    <sheetView showGridLines="0" topLeftCell="B1" zoomScaleNormal="100" workbookViewId="0">
      <selection activeCell="B59" sqref="B59"/>
    </sheetView>
  </sheetViews>
  <sheetFormatPr defaultColWidth="0" defaultRowHeight="12" customHeight="1" zeroHeight="1" x14ac:dyDescent="0.25"/>
  <cols>
    <col min="1" max="1" width="5" style="10" hidden="1" customWidth="1"/>
    <col min="2" max="2" width="44.453125" style="10" customWidth="1"/>
    <col min="3" max="10" width="15.7265625" style="10" customWidth="1"/>
    <col min="11" max="11" width="5.7265625" style="10" customWidth="1"/>
    <col min="12" max="12" width="11.54296875" style="10" customWidth="1"/>
    <col min="13" max="15" width="9.1796875" style="10" hidden="1" customWidth="1"/>
    <col min="16" max="16384" width="9.1796875" style="10" hidden="1"/>
  </cols>
  <sheetData>
    <row r="1" spans="1:12" ht="19" x14ac:dyDescent="0.25">
      <c r="B1" s="356" t="s">
        <v>327</v>
      </c>
    </row>
    <row r="2" spans="1:12" ht="11.5" x14ac:dyDescent="0.25">
      <c r="A2" s="69"/>
      <c r="B2" s="148" t="s">
        <v>1</v>
      </c>
      <c r="C2" s="20"/>
      <c r="D2" s="20"/>
      <c r="E2" s="20"/>
      <c r="F2" s="20"/>
      <c r="G2" s="20"/>
      <c r="H2" s="20"/>
      <c r="I2" s="20"/>
      <c r="J2" s="20"/>
    </row>
    <row r="3" spans="1:12" ht="15.75" hidden="1" customHeight="1" x14ac:dyDescent="0.25">
      <c r="B3" s="279"/>
      <c r="C3" s="235"/>
      <c r="D3" s="20"/>
      <c r="E3" s="20"/>
      <c r="F3" s="20"/>
      <c r="G3" s="20"/>
      <c r="H3" s="20"/>
      <c r="I3" s="20"/>
      <c r="J3" s="20"/>
      <c r="L3" s="9"/>
    </row>
    <row r="4" spans="1:12" ht="15.75" hidden="1" customHeight="1" x14ac:dyDescent="0.25">
      <c r="A4" s="38"/>
      <c r="B4" s="322"/>
      <c r="C4" s="278"/>
      <c r="D4" s="278"/>
      <c r="E4" s="278"/>
      <c r="F4" s="278"/>
      <c r="G4" s="278"/>
      <c r="H4" s="278"/>
      <c r="I4" s="278"/>
      <c r="J4" s="278"/>
      <c r="K4" s="39"/>
      <c r="L4" s="33"/>
    </row>
    <row r="5" spans="1:12" ht="11.5" hidden="1" x14ac:dyDescent="0.25">
      <c r="A5" s="38"/>
      <c r="B5" s="323"/>
      <c r="C5" s="55"/>
      <c r="D5" s="55"/>
      <c r="E5" s="55"/>
      <c r="F5" s="55"/>
      <c r="G5" s="55"/>
      <c r="H5" s="55"/>
      <c r="I5" s="55"/>
      <c r="J5" s="268"/>
      <c r="K5" s="40"/>
      <c r="L5" s="33"/>
    </row>
    <row r="6" spans="1:12" ht="11.5" hidden="1" x14ac:dyDescent="0.25">
      <c r="A6" s="38"/>
      <c r="B6" s="44"/>
      <c r="C6" s="23"/>
      <c r="D6" s="23"/>
      <c r="E6" s="154"/>
      <c r="F6" s="329"/>
      <c r="G6" s="102"/>
      <c r="H6" s="23"/>
      <c r="I6" s="154"/>
      <c r="J6" s="329"/>
      <c r="K6" s="41"/>
      <c r="L6" s="33"/>
    </row>
    <row r="7" spans="1:12" ht="11.5" hidden="1" x14ac:dyDescent="0.25">
      <c r="A7" s="38"/>
      <c r="B7" s="44"/>
      <c r="C7" s="21"/>
      <c r="D7" s="21"/>
      <c r="E7" s="155"/>
      <c r="F7" s="329"/>
      <c r="G7" s="104"/>
      <c r="H7" s="21"/>
      <c r="I7" s="155"/>
      <c r="J7" s="329"/>
      <c r="K7" s="41"/>
      <c r="L7" s="33"/>
    </row>
    <row r="8" spans="1:12" ht="24" hidden="1" customHeight="1" x14ac:dyDescent="0.25">
      <c r="A8" s="38"/>
      <c r="B8" s="44"/>
      <c r="C8" s="21"/>
      <c r="D8" s="21"/>
      <c r="E8" s="155"/>
      <c r="F8" s="329"/>
      <c r="G8" s="104"/>
      <c r="H8" s="21"/>
      <c r="I8" s="155"/>
      <c r="J8" s="329"/>
      <c r="K8" s="41"/>
      <c r="L8" s="33"/>
    </row>
    <row r="9" spans="1:12" ht="11.5" hidden="1" x14ac:dyDescent="0.25">
      <c r="A9" s="38"/>
      <c r="B9" s="44"/>
      <c r="C9" s="21"/>
      <c r="D9" s="21"/>
      <c r="E9" s="155"/>
      <c r="F9" s="329"/>
      <c r="G9" s="104"/>
      <c r="H9" s="21"/>
      <c r="I9" s="155"/>
      <c r="J9" s="329"/>
      <c r="K9" s="41"/>
      <c r="L9" s="33"/>
    </row>
    <row r="10" spans="1:12" ht="11.5" hidden="1" x14ac:dyDescent="0.25">
      <c r="A10" s="38"/>
      <c r="B10" s="44"/>
      <c r="C10" s="21"/>
      <c r="D10" s="21"/>
      <c r="E10" s="155"/>
      <c r="F10" s="329"/>
      <c r="G10" s="104"/>
      <c r="H10" s="21"/>
      <c r="I10" s="155"/>
      <c r="J10" s="329"/>
      <c r="K10" s="41"/>
      <c r="L10" s="33"/>
    </row>
    <row r="11" spans="1:12" ht="11.5" hidden="1" x14ac:dyDescent="0.25">
      <c r="A11" s="38"/>
      <c r="B11" s="44"/>
      <c r="C11" s="21"/>
      <c r="D11" s="21"/>
      <c r="E11" s="155"/>
      <c r="F11" s="329"/>
      <c r="G11" s="104"/>
      <c r="H11" s="21"/>
      <c r="I11" s="155"/>
      <c r="J11" s="329"/>
      <c r="K11" s="41"/>
      <c r="L11" s="33"/>
    </row>
    <row r="12" spans="1:12" ht="11.5" hidden="1" x14ac:dyDescent="0.25">
      <c r="A12" s="38"/>
      <c r="B12" s="45"/>
      <c r="C12" s="21"/>
      <c r="D12" s="21"/>
      <c r="E12" s="155"/>
      <c r="F12" s="329"/>
      <c r="G12" s="104"/>
      <c r="H12" s="21"/>
      <c r="I12" s="155"/>
      <c r="J12" s="329"/>
      <c r="K12" s="41"/>
      <c r="L12" s="33"/>
    </row>
    <row r="13" spans="1:12" ht="36" hidden="1" customHeight="1" x14ac:dyDescent="0.25">
      <c r="A13" s="38"/>
      <c r="B13" s="45"/>
      <c r="C13" s="62"/>
      <c r="D13" s="62"/>
      <c r="E13" s="156"/>
      <c r="F13" s="329"/>
      <c r="G13" s="295"/>
      <c r="H13" s="62"/>
      <c r="I13" s="156"/>
      <c r="J13" s="329"/>
      <c r="K13" s="41"/>
      <c r="L13" s="33"/>
    </row>
    <row r="14" spans="1:12" ht="11.5" hidden="1" x14ac:dyDescent="0.25">
      <c r="A14" s="38"/>
      <c r="B14" s="285"/>
      <c r="C14" s="329"/>
      <c r="D14" s="329"/>
      <c r="E14" s="329"/>
      <c r="F14" s="296"/>
      <c r="G14" s="329"/>
      <c r="H14" s="329"/>
      <c r="I14" s="329"/>
      <c r="J14" s="297"/>
      <c r="K14" s="42"/>
    </row>
    <row r="15" spans="1:12" ht="11.5" hidden="1" x14ac:dyDescent="0.25">
      <c r="B15" s="277"/>
      <c r="C15" s="55"/>
      <c r="D15" s="288"/>
      <c r="E15" s="13"/>
      <c r="F15" s="43"/>
      <c r="G15" s="13"/>
      <c r="H15" s="13"/>
      <c r="I15" s="13"/>
      <c r="J15" s="13"/>
      <c r="L15" s="33"/>
    </row>
    <row r="16" spans="1:12" ht="11.5" hidden="1" x14ac:dyDescent="0.25">
      <c r="A16" s="38"/>
      <c r="B16" s="280"/>
      <c r="C16" s="286"/>
      <c r="D16" s="287"/>
      <c r="E16" s="41"/>
      <c r="L16" s="33"/>
    </row>
    <row r="17" spans="1:12" ht="11.5" hidden="1" x14ac:dyDescent="0.25">
      <c r="A17" s="38"/>
      <c r="B17" s="281"/>
      <c r="C17" s="129"/>
      <c r="D17" s="132"/>
      <c r="E17" s="41"/>
      <c r="L17" s="33"/>
    </row>
    <row r="18" spans="1:12" ht="12" hidden="1" customHeight="1" x14ac:dyDescent="0.25">
      <c r="A18" s="38"/>
      <c r="B18" s="281"/>
      <c r="C18" s="129"/>
      <c r="D18" s="132"/>
      <c r="E18" s="41"/>
      <c r="L18" s="33"/>
    </row>
    <row r="19" spans="1:12" ht="11.5" hidden="1" x14ac:dyDescent="0.25">
      <c r="A19" s="38"/>
      <c r="B19" s="281"/>
      <c r="C19" s="129"/>
      <c r="D19" s="132"/>
      <c r="E19" s="41"/>
      <c r="L19" s="33"/>
    </row>
    <row r="20" spans="1:12" ht="11.5" hidden="1" x14ac:dyDescent="0.25">
      <c r="A20" s="38"/>
      <c r="B20" s="281"/>
      <c r="C20" s="129"/>
      <c r="D20" s="132"/>
      <c r="E20" s="41"/>
      <c r="L20" s="33"/>
    </row>
    <row r="21" spans="1:12" ht="11.5" hidden="1" x14ac:dyDescent="0.25">
      <c r="A21" s="38"/>
      <c r="B21" s="282"/>
      <c r="C21" s="116"/>
      <c r="D21" s="118"/>
      <c r="E21" s="41"/>
      <c r="L21" s="33"/>
    </row>
    <row r="22" spans="1:12" ht="11.5" hidden="1" x14ac:dyDescent="0.25">
      <c r="A22" s="38"/>
      <c r="B22" s="281"/>
      <c r="C22" s="129"/>
      <c r="D22" s="132"/>
      <c r="E22" s="41"/>
      <c r="L22" s="33"/>
    </row>
    <row r="23" spans="1:12" ht="11.5" hidden="1" x14ac:dyDescent="0.25">
      <c r="A23" s="38"/>
      <c r="B23" s="281"/>
      <c r="C23" s="129"/>
      <c r="D23" s="132"/>
      <c r="E23" s="41"/>
      <c r="L23" s="33"/>
    </row>
    <row r="24" spans="1:12" ht="11.5" hidden="1" x14ac:dyDescent="0.25">
      <c r="A24" s="38"/>
      <c r="B24" s="283"/>
      <c r="C24" s="129"/>
      <c r="D24" s="132"/>
      <c r="E24" s="41"/>
      <c r="L24" s="33"/>
    </row>
    <row r="25" spans="1:12" ht="11.5" hidden="1" x14ac:dyDescent="0.25">
      <c r="A25" s="38"/>
      <c r="B25" s="284"/>
      <c r="C25" s="129"/>
      <c r="D25" s="132"/>
      <c r="E25" s="41"/>
      <c r="L25" s="33"/>
    </row>
    <row r="26" spans="1:12" ht="11.5" hidden="1" x14ac:dyDescent="0.25">
      <c r="A26" s="38"/>
      <c r="B26" s="282"/>
      <c r="C26" s="116"/>
      <c r="D26" s="118"/>
      <c r="E26" s="41"/>
      <c r="L26" s="33"/>
    </row>
    <row r="27" spans="1:12" ht="11.5" hidden="1" x14ac:dyDescent="0.25">
      <c r="A27" s="38"/>
      <c r="B27" s="281"/>
      <c r="C27" s="329"/>
      <c r="D27" s="132"/>
      <c r="E27" s="46"/>
      <c r="L27" s="33"/>
    </row>
    <row r="28" spans="1:12" ht="11.5" hidden="1" x14ac:dyDescent="0.25">
      <c r="A28" s="38"/>
      <c r="B28" s="281"/>
      <c r="C28" s="329"/>
      <c r="D28" s="132"/>
      <c r="E28" s="41"/>
      <c r="L28" s="33"/>
    </row>
    <row r="29" spans="1:12" ht="11.5" hidden="1" x14ac:dyDescent="0.25">
      <c r="A29" s="38"/>
      <c r="B29" s="284"/>
      <c r="C29" s="329"/>
      <c r="D29" s="132"/>
      <c r="E29" s="41"/>
      <c r="L29" s="33"/>
    </row>
    <row r="30" spans="1:12" ht="11.5" hidden="1" x14ac:dyDescent="0.25">
      <c r="A30" s="38"/>
      <c r="B30" s="285"/>
      <c r="C30" s="329"/>
      <c r="D30" s="132"/>
      <c r="E30" s="41"/>
      <c r="L30" s="33"/>
    </row>
    <row r="31" spans="1:12" ht="11.5" hidden="1" x14ac:dyDescent="0.25">
      <c r="B31" s="13"/>
      <c r="C31" s="13"/>
      <c r="D31" s="13"/>
      <c r="L31" s="33"/>
    </row>
    <row r="32" spans="1:12" ht="11.5" hidden="1" x14ac:dyDescent="0.25">
      <c r="B32" s="7"/>
      <c r="C32" s="20"/>
      <c r="D32" s="20"/>
      <c r="E32" s="20"/>
      <c r="F32" s="20"/>
      <c r="G32" s="20"/>
      <c r="L32" s="33"/>
    </row>
    <row r="33" spans="1:12" ht="11.5" hidden="1" x14ac:dyDescent="0.25">
      <c r="A33" s="38"/>
      <c r="B33" s="289"/>
      <c r="C33" s="55"/>
      <c r="D33" s="55"/>
      <c r="E33" s="55"/>
      <c r="F33" s="55"/>
      <c r="G33" s="55"/>
      <c r="H33" s="41"/>
      <c r="L33" s="33"/>
    </row>
    <row r="34" spans="1:12" ht="11.5" hidden="1" x14ac:dyDescent="0.25">
      <c r="A34" s="38"/>
      <c r="B34" s="242"/>
      <c r="C34" s="127"/>
      <c r="D34" s="127"/>
      <c r="E34" s="127"/>
      <c r="F34" s="127"/>
      <c r="G34" s="294"/>
      <c r="H34" s="41"/>
      <c r="L34" s="33"/>
    </row>
    <row r="35" spans="1:12" ht="11.5" hidden="1" x14ac:dyDescent="0.25">
      <c r="A35" s="38"/>
      <c r="B35" s="291"/>
      <c r="C35" s="129"/>
      <c r="D35" s="129"/>
      <c r="E35" s="129"/>
      <c r="F35" s="129"/>
      <c r="G35" s="329"/>
      <c r="H35" s="41"/>
      <c r="L35" s="33"/>
    </row>
    <row r="36" spans="1:12" ht="11.5" hidden="1" x14ac:dyDescent="0.25">
      <c r="A36" s="38"/>
      <c r="B36" s="291"/>
      <c r="C36" s="129"/>
      <c r="D36" s="129"/>
      <c r="E36" s="129"/>
      <c r="F36" s="129"/>
      <c r="G36" s="329"/>
      <c r="H36" s="41"/>
      <c r="L36" s="33"/>
    </row>
    <row r="37" spans="1:12" ht="11.5" hidden="1" x14ac:dyDescent="0.25">
      <c r="A37" s="38"/>
      <c r="B37" s="292"/>
      <c r="C37" s="129"/>
      <c r="D37" s="129"/>
      <c r="E37" s="129"/>
      <c r="F37" s="129"/>
      <c r="G37" s="329"/>
      <c r="H37" s="41"/>
      <c r="L37" s="33"/>
    </row>
    <row r="38" spans="1:12" ht="11.5" hidden="1" x14ac:dyDescent="0.25">
      <c r="A38" s="38"/>
      <c r="B38" s="291"/>
      <c r="C38" s="129"/>
      <c r="D38" s="129"/>
      <c r="E38" s="129"/>
      <c r="F38" s="129"/>
      <c r="G38" s="329"/>
      <c r="H38" s="41"/>
      <c r="L38" s="33"/>
    </row>
    <row r="39" spans="1:12" ht="11.5" hidden="1" x14ac:dyDescent="0.25">
      <c r="A39" s="38"/>
      <c r="B39" s="291"/>
      <c r="C39" s="129"/>
      <c r="D39" s="129"/>
      <c r="E39" s="129"/>
      <c r="F39" s="129"/>
      <c r="G39" s="329"/>
      <c r="H39" s="41"/>
      <c r="L39" s="33"/>
    </row>
    <row r="40" spans="1:12" ht="11.5" hidden="1" x14ac:dyDescent="0.25">
      <c r="A40" s="38"/>
      <c r="B40" s="292"/>
      <c r="C40" s="129"/>
      <c r="D40" s="129"/>
      <c r="E40" s="129"/>
      <c r="F40" s="129"/>
      <c r="G40" s="329"/>
      <c r="H40" s="41"/>
      <c r="L40" s="33"/>
    </row>
    <row r="41" spans="1:12" ht="11.5" hidden="1" x14ac:dyDescent="0.25">
      <c r="A41" s="38"/>
      <c r="B41" s="292"/>
      <c r="C41" s="129"/>
      <c r="D41" s="129"/>
      <c r="E41" s="329"/>
      <c r="F41" s="329"/>
      <c r="G41" s="329"/>
      <c r="H41" s="41"/>
      <c r="L41" s="33"/>
    </row>
    <row r="42" spans="1:12" ht="11.5" hidden="1" x14ac:dyDescent="0.25">
      <c r="A42" s="38"/>
      <c r="B42" s="293"/>
      <c r="C42" s="171"/>
      <c r="D42" s="171"/>
      <c r="E42" s="330"/>
      <c r="F42" s="330"/>
      <c r="G42" s="330"/>
      <c r="H42" s="41"/>
      <c r="L42" s="33"/>
    </row>
    <row r="43" spans="1:12" ht="11.5" hidden="1" x14ac:dyDescent="0.25">
      <c r="A43" s="38"/>
      <c r="B43" s="337"/>
      <c r="C43" s="173"/>
      <c r="D43" s="331"/>
      <c r="E43" s="331"/>
      <c r="F43" s="331"/>
      <c r="G43" s="331"/>
      <c r="H43" s="41"/>
      <c r="L43" s="33"/>
    </row>
    <row r="44" spans="1:12" ht="11.5" hidden="1" x14ac:dyDescent="0.25">
      <c r="A44" s="38"/>
      <c r="B44" s="338"/>
      <c r="C44" s="129"/>
      <c r="D44" s="329"/>
      <c r="E44" s="329"/>
      <c r="F44" s="329"/>
      <c r="G44" s="329"/>
      <c r="H44" s="41"/>
      <c r="L44" s="33"/>
    </row>
    <row r="45" spans="1:12" ht="11.5" hidden="1" x14ac:dyDescent="0.25">
      <c r="A45" s="38"/>
      <c r="B45" s="338"/>
      <c r="C45" s="129"/>
      <c r="D45" s="329"/>
      <c r="E45" s="329"/>
      <c r="F45" s="329"/>
      <c r="G45" s="329"/>
      <c r="H45" s="41"/>
      <c r="L45" s="33"/>
    </row>
    <row r="46" spans="1:12" ht="11.5" hidden="1" x14ac:dyDescent="0.25">
      <c r="A46" s="38"/>
      <c r="B46" s="338"/>
      <c r="C46" s="129"/>
      <c r="D46" s="329"/>
      <c r="E46" s="329"/>
      <c r="F46" s="329"/>
      <c r="G46" s="329"/>
      <c r="H46" s="41"/>
      <c r="L46" s="33"/>
    </row>
    <row r="47" spans="1:12" ht="11.5" hidden="1" x14ac:dyDescent="0.25">
      <c r="A47" s="38"/>
      <c r="B47" s="338"/>
      <c r="C47" s="129"/>
      <c r="D47" s="329"/>
      <c r="E47" s="329"/>
      <c r="F47" s="329"/>
      <c r="G47" s="329"/>
      <c r="H47" s="41"/>
      <c r="L47" s="33"/>
    </row>
    <row r="48" spans="1:12" ht="11.5" hidden="1" x14ac:dyDescent="0.25">
      <c r="A48" s="38"/>
      <c r="B48" s="338"/>
      <c r="C48" s="129"/>
      <c r="D48" s="329"/>
      <c r="E48" s="329"/>
      <c r="F48" s="329"/>
      <c r="G48" s="329"/>
      <c r="H48" s="41"/>
      <c r="L48" s="33"/>
    </row>
    <row r="49" spans="1:12" ht="11.5" hidden="1" x14ac:dyDescent="0.25">
      <c r="A49" s="38"/>
      <c r="B49" s="338"/>
      <c r="C49" s="129"/>
      <c r="D49" s="329"/>
      <c r="E49" s="329"/>
      <c r="F49" s="329"/>
      <c r="G49" s="329"/>
      <c r="H49" s="41"/>
      <c r="L49" s="33"/>
    </row>
    <row r="50" spans="1:12" ht="11.5" hidden="1" x14ac:dyDescent="0.25">
      <c r="A50" s="38"/>
      <c r="B50" s="338"/>
      <c r="C50" s="140"/>
      <c r="D50" s="329"/>
      <c r="E50" s="329"/>
      <c r="F50" s="329"/>
      <c r="G50" s="329"/>
      <c r="H50" s="41"/>
      <c r="L50" s="33"/>
    </row>
    <row r="51" spans="1:12" ht="11.5" hidden="1" x14ac:dyDescent="0.25">
      <c r="A51" s="38"/>
      <c r="B51" s="339"/>
      <c r="C51" s="129"/>
      <c r="D51" s="329"/>
      <c r="E51" s="329"/>
      <c r="F51" s="329"/>
      <c r="G51" s="329"/>
      <c r="H51" s="41"/>
      <c r="L51" s="33"/>
    </row>
    <row r="52" spans="1:12" ht="11.5" hidden="1" x14ac:dyDescent="0.25">
      <c r="A52" s="38"/>
      <c r="B52" s="339"/>
      <c r="C52" s="129"/>
      <c r="D52" s="329"/>
      <c r="E52" s="329"/>
      <c r="F52" s="329"/>
      <c r="G52" s="329"/>
      <c r="H52" s="41"/>
      <c r="L52" s="33"/>
    </row>
    <row r="53" spans="1:12" ht="11.5" hidden="1" x14ac:dyDescent="0.25">
      <c r="A53" s="38"/>
      <c r="B53" s="339"/>
      <c r="C53" s="129"/>
      <c r="D53" s="329"/>
      <c r="E53" s="329"/>
      <c r="F53" s="329"/>
      <c r="G53" s="329"/>
      <c r="H53" s="41"/>
      <c r="L53" s="33"/>
    </row>
    <row r="54" spans="1:12" ht="11.5" hidden="1" x14ac:dyDescent="0.25">
      <c r="A54" s="38"/>
      <c r="B54" s="339"/>
      <c r="C54" s="129"/>
      <c r="D54" s="329"/>
      <c r="E54" s="329"/>
      <c r="F54" s="329"/>
      <c r="G54" s="329"/>
      <c r="H54" s="41"/>
      <c r="L54" s="33"/>
    </row>
    <row r="55" spans="1:12" ht="11.5" hidden="1" x14ac:dyDescent="0.25">
      <c r="A55" s="38"/>
      <c r="B55" s="340"/>
      <c r="C55" s="137"/>
      <c r="D55" s="329"/>
      <c r="E55" s="329"/>
      <c r="F55" s="329"/>
      <c r="G55" s="329"/>
      <c r="H55" s="41"/>
      <c r="L55" s="33"/>
    </row>
    <row r="56" spans="1:12" ht="11.5" hidden="1" x14ac:dyDescent="0.25">
      <c r="B56" s="299"/>
      <c r="C56" s="47"/>
      <c r="G56" s="13"/>
      <c r="L56" s="33"/>
    </row>
    <row r="57" spans="1:12" ht="11.5" hidden="1" x14ac:dyDescent="0.25">
      <c r="A57" s="38"/>
      <c r="B57" s="298" t="s">
        <v>98</v>
      </c>
      <c r="C57" s="304" t="s">
        <v>99</v>
      </c>
      <c r="D57" s="41"/>
      <c r="L57" s="33"/>
    </row>
    <row r="58" spans="1:12" ht="11.5" hidden="1" x14ac:dyDescent="0.25">
      <c r="A58" s="38"/>
      <c r="B58" s="341"/>
      <c r="C58" s="305"/>
      <c r="D58" s="41"/>
      <c r="L58" s="33"/>
    </row>
    <row r="59" spans="1:12" ht="11.5" x14ac:dyDescent="0.25">
      <c r="B59" s="361" t="s">
        <v>377</v>
      </c>
      <c r="C59" s="373"/>
      <c r="L59" s="33"/>
    </row>
    <row r="60" spans="1:12" ht="11.5" x14ac:dyDescent="0.25">
      <c r="B60" s="306" t="s">
        <v>31</v>
      </c>
      <c r="C60" s="307" t="s">
        <v>378</v>
      </c>
      <c r="L60" s="33"/>
    </row>
    <row r="61" spans="1:12" ht="11.5" x14ac:dyDescent="0.25">
      <c r="A61" s="38"/>
      <c r="B61" s="290" t="s">
        <v>379</v>
      </c>
      <c r="C61" s="154"/>
      <c r="D61" s="41"/>
      <c r="L61" s="33"/>
    </row>
    <row r="62" spans="1:12" ht="11.5" x14ac:dyDescent="0.25">
      <c r="A62" s="38"/>
      <c r="B62" s="300" t="s">
        <v>380</v>
      </c>
      <c r="C62" s="156"/>
      <c r="D62" s="41"/>
      <c r="L62" s="33"/>
    </row>
    <row r="63" spans="1:12" ht="11.5" x14ac:dyDescent="0.25">
      <c r="B63" s="360" t="s">
        <v>381</v>
      </c>
      <c r="C63" s="303"/>
      <c r="D63" s="20"/>
      <c r="E63" s="20"/>
      <c r="L63" s="33"/>
    </row>
    <row r="64" spans="1:12" ht="11.5" hidden="1" x14ac:dyDescent="0.25">
      <c r="A64" s="38"/>
      <c r="B64" s="308"/>
      <c r="C64" s="54"/>
      <c r="D64" s="54"/>
      <c r="E64" s="266"/>
      <c r="F64" s="41"/>
      <c r="L64" s="33"/>
    </row>
    <row r="65" spans="1:12" ht="11.5" hidden="1" x14ac:dyDescent="0.25">
      <c r="A65" s="38"/>
      <c r="B65" s="301"/>
      <c r="C65" s="302"/>
      <c r="D65" s="302"/>
      <c r="E65" s="303"/>
      <c r="F65" s="41"/>
      <c r="L65" s="33"/>
    </row>
    <row r="66" spans="1:12" ht="11.5" hidden="1" x14ac:dyDescent="0.25">
      <c r="B66" s="47"/>
      <c r="C66" s="47"/>
      <c r="D66" s="13"/>
      <c r="E66" s="13"/>
      <c r="L66" s="33"/>
    </row>
    <row r="67" spans="1:12" ht="11.5" hidden="1" x14ac:dyDescent="0.25">
      <c r="B67" s="308"/>
      <c r="C67" s="311"/>
      <c r="D67" s="37"/>
      <c r="E67" s="37"/>
      <c r="F67" s="37"/>
      <c r="L67" s="33"/>
    </row>
    <row r="68" spans="1:12" ht="11.5" hidden="1" x14ac:dyDescent="0.25">
      <c r="A68" s="38"/>
      <c r="B68" s="342"/>
      <c r="C68" s="154"/>
      <c r="D68" s="50"/>
      <c r="E68" s="37"/>
      <c r="F68" s="37"/>
      <c r="L68" s="33"/>
    </row>
    <row r="69" spans="1:12" ht="11.5" hidden="1" x14ac:dyDescent="0.25">
      <c r="A69" s="38"/>
      <c r="B69" s="309"/>
      <c r="C69" s="155"/>
      <c r="D69" s="50"/>
      <c r="E69" s="37"/>
      <c r="F69" s="37"/>
      <c r="L69" s="33"/>
    </row>
    <row r="70" spans="1:12" ht="11.5" hidden="1" x14ac:dyDescent="0.25">
      <c r="A70" s="38"/>
      <c r="B70" s="309"/>
      <c r="C70" s="155"/>
      <c r="D70" s="50"/>
      <c r="E70" s="37"/>
      <c r="F70" s="37"/>
      <c r="L70" s="33"/>
    </row>
    <row r="71" spans="1:12" ht="11.5" hidden="1" x14ac:dyDescent="0.25">
      <c r="A71" s="38"/>
      <c r="B71" s="309"/>
      <c r="C71" s="155"/>
      <c r="D71" s="50"/>
      <c r="E71" s="37"/>
      <c r="F71" s="37"/>
      <c r="L71" s="33"/>
    </row>
    <row r="72" spans="1:12" ht="11.5" hidden="1" x14ac:dyDescent="0.25">
      <c r="A72" s="38"/>
      <c r="B72" s="309"/>
      <c r="C72" s="155"/>
      <c r="D72" s="50"/>
      <c r="E72" s="37"/>
      <c r="F72" s="37"/>
      <c r="L72" s="33"/>
    </row>
    <row r="73" spans="1:12" ht="39" hidden="1" customHeight="1" x14ac:dyDescent="0.25">
      <c r="A73" s="38"/>
      <c r="B73" s="309"/>
      <c r="C73" s="155"/>
      <c r="D73" s="50"/>
      <c r="E73" s="37"/>
      <c r="F73" s="37"/>
      <c r="L73" s="33"/>
    </row>
    <row r="74" spans="1:12" ht="11.5" hidden="1" x14ac:dyDescent="0.25">
      <c r="A74" s="38"/>
      <c r="B74" s="310"/>
      <c r="C74" s="156"/>
      <c r="D74" s="50"/>
      <c r="E74" s="37"/>
      <c r="F74" s="37"/>
      <c r="L74" s="33"/>
    </row>
    <row r="75" spans="1:12" ht="11.5" hidden="1" x14ac:dyDescent="0.25">
      <c r="B75" s="47"/>
      <c r="C75" s="47"/>
      <c r="D75" s="20"/>
      <c r="E75" s="20"/>
      <c r="L75" s="33"/>
    </row>
    <row r="76" spans="1:12" ht="11.5" hidden="1" x14ac:dyDescent="0.25">
      <c r="A76" s="38"/>
      <c r="B76" s="313"/>
      <c r="C76" s="55"/>
      <c r="D76" s="55"/>
      <c r="E76" s="268"/>
      <c r="F76" s="41"/>
      <c r="L76" s="33"/>
    </row>
    <row r="77" spans="1:12" ht="11.5" hidden="1" x14ac:dyDescent="0.25">
      <c r="A77" s="38"/>
      <c r="B77" s="312"/>
      <c r="C77" s="23"/>
      <c r="D77" s="23"/>
      <c r="E77" s="154"/>
      <c r="F77" s="41"/>
      <c r="L77" s="33"/>
    </row>
    <row r="78" spans="1:12" ht="11.5" hidden="1" x14ac:dyDescent="0.25">
      <c r="A78" s="38"/>
      <c r="B78" s="312"/>
      <c r="C78" s="21"/>
      <c r="D78" s="21"/>
      <c r="E78" s="155"/>
      <c r="F78" s="41"/>
      <c r="L78" s="33"/>
    </row>
    <row r="79" spans="1:12" ht="11.5" hidden="1" x14ac:dyDescent="0.25">
      <c r="A79" s="38"/>
      <c r="B79" s="312"/>
      <c r="C79" s="21"/>
      <c r="D79" s="21"/>
      <c r="E79" s="155"/>
      <c r="F79" s="41"/>
      <c r="L79" s="33"/>
    </row>
    <row r="80" spans="1:12" ht="11.5" hidden="1" x14ac:dyDescent="0.25">
      <c r="A80" s="38"/>
      <c r="B80" s="314"/>
      <c r="C80" s="62"/>
      <c r="D80" s="62"/>
      <c r="E80" s="156"/>
      <c r="F80" s="41"/>
      <c r="L80" s="33"/>
    </row>
    <row r="81" spans="1:12" ht="11.5" hidden="1" x14ac:dyDescent="0.25">
      <c r="B81" s="47"/>
      <c r="C81" s="47"/>
      <c r="D81" s="47"/>
      <c r="E81" s="47"/>
      <c r="F81" s="20"/>
      <c r="G81" s="20"/>
      <c r="H81" s="20"/>
      <c r="I81" s="20"/>
      <c r="J81" s="20"/>
      <c r="L81" s="33"/>
    </row>
    <row r="82" spans="1:12" ht="15.75" hidden="1" customHeight="1" x14ac:dyDescent="0.25">
      <c r="A82" s="38"/>
      <c r="B82" s="321"/>
      <c r="C82" s="278"/>
      <c r="D82" s="278"/>
      <c r="E82" s="278"/>
      <c r="F82" s="278"/>
      <c r="G82" s="278"/>
      <c r="H82" s="278"/>
      <c r="I82" s="278"/>
      <c r="J82" s="278"/>
      <c r="K82" s="39"/>
      <c r="L82" s="33"/>
    </row>
    <row r="83" spans="1:12" ht="11.5" hidden="1" x14ac:dyDescent="0.25">
      <c r="A83" s="38"/>
      <c r="B83" s="317"/>
      <c r="C83" s="343"/>
      <c r="D83" s="343"/>
      <c r="E83" s="343"/>
      <c r="F83" s="343"/>
      <c r="G83" s="343"/>
      <c r="H83" s="343"/>
      <c r="I83" s="343"/>
      <c r="J83" s="344"/>
      <c r="K83" s="40"/>
      <c r="L83" s="33"/>
    </row>
    <row r="84" spans="1:12" ht="15.75" hidden="1" customHeight="1" x14ac:dyDescent="0.25">
      <c r="A84" s="38"/>
      <c r="B84" s="315"/>
      <c r="C84" s="23"/>
      <c r="D84" s="23"/>
      <c r="E84" s="154"/>
      <c r="F84" s="329"/>
      <c r="G84" s="102"/>
      <c r="H84" s="23"/>
      <c r="I84" s="23"/>
      <c r="J84" s="329"/>
      <c r="K84" s="41"/>
      <c r="L84" s="33"/>
    </row>
    <row r="85" spans="1:12" ht="11.5" hidden="1" x14ac:dyDescent="0.25">
      <c r="A85" s="38"/>
      <c r="B85" s="316"/>
      <c r="C85" s="62"/>
      <c r="D85" s="62"/>
      <c r="E85" s="156"/>
      <c r="F85" s="329"/>
      <c r="G85" s="295"/>
      <c r="H85" s="62"/>
      <c r="I85" s="62"/>
      <c r="J85" s="329"/>
      <c r="K85" s="41"/>
      <c r="L85" s="33"/>
    </row>
    <row r="86" spans="1:12" ht="11.5" hidden="1" x14ac:dyDescent="0.25">
      <c r="B86" s="47"/>
      <c r="C86" s="13"/>
      <c r="D86" s="13"/>
      <c r="E86" s="13"/>
      <c r="F86" s="13"/>
      <c r="G86" s="13"/>
      <c r="H86" s="13"/>
      <c r="I86" s="13"/>
      <c r="J86" s="13"/>
      <c r="L86" s="33"/>
    </row>
    <row r="87" spans="1:12" ht="11.5" hidden="1" x14ac:dyDescent="0.25">
      <c r="A87" s="38"/>
      <c r="B87" s="324"/>
      <c r="C87" s="235"/>
      <c r="D87" s="20"/>
      <c r="E87" s="20"/>
      <c r="L87" s="33"/>
    </row>
    <row r="88" spans="1:12" ht="11.5" hidden="1" x14ac:dyDescent="0.25">
      <c r="A88" s="38"/>
      <c r="B88" s="348"/>
      <c r="C88" s="327"/>
      <c r="D88" s="52"/>
      <c r="E88" s="52"/>
      <c r="F88" s="41"/>
      <c r="L88" s="33"/>
    </row>
    <row r="89" spans="1:12" ht="11.5" hidden="1" x14ac:dyDescent="0.25">
      <c r="A89" s="38"/>
      <c r="B89" s="345"/>
      <c r="C89" s="326"/>
      <c r="D89" s="329"/>
      <c r="E89" s="329"/>
      <c r="F89" s="42"/>
    </row>
    <row r="90" spans="1:12" ht="11.5" hidden="1" x14ac:dyDescent="0.25">
      <c r="A90" s="38"/>
      <c r="B90" s="346"/>
      <c r="C90" s="51"/>
      <c r="D90" s="318"/>
      <c r="E90" s="329"/>
      <c r="F90" s="41"/>
      <c r="L90" s="33"/>
    </row>
    <row r="91" spans="1:12" ht="11.5" hidden="1" x14ac:dyDescent="0.25">
      <c r="A91" s="38"/>
      <c r="B91" s="346"/>
      <c r="C91" s="51"/>
      <c r="D91" s="51"/>
      <c r="E91" s="319"/>
      <c r="F91" s="41"/>
      <c r="L91" s="33"/>
    </row>
    <row r="92" spans="1:12" ht="11.5" hidden="1" x14ac:dyDescent="0.25">
      <c r="A92" s="38"/>
      <c r="B92" s="346"/>
      <c r="C92" s="51"/>
      <c r="D92" s="51"/>
      <c r="E92" s="320"/>
      <c r="F92" s="41"/>
      <c r="L92" s="33"/>
    </row>
    <row r="93" spans="1:12" ht="11.5" hidden="1" x14ac:dyDescent="0.25">
      <c r="A93" s="38"/>
      <c r="B93" s="346"/>
      <c r="C93" s="51"/>
      <c r="D93" s="318"/>
      <c r="E93" s="329"/>
      <c r="F93" s="41"/>
      <c r="L93" s="33"/>
    </row>
    <row r="94" spans="1:12" ht="11.5" hidden="1" x14ac:dyDescent="0.25">
      <c r="A94" s="38"/>
      <c r="B94" s="347"/>
      <c r="C94" s="320"/>
      <c r="D94" s="325"/>
      <c r="E94" s="329"/>
      <c r="F94" s="41"/>
      <c r="L94" s="33"/>
    </row>
    <row r="95" spans="1:12" ht="11.5" hidden="1" x14ac:dyDescent="0.25">
      <c r="B95" s="13"/>
      <c r="C95" s="13"/>
      <c r="D95" s="13"/>
      <c r="E95" s="13"/>
      <c r="L95" s="7"/>
    </row>
  </sheetData>
  <sheetProtection password="AFA5" sheet="1"/>
  <conditionalFormatting sqref="C90:D94 E91:E92">
    <cfRule type="cellIs" dxfId="27" priority="1" stopIfTrue="1" operator="lessThan">
      <formula>0</formula>
    </cfRule>
  </conditionalFormatting>
  <pageMargins left="0.7" right="0.7" top="0.75" bottom="0.75" header="0.3" footer="0.3"/>
  <pageSetup pageOrder="overThenDown" orientation="landscape" horizontalDpi="1200" verticalDpi="1200"/>
  <rowBreaks count="5" manualBreakCount="5">
    <brk id="14" max="1048575" man="1"/>
    <brk id="30" max="1048575" man="1"/>
    <brk id="42" max="1048575" man="1"/>
    <brk id="62" max="1048575" man="1"/>
    <brk id="80" max="1048575" man="1"/>
  </rowBreaks>
  <tableParts count="2">
    <tablePart r:id="rId1"/>
    <tablePart r:id="rId2"/>
  </tableParts>
  <extLst>
    <ext xmlns:x14="http://schemas.microsoft.com/office/spreadsheetml/2009/9/main" uri="{78C0D931-6437-407d-A8EE-F0AAD7539E65}">
      <x14:conditionalFormattings>
        <x14:conditionalFormatting xmlns:xm="http://schemas.microsoft.com/office/excel/2006/main">
          <x14:cfRule type="beginsWith" priority="2" stopIfTrue="1" operator="beginsWith" id="{5D3F1171-35EA-4D6C-99AC-C2ECF2507F1C}">
            <xm:f>LEFT(F14,LEN("FAIL"))="FAIL"</xm:f>
            <xm:f>"FAIL"</xm:f>
            <x14:dxf>
              <font>
                <color rgb="FFFF0000"/>
              </font>
              <numFmt numFmtId="0" formatCode="General"/>
            </x14:dxf>
          </x14:cfRule>
          <x14:cfRule type="beginsWith" priority="3" operator="beginsWith" id="{4A46F0C5-655C-4C40-83C9-2293C80B4F9D}">
            <xm:f>LEFT(F14,LEN("EXPLAINED"))="EXPLAINED"</xm:f>
            <xm:f>"EXPLAINED"</xm:f>
            <x14:dxf>
              <font>
                <color theme="7"/>
              </font>
              <numFmt numFmtId="0" formatCode="General"/>
            </x14:dxf>
          </x14:cfRule>
          <xm:sqref>K14 F89</xm:sqref>
        </x14:conditionalFormatting>
      </x14:conditionalFormatting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089A0C-19E5-4BA4-BA48-C1FB88BCC9C1}">
  <dimension ref="A1:L95"/>
  <sheetViews>
    <sheetView showGridLines="0" topLeftCell="B1" zoomScaleNormal="100" workbookViewId="0">
      <selection activeCell="B3" sqref="B3"/>
    </sheetView>
  </sheetViews>
  <sheetFormatPr defaultColWidth="0" defaultRowHeight="12" customHeight="1" zeroHeight="1" x14ac:dyDescent="0.25"/>
  <cols>
    <col min="1" max="1" width="5" style="10" hidden="1" customWidth="1"/>
    <col min="2" max="2" width="44.453125" style="10" customWidth="1"/>
    <col min="3" max="10" width="15.7265625" style="10" customWidth="1"/>
    <col min="11" max="11" width="5.7265625" style="10" customWidth="1"/>
    <col min="12" max="12" width="11.54296875" style="10" customWidth="1"/>
    <col min="13" max="15" width="9.1796875" style="10" hidden="1" customWidth="1"/>
    <col min="16" max="16384" width="9.1796875" style="10" hidden="1"/>
  </cols>
  <sheetData>
    <row r="1" spans="1:12" ht="19" x14ac:dyDescent="0.25">
      <c r="B1" s="356" t="s">
        <v>327</v>
      </c>
    </row>
    <row r="2" spans="1:12" ht="11.5" x14ac:dyDescent="0.25">
      <c r="A2" s="69"/>
      <c r="B2" s="148" t="s">
        <v>1</v>
      </c>
      <c r="C2" s="20"/>
      <c r="D2" s="20"/>
      <c r="E2" s="20"/>
      <c r="F2" s="20"/>
      <c r="G2" s="20"/>
      <c r="H2" s="20"/>
      <c r="I2" s="20"/>
      <c r="J2" s="20"/>
    </row>
    <row r="3" spans="1:12" ht="15.75" customHeight="1" x14ac:dyDescent="0.25">
      <c r="B3" s="355" t="s">
        <v>328</v>
      </c>
      <c r="C3" s="235"/>
      <c r="D3" s="20"/>
      <c r="E3" s="20"/>
      <c r="F3" s="20"/>
      <c r="G3" s="20"/>
      <c r="H3" s="20"/>
      <c r="I3" s="20"/>
      <c r="J3" s="20"/>
      <c r="L3" s="9"/>
    </row>
    <row r="4" spans="1:12" ht="15.75" customHeight="1" x14ac:dyDescent="0.25">
      <c r="A4" s="38"/>
      <c r="B4" s="322" t="s">
        <v>329</v>
      </c>
      <c r="C4" s="278"/>
      <c r="D4" s="278"/>
      <c r="E4" s="278"/>
      <c r="F4" s="278"/>
      <c r="G4" s="278"/>
      <c r="H4" s="278"/>
      <c r="I4" s="278"/>
      <c r="J4" s="278"/>
      <c r="K4" s="39"/>
      <c r="L4" s="33"/>
    </row>
    <row r="5" spans="1:12" ht="11.5" hidden="1" x14ac:dyDescent="0.25">
      <c r="A5" s="38"/>
      <c r="B5" s="323"/>
      <c r="C5" s="55"/>
      <c r="D5" s="55"/>
      <c r="E5" s="55"/>
      <c r="F5" s="55"/>
      <c r="G5" s="55"/>
      <c r="H5" s="55"/>
      <c r="I5" s="55"/>
      <c r="J5" s="268"/>
      <c r="K5" s="40"/>
      <c r="L5" s="33"/>
    </row>
    <row r="6" spans="1:12" ht="11.5" hidden="1" x14ac:dyDescent="0.25">
      <c r="A6" s="38"/>
      <c r="B6" s="44"/>
      <c r="C6" s="23"/>
      <c r="D6" s="23"/>
      <c r="E6" s="154"/>
      <c r="F6" s="329"/>
      <c r="G6" s="102"/>
      <c r="H6" s="23"/>
      <c r="I6" s="154"/>
      <c r="J6" s="329"/>
      <c r="K6" s="41"/>
      <c r="L6" s="33"/>
    </row>
    <row r="7" spans="1:12" ht="11.5" hidden="1" x14ac:dyDescent="0.25">
      <c r="A7" s="38"/>
      <c r="B7" s="44"/>
      <c r="C7" s="21"/>
      <c r="D7" s="21"/>
      <c r="E7" s="155"/>
      <c r="F7" s="329"/>
      <c r="G7" s="104"/>
      <c r="H7" s="21"/>
      <c r="I7" s="155"/>
      <c r="J7" s="329"/>
      <c r="K7" s="41"/>
      <c r="L7" s="33"/>
    </row>
    <row r="8" spans="1:12" ht="24" hidden="1" customHeight="1" x14ac:dyDescent="0.25">
      <c r="A8" s="38"/>
      <c r="B8" s="44"/>
      <c r="C8" s="21"/>
      <c r="D8" s="21"/>
      <c r="E8" s="155"/>
      <c r="F8" s="329"/>
      <c r="G8" s="104"/>
      <c r="H8" s="21"/>
      <c r="I8" s="155"/>
      <c r="J8" s="329"/>
      <c r="K8" s="41"/>
      <c r="L8" s="33"/>
    </row>
    <row r="9" spans="1:12" ht="11.5" hidden="1" x14ac:dyDescent="0.25">
      <c r="A9" s="38"/>
      <c r="B9" s="44"/>
      <c r="C9" s="21"/>
      <c r="D9" s="21"/>
      <c r="E9" s="155"/>
      <c r="F9" s="329"/>
      <c r="G9" s="104"/>
      <c r="H9" s="21"/>
      <c r="I9" s="155"/>
      <c r="J9" s="329"/>
      <c r="K9" s="41"/>
      <c r="L9" s="33"/>
    </row>
    <row r="10" spans="1:12" ht="11.5" hidden="1" x14ac:dyDescent="0.25">
      <c r="A10" s="38"/>
      <c r="B10" s="44"/>
      <c r="C10" s="21"/>
      <c r="D10" s="21"/>
      <c r="E10" s="155"/>
      <c r="F10" s="329"/>
      <c r="G10" s="104"/>
      <c r="H10" s="21"/>
      <c r="I10" s="155"/>
      <c r="J10" s="329"/>
      <c r="K10" s="41"/>
      <c r="L10" s="33"/>
    </row>
    <row r="11" spans="1:12" ht="11.5" hidden="1" x14ac:dyDescent="0.25">
      <c r="A11" s="38"/>
      <c r="B11" s="44"/>
      <c r="C11" s="21"/>
      <c r="D11" s="21"/>
      <c r="E11" s="155"/>
      <c r="F11" s="329"/>
      <c r="G11" s="104"/>
      <c r="H11" s="21"/>
      <c r="I11" s="155"/>
      <c r="J11" s="329"/>
      <c r="K11" s="41"/>
      <c r="L11" s="33"/>
    </row>
    <row r="12" spans="1:12" ht="11.5" hidden="1" x14ac:dyDescent="0.25">
      <c r="A12" s="38"/>
      <c r="B12" s="45"/>
      <c r="C12" s="21"/>
      <c r="D12" s="21"/>
      <c r="E12" s="155"/>
      <c r="F12" s="329"/>
      <c r="G12" s="104"/>
      <c r="H12" s="21"/>
      <c r="I12" s="155"/>
      <c r="J12" s="329"/>
      <c r="K12" s="41"/>
      <c r="L12" s="33"/>
    </row>
    <row r="13" spans="1:12" ht="36" hidden="1" customHeight="1" x14ac:dyDescent="0.25">
      <c r="A13" s="38"/>
      <c r="B13" s="45"/>
      <c r="C13" s="62"/>
      <c r="D13" s="62"/>
      <c r="E13" s="156"/>
      <c r="F13" s="329"/>
      <c r="G13" s="295"/>
      <c r="H13" s="62"/>
      <c r="I13" s="156"/>
      <c r="J13" s="329"/>
      <c r="K13" s="41"/>
      <c r="L13" s="33"/>
    </row>
    <row r="14" spans="1:12" ht="11.5" hidden="1" x14ac:dyDescent="0.25">
      <c r="A14" s="38"/>
      <c r="B14" s="285"/>
      <c r="C14" s="329"/>
      <c r="D14" s="329"/>
      <c r="E14" s="329"/>
      <c r="F14" s="296"/>
      <c r="G14" s="329"/>
      <c r="H14" s="329"/>
      <c r="I14" s="329"/>
      <c r="J14" s="297"/>
      <c r="K14" s="42"/>
    </row>
    <row r="15" spans="1:12" ht="11.5" hidden="1" x14ac:dyDescent="0.25">
      <c r="B15" s="277"/>
      <c r="C15" s="55"/>
      <c r="D15" s="288"/>
      <c r="E15" s="13"/>
      <c r="F15" s="43"/>
      <c r="G15" s="13"/>
      <c r="H15" s="13"/>
      <c r="I15" s="13"/>
      <c r="J15" s="13"/>
      <c r="L15" s="33"/>
    </row>
    <row r="16" spans="1:12" ht="11.5" hidden="1" x14ac:dyDescent="0.25">
      <c r="A16" s="38"/>
      <c r="B16" s="280"/>
      <c r="C16" s="286"/>
      <c r="D16" s="287"/>
      <c r="E16" s="41"/>
      <c r="L16" s="33"/>
    </row>
    <row r="17" spans="1:12" ht="11.5" hidden="1" x14ac:dyDescent="0.25">
      <c r="A17" s="38"/>
      <c r="B17" s="281"/>
      <c r="C17" s="129"/>
      <c r="D17" s="132"/>
      <c r="E17" s="41"/>
      <c r="L17" s="33"/>
    </row>
    <row r="18" spans="1:12" ht="12" hidden="1" customHeight="1" x14ac:dyDescent="0.25">
      <c r="A18" s="38"/>
      <c r="B18" s="281"/>
      <c r="C18" s="129"/>
      <c r="D18" s="132"/>
      <c r="E18" s="41"/>
      <c r="L18" s="33"/>
    </row>
    <row r="19" spans="1:12" ht="11.5" hidden="1" x14ac:dyDescent="0.25">
      <c r="A19" s="38"/>
      <c r="B19" s="281"/>
      <c r="C19" s="129"/>
      <c r="D19" s="132"/>
      <c r="E19" s="41"/>
      <c r="L19" s="33"/>
    </row>
    <row r="20" spans="1:12" ht="11.5" hidden="1" x14ac:dyDescent="0.25">
      <c r="A20" s="38"/>
      <c r="B20" s="281"/>
      <c r="C20" s="129"/>
      <c r="D20" s="132"/>
      <c r="E20" s="41"/>
      <c r="L20" s="33"/>
    </row>
    <row r="21" spans="1:12" ht="11.5" hidden="1" x14ac:dyDescent="0.25">
      <c r="A21" s="38"/>
      <c r="B21" s="282"/>
      <c r="C21" s="116"/>
      <c r="D21" s="118"/>
      <c r="E21" s="41"/>
      <c r="L21" s="33"/>
    </row>
    <row r="22" spans="1:12" ht="11.5" hidden="1" x14ac:dyDescent="0.25">
      <c r="A22" s="38"/>
      <c r="B22" s="281"/>
      <c r="C22" s="129"/>
      <c r="D22" s="132"/>
      <c r="E22" s="41"/>
      <c r="L22" s="33"/>
    </row>
    <row r="23" spans="1:12" ht="11.5" hidden="1" x14ac:dyDescent="0.25">
      <c r="A23" s="38"/>
      <c r="B23" s="281"/>
      <c r="C23" s="129"/>
      <c r="D23" s="132"/>
      <c r="E23" s="41"/>
      <c r="L23" s="33"/>
    </row>
    <row r="24" spans="1:12" ht="11.5" hidden="1" x14ac:dyDescent="0.25">
      <c r="A24" s="38"/>
      <c r="B24" s="283"/>
      <c r="C24" s="129"/>
      <c r="D24" s="132"/>
      <c r="E24" s="41"/>
      <c r="L24" s="33"/>
    </row>
    <row r="25" spans="1:12" ht="11.5" hidden="1" x14ac:dyDescent="0.25">
      <c r="A25" s="38"/>
      <c r="B25" s="284"/>
      <c r="C25" s="129"/>
      <c r="D25" s="132"/>
      <c r="E25" s="41"/>
      <c r="L25" s="33"/>
    </row>
    <row r="26" spans="1:12" ht="11.5" hidden="1" x14ac:dyDescent="0.25">
      <c r="A26" s="38"/>
      <c r="B26" s="282"/>
      <c r="C26" s="116"/>
      <c r="D26" s="118"/>
      <c r="E26" s="41"/>
      <c r="L26" s="33"/>
    </row>
    <row r="27" spans="1:12" ht="11.5" hidden="1" x14ac:dyDescent="0.25">
      <c r="A27" s="38"/>
      <c r="B27" s="281"/>
      <c r="C27" s="329"/>
      <c r="D27" s="132"/>
      <c r="E27" s="46"/>
      <c r="L27" s="33"/>
    </row>
    <row r="28" spans="1:12" ht="11.5" hidden="1" x14ac:dyDescent="0.25">
      <c r="A28" s="38"/>
      <c r="B28" s="281"/>
      <c r="C28" s="329"/>
      <c r="D28" s="132"/>
      <c r="E28" s="41"/>
      <c r="L28" s="33"/>
    </row>
    <row r="29" spans="1:12" ht="11.5" hidden="1" x14ac:dyDescent="0.25">
      <c r="A29" s="38"/>
      <c r="B29" s="284"/>
      <c r="C29" s="329"/>
      <c r="D29" s="132"/>
      <c r="E29" s="41"/>
      <c r="L29" s="33"/>
    </row>
    <row r="30" spans="1:12" ht="11.5" hidden="1" x14ac:dyDescent="0.25">
      <c r="A30" s="38"/>
      <c r="B30" s="285"/>
      <c r="C30" s="329"/>
      <c r="D30" s="132"/>
      <c r="E30" s="41"/>
      <c r="L30" s="33"/>
    </row>
    <row r="31" spans="1:12" ht="11.5" hidden="1" x14ac:dyDescent="0.25">
      <c r="B31" s="13"/>
      <c r="C31" s="13"/>
      <c r="D31" s="13"/>
      <c r="L31" s="33"/>
    </row>
    <row r="32" spans="1:12" ht="11.5" hidden="1" x14ac:dyDescent="0.25">
      <c r="B32" s="7"/>
      <c r="C32" s="20"/>
      <c r="D32" s="20"/>
      <c r="E32" s="20"/>
      <c r="F32" s="20"/>
      <c r="G32" s="20"/>
      <c r="L32" s="33"/>
    </row>
    <row r="33" spans="1:12" ht="11.5" hidden="1" x14ac:dyDescent="0.25">
      <c r="A33" s="38"/>
      <c r="B33" s="289"/>
      <c r="C33" s="55"/>
      <c r="D33" s="55"/>
      <c r="E33" s="55"/>
      <c r="F33" s="55"/>
      <c r="G33" s="55"/>
      <c r="H33" s="41"/>
      <c r="L33" s="33"/>
    </row>
    <row r="34" spans="1:12" ht="11.5" hidden="1" x14ac:dyDescent="0.25">
      <c r="A34" s="38"/>
      <c r="B34" s="242"/>
      <c r="C34" s="127"/>
      <c r="D34" s="127"/>
      <c r="E34" s="127"/>
      <c r="F34" s="127"/>
      <c r="G34" s="294"/>
      <c r="H34" s="41"/>
      <c r="L34" s="33"/>
    </row>
    <row r="35" spans="1:12" ht="11.5" hidden="1" x14ac:dyDescent="0.25">
      <c r="A35" s="38"/>
      <c r="B35" s="291"/>
      <c r="C35" s="129"/>
      <c r="D35" s="129"/>
      <c r="E35" s="129"/>
      <c r="F35" s="129"/>
      <c r="G35" s="329"/>
      <c r="H35" s="41"/>
      <c r="L35" s="33"/>
    </row>
    <row r="36" spans="1:12" ht="11.5" hidden="1" x14ac:dyDescent="0.25">
      <c r="A36" s="38"/>
      <c r="B36" s="291"/>
      <c r="C36" s="129"/>
      <c r="D36" s="129"/>
      <c r="E36" s="129"/>
      <c r="F36" s="129"/>
      <c r="G36" s="329"/>
      <c r="H36" s="41"/>
      <c r="L36" s="33"/>
    </row>
    <row r="37" spans="1:12" ht="11.5" hidden="1" x14ac:dyDescent="0.25">
      <c r="A37" s="38"/>
      <c r="B37" s="292"/>
      <c r="C37" s="129"/>
      <c r="D37" s="129"/>
      <c r="E37" s="129"/>
      <c r="F37" s="129"/>
      <c r="G37" s="329"/>
      <c r="H37" s="41"/>
      <c r="L37" s="33"/>
    </row>
    <row r="38" spans="1:12" ht="11.5" hidden="1" x14ac:dyDescent="0.25">
      <c r="A38" s="38"/>
      <c r="B38" s="291"/>
      <c r="C38" s="129"/>
      <c r="D38" s="129"/>
      <c r="E38" s="129"/>
      <c r="F38" s="129"/>
      <c r="G38" s="329"/>
      <c r="H38" s="41"/>
      <c r="L38" s="33"/>
    </row>
    <row r="39" spans="1:12" ht="11.5" hidden="1" x14ac:dyDescent="0.25">
      <c r="A39" s="38"/>
      <c r="B39" s="291"/>
      <c r="C39" s="129"/>
      <c r="D39" s="129"/>
      <c r="E39" s="129"/>
      <c r="F39" s="129"/>
      <c r="G39" s="329"/>
      <c r="H39" s="41"/>
      <c r="L39" s="33"/>
    </row>
    <row r="40" spans="1:12" ht="11.5" hidden="1" x14ac:dyDescent="0.25">
      <c r="A40" s="38"/>
      <c r="B40" s="292"/>
      <c r="C40" s="129"/>
      <c r="D40" s="129"/>
      <c r="E40" s="129"/>
      <c r="F40" s="129"/>
      <c r="G40" s="329"/>
      <c r="H40" s="41"/>
      <c r="L40" s="33"/>
    </row>
    <row r="41" spans="1:12" ht="11.5" hidden="1" x14ac:dyDescent="0.25">
      <c r="A41" s="38"/>
      <c r="B41" s="292"/>
      <c r="C41" s="129"/>
      <c r="D41" s="129"/>
      <c r="E41" s="329"/>
      <c r="F41" s="329"/>
      <c r="G41" s="329"/>
      <c r="H41" s="41"/>
      <c r="L41" s="33"/>
    </row>
    <row r="42" spans="1:12" ht="11.5" hidden="1" x14ac:dyDescent="0.25">
      <c r="A42" s="38"/>
      <c r="B42" s="293"/>
      <c r="C42" s="171"/>
      <c r="D42" s="171"/>
      <c r="E42" s="330"/>
      <c r="F42" s="330"/>
      <c r="G42" s="330"/>
      <c r="H42" s="41"/>
      <c r="L42" s="33"/>
    </row>
    <row r="43" spans="1:12" ht="11.5" hidden="1" x14ac:dyDescent="0.25">
      <c r="A43" s="38"/>
      <c r="B43" s="337"/>
      <c r="C43" s="173"/>
      <c r="D43" s="331"/>
      <c r="E43" s="331"/>
      <c r="F43" s="331"/>
      <c r="G43" s="331"/>
      <c r="H43" s="41"/>
      <c r="L43" s="33"/>
    </row>
    <row r="44" spans="1:12" ht="11.5" hidden="1" x14ac:dyDescent="0.25">
      <c r="A44" s="38"/>
      <c r="B44" s="338"/>
      <c r="C44" s="129"/>
      <c r="D44" s="329"/>
      <c r="E44" s="329"/>
      <c r="F44" s="329"/>
      <c r="G44" s="329"/>
      <c r="H44" s="41"/>
      <c r="L44" s="33"/>
    </row>
    <row r="45" spans="1:12" ht="11.5" hidden="1" x14ac:dyDescent="0.25">
      <c r="A45" s="38"/>
      <c r="B45" s="338"/>
      <c r="C45" s="129"/>
      <c r="D45" s="329"/>
      <c r="E45" s="329"/>
      <c r="F45" s="329"/>
      <c r="G45" s="329"/>
      <c r="H45" s="41"/>
      <c r="L45" s="33"/>
    </row>
    <row r="46" spans="1:12" ht="11.5" hidden="1" x14ac:dyDescent="0.25">
      <c r="A46" s="38"/>
      <c r="B46" s="338"/>
      <c r="C46" s="129"/>
      <c r="D46" s="329"/>
      <c r="E46" s="329"/>
      <c r="F46" s="329"/>
      <c r="G46" s="329"/>
      <c r="H46" s="41"/>
      <c r="L46" s="33"/>
    </row>
    <row r="47" spans="1:12" ht="11.5" hidden="1" x14ac:dyDescent="0.25">
      <c r="A47" s="38"/>
      <c r="B47" s="338"/>
      <c r="C47" s="129"/>
      <c r="D47" s="329"/>
      <c r="E47" s="329"/>
      <c r="F47" s="329"/>
      <c r="G47" s="329"/>
      <c r="H47" s="41"/>
      <c r="L47" s="33"/>
    </row>
    <row r="48" spans="1:12" ht="11.5" hidden="1" x14ac:dyDescent="0.25">
      <c r="A48" s="38"/>
      <c r="B48" s="338"/>
      <c r="C48" s="129"/>
      <c r="D48" s="329"/>
      <c r="E48" s="329"/>
      <c r="F48" s="329"/>
      <c r="G48" s="329"/>
      <c r="H48" s="41"/>
      <c r="L48" s="33"/>
    </row>
    <row r="49" spans="1:12" ht="11.5" hidden="1" x14ac:dyDescent="0.25">
      <c r="A49" s="38"/>
      <c r="B49" s="338"/>
      <c r="C49" s="129"/>
      <c r="D49" s="329"/>
      <c r="E49" s="329"/>
      <c r="F49" s="329"/>
      <c r="G49" s="329"/>
      <c r="H49" s="41"/>
      <c r="L49" s="33"/>
    </row>
    <row r="50" spans="1:12" ht="11.5" hidden="1" x14ac:dyDescent="0.25">
      <c r="A50" s="38"/>
      <c r="B50" s="338"/>
      <c r="C50" s="140"/>
      <c r="D50" s="329"/>
      <c r="E50" s="329"/>
      <c r="F50" s="329"/>
      <c r="G50" s="329"/>
      <c r="H50" s="41"/>
      <c r="L50" s="33"/>
    </row>
    <row r="51" spans="1:12" ht="11.5" hidden="1" x14ac:dyDescent="0.25">
      <c r="A51" s="38"/>
      <c r="B51" s="339"/>
      <c r="C51" s="129"/>
      <c r="D51" s="329"/>
      <c r="E51" s="329"/>
      <c r="F51" s="329"/>
      <c r="G51" s="329"/>
      <c r="H51" s="41"/>
      <c r="L51" s="33"/>
    </row>
    <row r="52" spans="1:12" ht="11.5" hidden="1" x14ac:dyDescent="0.25">
      <c r="A52" s="38"/>
      <c r="B52" s="339"/>
      <c r="C52" s="129"/>
      <c r="D52" s="329"/>
      <c r="E52" s="329"/>
      <c r="F52" s="329"/>
      <c r="G52" s="329"/>
      <c r="H52" s="41"/>
      <c r="L52" s="33"/>
    </row>
    <row r="53" spans="1:12" ht="11.5" hidden="1" x14ac:dyDescent="0.25">
      <c r="A53" s="38"/>
      <c r="B53" s="339"/>
      <c r="C53" s="129"/>
      <c r="D53" s="329"/>
      <c r="E53" s="329"/>
      <c r="F53" s="329"/>
      <c r="G53" s="329"/>
      <c r="H53" s="41"/>
      <c r="L53" s="33"/>
    </row>
    <row r="54" spans="1:12" ht="11.5" hidden="1" x14ac:dyDescent="0.25">
      <c r="A54" s="38"/>
      <c r="B54" s="339"/>
      <c r="C54" s="129"/>
      <c r="D54" s="329"/>
      <c r="E54" s="329"/>
      <c r="F54" s="329"/>
      <c r="G54" s="329"/>
      <c r="H54" s="41"/>
      <c r="L54" s="33"/>
    </row>
    <row r="55" spans="1:12" ht="11.5" hidden="1" x14ac:dyDescent="0.25">
      <c r="A55" s="38"/>
      <c r="B55" s="340"/>
      <c r="C55" s="137"/>
      <c r="D55" s="329"/>
      <c r="E55" s="329"/>
      <c r="F55" s="329"/>
      <c r="G55" s="329"/>
      <c r="H55" s="41"/>
      <c r="L55" s="33"/>
    </row>
    <row r="56" spans="1:12" ht="11.5" hidden="1" x14ac:dyDescent="0.25">
      <c r="B56" s="299"/>
      <c r="C56" s="47"/>
      <c r="G56" s="13"/>
      <c r="L56" s="33"/>
    </row>
    <row r="57" spans="1:12" ht="11.5" hidden="1" x14ac:dyDescent="0.25">
      <c r="A57" s="38"/>
      <c r="B57" s="298"/>
      <c r="C57" s="304"/>
      <c r="D57" s="41"/>
      <c r="L57" s="33"/>
    </row>
    <row r="58" spans="1:12" ht="11.5" hidden="1" x14ac:dyDescent="0.25">
      <c r="A58" s="38"/>
      <c r="B58" s="341"/>
      <c r="C58" s="305"/>
      <c r="D58" s="41"/>
      <c r="L58" s="33"/>
    </row>
    <row r="59" spans="1:12" ht="11.5" hidden="1" x14ac:dyDescent="0.25">
      <c r="B59" s="361"/>
      <c r="C59" s="303"/>
      <c r="L59" s="33"/>
    </row>
    <row r="60" spans="1:12" ht="11.5" hidden="1" x14ac:dyDescent="0.25">
      <c r="B60" s="306"/>
      <c r="C60" s="307"/>
      <c r="L60" s="33"/>
    </row>
    <row r="61" spans="1:12" ht="11.5" hidden="1" x14ac:dyDescent="0.25">
      <c r="A61" s="38"/>
      <c r="B61" s="290"/>
      <c r="C61" s="154"/>
      <c r="D61" s="41"/>
      <c r="L61" s="33"/>
    </row>
    <row r="62" spans="1:12" ht="11.5" hidden="1" x14ac:dyDescent="0.25">
      <c r="A62" s="38"/>
      <c r="B62" s="300"/>
      <c r="C62" s="156"/>
      <c r="D62" s="41"/>
      <c r="L62" s="33"/>
    </row>
    <row r="63" spans="1:12" ht="11.5" hidden="1" x14ac:dyDescent="0.25">
      <c r="B63" s="360"/>
      <c r="C63" s="303"/>
      <c r="D63" s="20"/>
      <c r="E63" s="20"/>
      <c r="L63" s="33"/>
    </row>
    <row r="64" spans="1:12" ht="23" x14ac:dyDescent="0.25">
      <c r="A64" s="38"/>
      <c r="B64" s="308" t="s">
        <v>31</v>
      </c>
      <c r="C64" s="54" t="s">
        <v>382</v>
      </c>
      <c r="D64" s="54" t="s">
        <v>383</v>
      </c>
      <c r="E64" s="266" t="s">
        <v>384</v>
      </c>
      <c r="F64" s="41"/>
      <c r="L64" s="33"/>
    </row>
    <row r="65" spans="1:12" ht="34.5" x14ac:dyDescent="0.25">
      <c r="A65" s="38"/>
      <c r="B65" s="301" t="s">
        <v>385</v>
      </c>
      <c r="C65" s="302"/>
      <c r="D65" s="302"/>
      <c r="E65" s="303"/>
      <c r="F65" s="41"/>
      <c r="L65" s="33"/>
    </row>
    <row r="66" spans="1:12" ht="11.5" x14ac:dyDescent="0.25">
      <c r="B66" s="47"/>
      <c r="C66" s="47"/>
      <c r="D66" s="13"/>
      <c r="E66" s="13"/>
      <c r="L66" s="33"/>
    </row>
    <row r="67" spans="1:12" ht="11.5" hidden="1" x14ac:dyDescent="0.25">
      <c r="B67" s="308"/>
      <c r="C67" s="311"/>
      <c r="D67" s="37"/>
      <c r="E67" s="37"/>
      <c r="F67" s="37"/>
      <c r="L67" s="33"/>
    </row>
    <row r="68" spans="1:12" ht="11.5" hidden="1" x14ac:dyDescent="0.25">
      <c r="A68" s="38"/>
      <c r="B68" s="342"/>
      <c r="C68" s="154"/>
      <c r="D68" s="50"/>
      <c r="E68" s="37"/>
      <c r="F68" s="37"/>
      <c r="L68" s="33"/>
    </row>
    <row r="69" spans="1:12" ht="11.5" hidden="1" x14ac:dyDescent="0.25">
      <c r="A69" s="38"/>
      <c r="B69" s="309"/>
      <c r="C69" s="155"/>
      <c r="D69" s="50"/>
      <c r="E69" s="37"/>
      <c r="F69" s="37"/>
      <c r="L69" s="33"/>
    </row>
    <row r="70" spans="1:12" ht="11.5" hidden="1" x14ac:dyDescent="0.25">
      <c r="A70" s="38"/>
      <c r="B70" s="309"/>
      <c r="C70" s="155"/>
      <c r="D70" s="50"/>
      <c r="E70" s="37"/>
      <c r="F70" s="37"/>
      <c r="L70" s="33"/>
    </row>
    <row r="71" spans="1:12" ht="11.5" hidden="1" x14ac:dyDescent="0.25">
      <c r="A71" s="38"/>
      <c r="B71" s="309"/>
      <c r="C71" s="155"/>
      <c r="D71" s="50"/>
      <c r="E71" s="37"/>
      <c r="F71" s="37"/>
      <c r="L71" s="33"/>
    </row>
    <row r="72" spans="1:12" ht="11.5" hidden="1" x14ac:dyDescent="0.25">
      <c r="A72" s="38"/>
      <c r="B72" s="309"/>
      <c r="C72" s="155"/>
      <c r="D72" s="50"/>
      <c r="E72" s="37"/>
      <c r="F72" s="37"/>
      <c r="L72" s="33"/>
    </row>
    <row r="73" spans="1:12" ht="39" hidden="1" customHeight="1" x14ac:dyDescent="0.25">
      <c r="A73" s="38"/>
      <c r="B73" s="309"/>
      <c r="C73" s="155"/>
      <c r="D73" s="50"/>
      <c r="E73" s="37"/>
      <c r="F73" s="37"/>
      <c r="L73" s="33"/>
    </row>
    <row r="74" spans="1:12" ht="11.5" hidden="1" x14ac:dyDescent="0.25">
      <c r="A74" s="38"/>
      <c r="B74" s="310"/>
      <c r="C74" s="156"/>
      <c r="D74" s="50"/>
      <c r="E74" s="37"/>
      <c r="F74" s="37"/>
      <c r="L74" s="33"/>
    </row>
    <row r="75" spans="1:12" ht="11.5" hidden="1" x14ac:dyDescent="0.25">
      <c r="B75" s="47"/>
      <c r="C75" s="47"/>
      <c r="D75" s="20"/>
      <c r="E75" s="20"/>
      <c r="L75" s="33"/>
    </row>
    <row r="76" spans="1:12" ht="11.5" hidden="1" x14ac:dyDescent="0.25">
      <c r="A76" s="38"/>
      <c r="B76" s="313"/>
      <c r="C76" s="55"/>
      <c r="D76" s="55"/>
      <c r="E76" s="268"/>
      <c r="F76" s="41"/>
      <c r="L76" s="33"/>
    </row>
    <row r="77" spans="1:12" ht="11.5" hidden="1" x14ac:dyDescent="0.25">
      <c r="A77" s="38"/>
      <c r="B77" s="312"/>
      <c r="C77" s="23"/>
      <c r="D77" s="23"/>
      <c r="E77" s="154"/>
      <c r="F77" s="41"/>
      <c r="L77" s="33"/>
    </row>
    <row r="78" spans="1:12" ht="11.5" hidden="1" x14ac:dyDescent="0.25">
      <c r="A78" s="38"/>
      <c r="B78" s="312"/>
      <c r="C78" s="21"/>
      <c r="D78" s="21"/>
      <c r="E78" s="155"/>
      <c r="F78" s="41"/>
      <c r="L78" s="33"/>
    </row>
    <row r="79" spans="1:12" ht="11.5" hidden="1" x14ac:dyDescent="0.25">
      <c r="A79" s="38"/>
      <c r="B79" s="312"/>
      <c r="C79" s="21"/>
      <c r="D79" s="21"/>
      <c r="E79" s="155"/>
      <c r="F79" s="41"/>
      <c r="L79" s="33"/>
    </row>
    <row r="80" spans="1:12" ht="11.5" hidden="1" x14ac:dyDescent="0.25">
      <c r="A80" s="38"/>
      <c r="B80" s="314"/>
      <c r="C80" s="62"/>
      <c r="D80" s="62"/>
      <c r="E80" s="156"/>
      <c r="F80" s="41"/>
      <c r="L80" s="33"/>
    </row>
    <row r="81" spans="1:12" ht="11.5" hidden="1" x14ac:dyDescent="0.25">
      <c r="B81" s="47"/>
      <c r="C81" s="47"/>
      <c r="D81" s="47"/>
      <c r="E81" s="47"/>
      <c r="F81" s="20"/>
      <c r="G81" s="20"/>
      <c r="H81" s="20"/>
      <c r="I81" s="20"/>
      <c r="J81" s="20"/>
      <c r="L81" s="33"/>
    </row>
    <row r="82" spans="1:12" ht="15.75" hidden="1" customHeight="1" x14ac:dyDescent="0.25">
      <c r="A82" s="38"/>
      <c r="B82" s="321"/>
      <c r="C82" s="278"/>
      <c r="D82" s="278"/>
      <c r="E82" s="278"/>
      <c r="F82" s="278"/>
      <c r="G82" s="278"/>
      <c r="H82" s="278"/>
      <c r="I82" s="278"/>
      <c r="J82" s="278"/>
      <c r="K82" s="39"/>
      <c r="L82" s="33"/>
    </row>
    <row r="83" spans="1:12" ht="11.5" hidden="1" x14ac:dyDescent="0.25">
      <c r="A83" s="38"/>
      <c r="B83" s="317"/>
      <c r="C83" s="343"/>
      <c r="D83" s="343"/>
      <c r="E83" s="343"/>
      <c r="F83" s="343"/>
      <c r="G83" s="343"/>
      <c r="H83" s="343"/>
      <c r="I83" s="343"/>
      <c r="J83" s="344"/>
      <c r="K83" s="40"/>
      <c r="L83" s="33"/>
    </row>
    <row r="84" spans="1:12" ht="15.75" hidden="1" customHeight="1" x14ac:dyDescent="0.25">
      <c r="A84" s="38"/>
      <c r="B84" s="315"/>
      <c r="C84" s="23"/>
      <c r="D84" s="23"/>
      <c r="E84" s="154"/>
      <c r="F84" s="329"/>
      <c r="G84" s="102"/>
      <c r="H84" s="23"/>
      <c r="I84" s="23"/>
      <c r="J84" s="329"/>
      <c r="K84" s="41"/>
      <c r="L84" s="33"/>
    </row>
    <row r="85" spans="1:12" ht="11.5" hidden="1" x14ac:dyDescent="0.25">
      <c r="A85" s="38"/>
      <c r="B85" s="316"/>
      <c r="C85" s="62"/>
      <c r="D85" s="62"/>
      <c r="E85" s="156"/>
      <c r="F85" s="329"/>
      <c r="G85" s="295"/>
      <c r="H85" s="62"/>
      <c r="I85" s="62"/>
      <c r="J85" s="329"/>
      <c r="K85" s="41"/>
      <c r="L85" s="33"/>
    </row>
    <row r="86" spans="1:12" ht="11.5" hidden="1" x14ac:dyDescent="0.25">
      <c r="B86" s="47"/>
      <c r="C86" s="13"/>
      <c r="D86" s="13"/>
      <c r="E86" s="13"/>
      <c r="F86" s="13"/>
      <c r="G86" s="13"/>
      <c r="H86" s="13"/>
      <c r="I86" s="13"/>
      <c r="J86" s="13"/>
      <c r="L86" s="33"/>
    </row>
    <row r="87" spans="1:12" ht="11.5" hidden="1" x14ac:dyDescent="0.25">
      <c r="A87" s="38"/>
      <c r="B87" s="324"/>
      <c r="C87" s="235"/>
      <c r="D87" s="20"/>
      <c r="E87" s="20"/>
      <c r="L87" s="33"/>
    </row>
    <row r="88" spans="1:12" ht="11.5" hidden="1" x14ac:dyDescent="0.25">
      <c r="A88" s="38"/>
      <c r="B88" s="348"/>
      <c r="C88" s="327"/>
      <c r="D88" s="52"/>
      <c r="E88" s="52"/>
      <c r="F88" s="41"/>
      <c r="L88" s="33"/>
    </row>
    <row r="89" spans="1:12" ht="11.5" hidden="1" x14ac:dyDescent="0.25">
      <c r="A89" s="38"/>
      <c r="B89" s="345"/>
      <c r="C89" s="326"/>
      <c r="D89" s="329"/>
      <c r="E89" s="329"/>
      <c r="F89" s="42"/>
    </row>
    <row r="90" spans="1:12" ht="11.5" hidden="1" x14ac:dyDescent="0.25">
      <c r="A90" s="38"/>
      <c r="B90" s="346"/>
      <c r="C90" s="51"/>
      <c r="D90" s="318"/>
      <c r="E90" s="329"/>
      <c r="F90" s="41"/>
      <c r="L90" s="33"/>
    </row>
    <row r="91" spans="1:12" ht="11.5" hidden="1" x14ac:dyDescent="0.25">
      <c r="A91" s="38"/>
      <c r="B91" s="346"/>
      <c r="C91" s="51"/>
      <c r="D91" s="51"/>
      <c r="E91" s="319"/>
      <c r="F91" s="41"/>
      <c r="L91" s="33"/>
    </row>
    <row r="92" spans="1:12" ht="11.5" hidden="1" x14ac:dyDescent="0.25">
      <c r="A92" s="38"/>
      <c r="B92" s="346"/>
      <c r="C92" s="51"/>
      <c r="D92" s="51"/>
      <c r="E92" s="320"/>
      <c r="F92" s="41"/>
      <c r="L92" s="33"/>
    </row>
    <row r="93" spans="1:12" ht="11.5" hidden="1" x14ac:dyDescent="0.25">
      <c r="A93" s="38"/>
      <c r="B93" s="346"/>
      <c r="C93" s="51"/>
      <c r="D93" s="318"/>
      <c r="E93" s="329"/>
      <c r="F93" s="41"/>
      <c r="L93" s="33"/>
    </row>
    <row r="94" spans="1:12" ht="11.5" hidden="1" x14ac:dyDescent="0.25">
      <c r="A94" s="38"/>
      <c r="B94" s="347"/>
      <c r="C94" s="320"/>
      <c r="D94" s="325"/>
      <c r="E94" s="329"/>
      <c r="F94" s="41"/>
      <c r="L94" s="33"/>
    </row>
    <row r="95" spans="1:12" ht="11.5" hidden="1" x14ac:dyDescent="0.25">
      <c r="B95" s="13"/>
      <c r="C95" s="13"/>
      <c r="D95" s="13"/>
      <c r="E95" s="13"/>
      <c r="L95" s="7"/>
    </row>
  </sheetData>
  <sheetProtection password="AFA5" sheet="1"/>
  <conditionalFormatting sqref="C90:D94 E91:E92">
    <cfRule type="cellIs" dxfId="24" priority="1" stopIfTrue="1" operator="lessThan">
      <formula>0</formula>
    </cfRule>
  </conditionalFormatting>
  <pageMargins left="0.7" right="0.7" top="0.75" bottom="0.75" header="0.3" footer="0.3"/>
  <pageSetup pageOrder="overThenDown" orientation="landscape" horizontalDpi="1200" verticalDpi="1200"/>
  <rowBreaks count="5" manualBreakCount="5">
    <brk id="14" max="1048575" man="1"/>
    <brk id="30" max="1048575" man="1"/>
    <brk id="42" max="1048575" man="1"/>
    <brk id="62" max="1048575" man="1"/>
    <brk id="80" max="1048575" man="1"/>
  </rowBreaks>
  <tableParts count="1">
    <tablePart r:id="rId1"/>
  </tableParts>
  <extLst>
    <ext xmlns:x14="http://schemas.microsoft.com/office/spreadsheetml/2009/9/main" uri="{78C0D931-6437-407d-A8EE-F0AAD7539E65}">
      <x14:conditionalFormattings>
        <x14:conditionalFormatting xmlns:xm="http://schemas.microsoft.com/office/excel/2006/main">
          <x14:cfRule type="beginsWith" priority="2" stopIfTrue="1" operator="beginsWith" id="{6ADE3416-F0B3-40D5-9010-7035291945A8}">
            <xm:f>LEFT(F14,LEN("FAIL"))="FAIL"</xm:f>
            <xm:f>"FAIL"</xm:f>
            <x14:dxf>
              <font>
                <color rgb="FFFF0000"/>
              </font>
              <numFmt numFmtId="0" formatCode="General"/>
            </x14:dxf>
          </x14:cfRule>
          <x14:cfRule type="beginsWith" priority="3" operator="beginsWith" id="{E0EA6B45-CC92-4E8F-B63C-0975ABA0A103}">
            <xm:f>LEFT(F14,LEN("EXPLAINED"))="EXPLAINED"</xm:f>
            <xm:f>"EXPLAINED"</xm:f>
            <x14:dxf>
              <font>
                <color theme="7"/>
              </font>
              <numFmt numFmtId="0" formatCode="General"/>
            </x14:dxf>
          </x14:cfRule>
          <xm:sqref>K14 F89</xm:sqref>
        </x14:conditionalFormatting>
      </x14:conditionalFormatting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D4A1C3-CB8A-4667-B009-59C512AD05CF}">
  <dimension ref="A1:L95"/>
  <sheetViews>
    <sheetView showGridLines="0" topLeftCell="B1" zoomScaleNormal="100" workbookViewId="0">
      <selection activeCell="B1" sqref="B1"/>
    </sheetView>
  </sheetViews>
  <sheetFormatPr defaultColWidth="0" defaultRowHeight="12" customHeight="1" zeroHeight="1" x14ac:dyDescent="0.25"/>
  <cols>
    <col min="1" max="1" width="5" style="10" hidden="1" customWidth="1"/>
    <col min="2" max="2" width="44.453125" style="10" customWidth="1"/>
    <col min="3" max="10" width="15.7265625" style="10" customWidth="1"/>
    <col min="11" max="11" width="5.7265625" style="10" customWidth="1"/>
    <col min="12" max="12" width="11.54296875" style="10" customWidth="1"/>
    <col min="13" max="15" width="9.1796875" style="10" hidden="1" customWidth="1"/>
    <col min="16" max="16384" width="9.1796875" style="10" hidden="1"/>
  </cols>
  <sheetData>
    <row r="1" spans="1:12" ht="19" x14ac:dyDescent="0.25">
      <c r="B1" s="356" t="s">
        <v>327</v>
      </c>
    </row>
    <row r="2" spans="1:12" ht="11.5" x14ac:dyDescent="0.25">
      <c r="A2" s="69"/>
      <c r="B2" s="148" t="s">
        <v>1</v>
      </c>
      <c r="C2" s="20"/>
      <c r="D2" s="20"/>
      <c r="E2" s="20"/>
      <c r="F2" s="20"/>
      <c r="G2" s="20"/>
      <c r="H2" s="20"/>
      <c r="I2" s="20"/>
      <c r="J2" s="20"/>
    </row>
    <row r="3" spans="1:12" ht="15.75" hidden="1" customHeight="1" x14ac:dyDescent="0.25">
      <c r="B3" s="279"/>
      <c r="C3" s="235"/>
      <c r="D3" s="20"/>
      <c r="E3" s="20"/>
      <c r="F3" s="20"/>
      <c r="G3" s="20"/>
      <c r="H3" s="20"/>
      <c r="I3" s="20"/>
      <c r="J3" s="20"/>
      <c r="L3" s="9"/>
    </row>
    <row r="4" spans="1:12" ht="15.75" hidden="1" customHeight="1" x14ac:dyDescent="0.25">
      <c r="A4" s="38"/>
      <c r="B4" s="322"/>
      <c r="C4" s="278"/>
      <c r="D4" s="278"/>
      <c r="E4" s="278"/>
      <c r="F4" s="278"/>
      <c r="G4" s="278"/>
      <c r="H4" s="278"/>
      <c r="I4" s="278"/>
      <c r="J4" s="278"/>
      <c r="K4" s="39"/>
      <c r="L4" s="33"/>
    </row>
    <row r="5" spans="1:12" ht="11.5" hidden="1" x14ac:dyDescent="0.25">
      <c r="A5" s="38"/>
      <c r="B5" s="323"/>
      <c r="C5" s="55"/>
      <c r="D5" s="55"/>
      <c r="E5" s="55"/>
      <c r="F5" s="55"/>
      <c r="G5" s="55"/>
      <c r="H5" s="55"/>
      <c r="I5" s="55"/>
      <c r="J5" s="268"/>
      <c r="K5" s="40"/>
      <c r="L5" s="33"/>
    </row>
    <row r="6" spans="1:12" ht="11.5" hidden="1" x14ac:dyDescent="0.25">
      <c r="A6" s="38"/>
      <c r="B6" s="44"/>
      <c r="C6" s="23"/>
      <c r="D6" s="23"/>
      <c r="E6" s="154"/>
      <c r="F6" s="329"/>
      <c r="G6" s="102"/>
      <c r="H6" s="23"/>
      <c r="I6" s="154"/>
      <c r="J6" s="329"/>
      <c r="K6" s="41"/>
      <c r="L6" s="33"/>
    </row>
    <row r="7" spans="1:12" ht="11.5" hidden="1" x14ac:dyDescent="0.25">
      <c r="A7" s="38"/>
      <c r="B7" s="44"/>
      <c r="C7" s="21"/>
      <c r="D7" s="21"/>
      <c r="E7" s="155"/>
      <c r="F7" s="329"/>
      <c r="G7" s="104"/>
      <c r="H7" s="21"/>
      <c r="I7" s="155"/>
      <c r="J7" s="329"/>
      <c r="K7" s="41"/>
      <c r="L7" s="33"/>
    </row>
    <row r="8" spans="1:12" ht="24" hidden="1" customHeight="1" x14ac:dyDescent="0.25">
      <c r="A8" s="38"/>
      <c r="B8" s="44"/>
      <c r="C8" s="21"/>
      <c r="D8" s="21"/>
      <c r="E8" s="155"/>
      <c r="F8" s="329"/>
      <c r="G8" s="104"/>
      <c r="H8" s="21"/>
      <c r="I8" s="155"/>
      <c r="J8" s="329"/>
      <c r="K8" s="41"/>
      <c r="L8" s="33"/>
    </row>
    <row r="9" spans="1:12" ht="11.5" hidden="1" x14ac:dyDescent="0.25">
      <c r="A9" s="38"/>
      <c r="B9" s="44"/>
      <c r="C9" s="21"/>
      <c r="D9" s="21"/>
      <c r="E9" s="155"/>
      <c r="F9" s="329"/>
      <c r="G9" s="104"/>
      <c r="H9" s="21"/>
      <c r="I9" s="155"/>
      <c r="J9" s="329"/>
      <c r="K9" s="41"/>
      <c r="L9" s="33"/>
    </row>
    <row r="10" spans="1:12" ht="11.5" hidden="1" x14ac:dyDescent="0.25">
      <c r="A10" s="38"/>
      <c r="B10" s="44"/>
      <c r="C10" s="21"/>
      <c r="D10" s="21"/>
      <c r="E10" s="155"/>
      <c r="F10" s="329"/>
      <c r="G10" s="104"/>
      <c r="H10" s="21"/>
      <c r="I10" s="155"/>
      <c r="J10" s="329"/>
      <c r="K10" s="41"/>
      <c r="L10" s="33"/>
    </row>
    <row r="11" spans="1:12" ht="11.5" hidden="1" x14ac:dyDescent="0.25">
      <c r="A11" s="38"/>
      <c r="B11" s="44"/>
      <c r="C11" s="21"/>
      <c r="D11" s="21"/>
      <c r="E11" s="155"/>
      <c r="F11" s="329"/>
      <c r="G11" s="104"/>
      <c r="H11" s="21"/>
      <c r="I11" s="155"/>
      <c r="J11" s="329"/>
      <c r="K11" s="41"/>
      <c r="L11" s="33"/>
    </row>
    <row r="12" spans="1:12" ht="11.5" hidden="1" x14ac:dyDescent="0.25">
      <c r="A12" s="38"/>
      <c r="B12" s="45"/>
      <c r="C12" s="21"/>
      <c r="D12" s="21"/>
      <c r="E12" s="155"/>
      <c r="F12" s="329"/>
      <c r="G12" s="104"/>
      <c r="H12" s="21"/>
      <c r="I12" s="155"/>
      <c r="J12" s="329"/>
      <c r="K12" s="41"/>
      <c r="L12" s="33"/>
    </row>
    <row r="13" spans="1:12" ht="36" hidden="1" customHeight="1" x14ac:dyDescent="0.25">
      <c r="A13" s="38"/>
      <c r="B13" s="45"/>
      <c r="C13" s="62"/>
      <c r="D13" s="62"/>
      <c r="E13" s="156"/>
      <c r="F13" s="329"/>
      <c r="G13" s="295"/>
      <c r="H13" s="62"/>
      <c r="I13" s="156"/>
      <c r="J13" s="329"/>
      <c r="K13" s="41"/>
      <c r="L13" s="33"/>
    </row>
    <row r="14" spans="1:12" ht="11.5" hidden="1" x14ac:dyDescent="0.25">
      <c r="A14" s="38"/>
      <c r="B14" s="285"/>
      <c r="C14" s="329"/>
      <c r="D14" s="329"/>
      <c r="E14" s="329"/>
      <c r="F14" s="296"/>
      <c r="G14" s="329"/>
      <c r="H14" s="329"/>
      <c r="I14" s="329"/>
      <c r="J14" s="297"/>
      <c r="K14" s="42"/>
    </row>
    <row r="15" spans="1:12" ht="11.5" hidden="1" x14ac:dyDescent="0.25">
      <c r="B15" s="277"/>
      <c r="C15" s="55"/>
      <c r="D15" s="288"/>
      <c r="E15" s="13"/>
      <c r="F15" s="43"/>
      <c r="G15" s="13"/>
      <c r="H15" s="13"/>
      <c r="I15" s="13"/>
      <c r="J15" s="13"/>
      <c r="L15" s="33"/>
    </row>
    <row r="16" spans="1:12" ht="11.5" hidden="1" x14ac:dyDescent="0.25">
      <c r="A16" s="38"/>
      <c r="B16" s="280"/>
      <c r="C16" s="286"/>
      <c r="D16" s="287"/>
      <c r="E16" s="41"/>
      <c r="L16" s="33"/>
    </row>
    <row r="17" spans="1:12" ht="11.5" hidden="1" x14ac:dyDescent="0.25">
      <c r="A17" s="38"/>
      <c r="B17" s="281"/>
      <c r="C17" s="129"/>
      <c r="D17" s="132"/>
      <c r="E17" s="41"/>
      <c r="L17" s="33"/>
    </row>
    <row r="18" spans="1:12" ht="12" hidden="1" customHeight="1" x14ac:dyDescent="0.25">
      <c r="A18" s="38"/>
      <c r="B18" s="281"/>
      <c r="C18" s="129"/>
      <c r="D18" s="132"/>
      <c r="E18" s="41"/>
      <c r="L18" s="33"/>
    </row>
    <row r="19" spans="1:12" ht="11.5" hidden="1" x14ac:dyDescent="0.25">
      <c r="A19" s="38"/>
      <c r="B19" s="281"/>
      <c r="C19" s="129"/>
      <c r="D19" s="132"/>
      <c r="E19" s="41"/>
      <c r="L19" s="33"/>
    </row>
    <row r="20" spans="1:12" ht="11.5" hidden="1" x14ac:dyDescent="0.25">
      <c r="A20" s="38"/>
      <c r="B20" s="281"/>
      <c r="C20" s="129"/>
      <c r="D20" s="132"/>
      <c r="E20" s="41"/>
      <c r="L20" s="33"/>
    </row>
    <row r="21" spans="1:12" ht="11.5" hidden="1" x14ac:dyDescent="0.25">
      <c r="A21" s="38"/>
      <c r="B21" s="282"/>
      <c r="C21" s="116"/>
      <c r="D21" s="118"/>
      <c r="E21" s="41"/>
      <c r="L21" s="33"/>
    </row>
    <row r="22" spans="1:12" ht="11.5" hidden="1" x14ac:dyDescent="0.25">
      <c r="A22" s="38"/>
      <c r="B22" s="281"/>
      <c r="C22" s="129"/>
      <c r="D22" s="132"/>
      <c r="E22" s="41"/>
      <c r="L22" s="33"/>
    </row>
    <row r="23" spans="1:12" ht="11.5" hidden="1" x14ac:dyDescent="0.25">
      <c r="A23" s="38"/>
      <c r="B23" s="281"/>
      <c r="C23" s="129"/>
      <c r="D23" s="132"/>
      <c r="E23" s="41"/>
      <c r="L23" s="33"/>
    </row>
    <row r="24" spans="1:12" ht="11.5" hidden="1" x14ac:dyDescent="0.25">
      <c r="A24" s="38"/>
      <c r="B24" s="283"/>
      <c r="C24" s="129"/>
      <c r="D24" s="132"/>
      <c r="E24" s="41"/>
      <c r="L24" s="33"/>
    </row>
    <row r="25" spans="1:12" ht="11.5" hidden="1" x14ac:dyDescent="0.25">
      <c r="A25" s="38"/>
      <c r="B25" s="284"/>
      <c r="C25" s="129"/>
      <c r="D25" s="132"/>
      <c r="E25" s="41"/>
      <c r="L25" s="33"/>
    </row>
    <row r="26" spans="1:12" ht="11.5" hidden="1" x14ac:dyDescent="0.25">
      <c r="A26" s="38"/>
      <c r="B26" s="282"/>
      <c r="C26" s="116"/>
      <c r="D26" s="118"/>
      <c r="E26" s="41"/>
      <c r="L26" s="33"/>
    </row>
    <row r="27" spans="1:12" ht="11.5" hidden="1" x14ac:dyDescent="0.25">
      <c r="A27" s="38"/>
      <c r="B27" s="281"/>
      <c r="C27" s="329"/>
      <c r="D27" s="132"/>
      <c r="E27" s="46"/>
      <c r="L27" s="33"/>
    </row>
    <row r="28" spans="1:12" ht="11.5" hidden="1" x14ac:dyDescent="0.25">
      <c r="A28" s="38"/>
      <c r="B28" s="281"/>
      <c r="C28" s="329"/>
      <c r="D28" s="132"/>
      <c r="E28" s="41"/>
      <c r="L28" s="33"/>
    </row>
    <row r="29" spans="1:12" ht="11.5" hidden="1" x14ac:dyDescent="0.25">
      <c r="A29" s="38"/>
      <c r="B29" s="284"/>
      <c r="C29" s="329"/>
      <c r="D29" s="132"/>
      <c r="E29" s="41"/>
      <c r="L29" s="33"/>
    </row>
    <row r="30" spans="1:12" ht="11.5" hidden="1" x14ac:dyDescent="0.25">
      <c r="A30" s="38"/>
      <c r="B30" s="285"/>
      <c r="C30" s="329"/>
      <c r="D30" s="132"/>
      <c r="E30" s="41"/>
      <c r="L30" s="33"/>
    </row>
    <row r="31" spans="1:12" ht="11.5" hidden="1" x14ac:dyDescent="0.25">
      <c r="B31" s="13"/>
      <c r="C31" s="13"/>
      <c r="D31" s="13"/>
      <c r="L31" s="33"/>
    </row>
    <row r="32" spans="1:12" ht="11.5" hidden="1" x14ac:dyDescent="0.25">
      <c r="B32" s="7"/>
      <c r="C32" s="20"/>
      <c r="D32" s="20"/>
      <c r="E32" s="20"/>
      <c r="F32" s="20"/>
      <c r="G32" s="20"/>
      <c r="L32" s="33"/>
    </row>
    <row r="33" spans="1:12" ht="11.5" hidden="1" x14ac:dyDescent="0.25">
      <c r="A33" s="38"/>
      <c r="B33" s="289"/>
      <c r="C33" s="55"/>
      <c r="D33" s="55"/>
      <c r="E33" s="55"/>
      <c r="F33" s="55"/>
      <c r="G33" s="55"/>
      <c r="H33" s="41"/>
      <c r="L33" s="33"/>
    </row>
    <row r="34" spans="1:12" ht="11.5" hidden="1" x14ac:dyDescent="0.25">
      <c r="A34" s="38"/>
      <c r="B34" s="242"/>
      <c r="C34" s="127"/>
      <c r="D34" s="127"/>
      <c r="E34" s="127"/>
      <c r="F34" s="127"/>
      <c r="G34" s="294"/>
      <c r="H34" s="41"/>
      <c r="L34" s="33"/>
    </row>
    <row r="35" spans="1:12" ht="11.5" hidden="1" x14ac:dyDescent="0.25">
      <c r="A35" s="38"/>
      <c r="B35" s="291"/>
      <c r="C35" s="129"/>
      <c r="D35" s="129"/>
      <c r="E35" s="129"/>
      <c r="F35" s="129"/>
      <c r="G35" s="329"/>
      <c r="H35" s="41"/>
      <c r="L35" s="33"/>
    </row>
    <row r="36" spans="1:12" ht="11.5" hidden="1" x14ac:dyDescent="0.25">
      <c r="A36" s="38"/>
      <c r="B36" s="291"/>
      <c r="C36" s="129"/>
      <c r="D36" s="129"/>
      <c r="E36" s="129"/>
      <c r="F36" s="129"/>
      <c r="G36" s="329"/>
      <c r="H36" s="41"/>
      <c r="L36" s="33"/>
    </row>
    <row r="37" spans="1:12" ht="11.5" hidden="1" x14ac:dyDescent="0.25">
      <c r="A37" s="38"/>
      <c r="B37" s="292"/>
      <c r="C37" s="129"/>
      <c r="D37" s="129"/>
      <c r="E37" s="129"/>
      <c r="F37" s="129"/>
      <c r="G37" s="329"/>
      <c r="H37" s="41"/>
      <c r="L37" s="33"/>
    </row>
    <row r="38" spans="1:12" ht="11.5" hidden="1" x14ac:dyDescent="0.25">
      <c r="A38" s="38"/>
      <c r="B38" s="291"/>
      <c r="C38" s="129"/>
      <c r="D38" s="129"/>
      <c r="E38" s="129"/>
      <c r="F38" s="129"/>
      <c r="G38" s="329"/>
      <c r="H38" s="41"/>
      <c r="L38" s="33"/>
    </row>
    <row r="39" spans="1:12" ht="11.5" hidden="1" x14ac:dyDescent="0.25">
      <c r="A39" s="38"/>
      <c r="B39" s="291"/>
      <c r="C39" s="129"/>
      <c r="D39" s="129"/>
      <c r="E39" s="129"/>
      <c r="F39" s="129"/>
      <c r="G39" s="329"/>
      <c r="H39" s="41"/>
      <c r="L39" s="33"/>
    </row>
    <row r="40" spans="1:12" ht="11.5" hidden="1" x14ac:dyDescent="0.25">
      <c r="A40" s="38"/>
      <c r="B40" s="292"/>
      <c r="C40" s="129"/>
      <c r="D40" s="129"/>
      <c r="E40" s="129"/>
      <c r="F40" s="129"/>
      <c r="G40" s="329"/>
      <c r="H40" s="41"/>
      <c r="L40" s="33"/>
    </row>
    <row r="41" spans="1:12" ht="11.5" hidden="1" x14ac:dyDescent="0.25">
      <c r="A41" s="38"/>
      <c r="B41" s="292"/>
      <c r="C41" s="129"/>
      <c r="D41" s="129"/>
      <c r="E41" s="329"/>
      <c r="F41" s="329"/>
      <c r="G41" s="329"/>
      <c r="H41" s="41"/>
      <c r="L41" s="33"/>
    </row>
    <row r="42" spans="1:12" ht="11.5" hidden="1" x14ac:dyDescent="0.25">
      <c r="A42" s="38"/>
      <c r="B42" s="293"/>
      <c r="C42" s="171"/>
      <c r="D42" s="171"/>
      <c r="E42" s="330"/>
      <c r="F42" s="330"/>
      <c r="G42" s="330"/>
      <c r="H42" s="41"/>
      <c r="L42" s="33"/>
    </row>
    <row r="43" spans="1:12" ht="11.5" hidden="1" x14ac:dyDescent="0.25">
      <c r="A43" s="38"/>
      <c r="B43" s="337"/>
      <c r="C43" s="173"/>
      <c r="D43" s="331"/>
      <c r="E43" s="331"/>
      <c r="F43" s="331"/>
      <c r="G43" s="331"/>
      <c r="H43" s="41"/>
      <c r="L43" s="33"/>
    </row>
    <row r="44" spans="1:12" ht="11.5" hidden="1" x14ac:dyDescent="0.25">
      <c r="A44" s="38"/>
      <c r="B44" s="338"/>
      <c r="C44" s="129"/>
      <c r="D44" s="329"/>
      <c r="E44" s="329"/>
      <c r="F44" s="329"/>
      <c r="G44" s="329"/>
      <c r="H44" s="41"/>
      <c r="L44" s="33"/>
    </row>
    <row r="45" spans="1:12" ht="11.5" hidden="1" x14ac:dyDescent="0.25">
      <c r="A45" s="38"/>
      <c r="B45" s="338"/>
      <c r="C45" s="129"/>
      <c r="D45" s="329"/>
      <c r="E45" s="329"/>
      <c r="F45" s="329"/>
      <c r="G45" s="329"/>
      <c r="H45" s="41"/>
      <c r="L45" s="33"/>
    </row>
    <row r="46" spans="1:12" ht="11.5" hidden="1" x14ac:dyDescent="0.25">
      <c r="A46" s="38"/>
      <c r="B46" s="338"/>
      <c r="C46" s="129"/>
      <c r="D46" s="329"/>
      <c r="E46" s="329"/>
      <c r="F46" s="329"/>
      <c r="G46" s="329"/>
      <c r="H46" s="41"/>
      <c r="L46" s="33"/>
    </row>
    <row r="47" spans="1:12" ht="11.5" hidden="1" x14ac:dyDescent="0.25">
      <c r="A47" s="38"/>
      <c r="B47" s="338"/>
      <c r="C47" s="129"/>
      <c r="D47" s="329"/>
      <c r="E47" s="329"/>
      <c r="F47" s="329"/>
      <c r="G47" s="329"/>
      <c r="H47" s="41"/>
      <c r="L47" s="33"/>
    </row>
    <row r="48" spans="1:12" ht="11.5" hidden="1" x14ac:dyDescent="0.25">
      <c r="A48" s="38"/>
      <c r="B48" s="338"/>
      <c r="C48" s="129"/>
      <c r="D48" s="329"/>
      <c r="E48" s="329"/>
      <c r="F48" s="329"/>
      <c r="G48" s="329"/>
      <c r="H48" s="41"/>
      <c r="L48" s="33"/>
    </row>
    <row r="49" spans="1:12" ht="11.5" hidden="1" x14ac:dyDescent="0.25">
      <c r="A49" s="38"/>
      <c r="B49" s="338"/>
      <c r="C49" s="129"/>
      <c r="D49" s="329"/>
      <c r="E49" s="329"/>
      <c r="F49" s="329"/>
      <c r="G49" s="329"/>
      <c r="H49" s="41"/>
      <c r="L49" s="33"/>
    </row>
    <row r="50" spans="1:12" ht="11.5" hidden="1" x14ac:dyDescent="0.25">
      <c r="A50" s="38"/>
      <c r="B50" s="338"/>
      <c r="C50" s="140"/>
      <c r="D50" s="329"/>
      <c r="E50" s="329"/>
      <c r="F50" s="329"/>
      <c r="G50" s="329"/>
      <c r="H50" s="41"/>
      <c r="L50" s="33"/>
    </row>
    <row r="51" spans="1:12" ht="11.5" hidden="1" x14ac:dyDescent="0.25">
      <c r="A51" s="38"/>
      <c r="B51" s="339"/>
      <c r="C51" s="129"/>
      <c r="D51" s="329"/>
      <c r="E51" s="329"/>
      <c r="F51" s="329"/>
      <c r="G51" s="329"/>
      <c r="H51" s="41"/>
      <c r="L51" s="33"/>
    </row>
    <row r="52" spans="1:12" ht="11.5" hidden="1" x14ac:dyDescent="0.25">
      <c r="A52" s="38"/>
      <c r="B52" s="339"/>
      <c r="C52" s="129"/>
      <c r="D52" s="329"/>
      <c r="E52" s="329"/>
      <c r="F52" s="329"/>
      <c r="G52" s="329"/>
      <c r="H52" s="41"/>
      <c r="L52" s="33"/>
    </row>
    <row r="53" spans="1:12" ht="11.5" hidden="1" x14ac:dyDescent="0.25">
      <c r="A53" s="38"/>
      <c r="B53" s="339"/>
      <c r="C53" s="129"/>
      <c r="D53" s="329"/>
      <c r="E53" s="329"/>
      <c r="F53" s="329"/>
      <c r="G53" s="329"/>
      <c r="H53" s="41"/>
      <c r="L53" s="33"/>
    </row>
    <row r="54" spans="1:12" ht="11.5" hidden="1" x14ac:dyDescent="0.25">
      <c r="A54" s="38"/>
      <c r="B54" s="339"/>
      <c r="C54" s="129"/>
      <c r="D54" s="329"/>
      <c r="E54" s="329"/>
      <c r="F54" s="329"/>
      <c r="G54" s="329"/>
      <c r="H54" s="41"/>
      <c r="L54" s="33"/>
    </row>
    <row r="55" spans="1:12" ht="11.5" hidden="1" x14ac:dyDescent="0.25">
      <c r="A55" s="38"/>
      <c r="B55" s="340"/>
      <c r="C55" s="137"/>
      <c r="D55" s="329"/>
      <c r="E55" s="329"/>
      <c r="F55" s="329"/>
      <c r="G55" s="329"/>
      <c r="H55" s="41"/>
      <c r="L55" s="33"/>
    </row>
    <row r="56" spans="1:12" ht="11.5" hidden="1" x14ac:dyDescent="0.25">
      <c r="B56" s="299"/>
      <c r="C56" s="47"/>
      <c r="G56" s="13"/>
      <c r="L56" s="33"/>
    </row>
    <row r="57" spans="1:12" ht="11.5" hidden="1" x14ac:dyDescent="0.25">
      <c r="A57" s="38"/>
      <c r="B57" s="298"/>
      <c r="C57" s="304"/>
      <c r="D57" s="41"/>
      <c r="L57" s="33"/>
    </row>
    <row r="58" spans="1:12" ht="11.5" hidden="1" x14ac:dyDescent="0.25">
      <c r="A58" s="38"/>
      <c r="B58" s="341"/>
      <c r="C58" s="305"/>
      <c r="D58" s="41"/>
      <c r="L58" s="33"/>
    </row>
    <row r="59" spans="1:12" ht="11.5" hidden="1" x14ac:dyDescent="0.25">
      <c r="B59" s="361"/>
      <c r="C59" s="303"/>
      <c r="L59" s="33"/>
    </row>
    <row r="60" spans="1:12" ht="11.5" hidden="1" x14ac:dyDescent="0.25">
      <c r="B60" s="306"/>
      <c r="C60" s="307"/>
      <c r="L60" s="33"/>
    </row>
    <row r="61" spans="1:12" ht="11.5" hidden="1" x14ac:dyDescent="0.25">
      <c r="A61" s="38"/>
      <c r="B61" s="290"/>
      <c r="C61" s="154"/>
      <c r="D61" s="41"/>
      <c r="L61" s="33"/>
    </row>
    <row r="62" spans="1:12" ht="11.5" hidden="1" x14ac:dyDescent="0.25">
      <c r="A62" s="38"/>
      <c r="B62" s="300"/>
      <c r="C62" s="156"/>
      <c r="D62" s="41"/>
      <c r="L62" s="33"/>
    </row>
    <row r="63" spans="1:12" ht="11.5" hidden="1" x14ac:dyDescent="0.25">
      <c r="B63" s="360"/>
      <c r="C63" s="303"/>
      <c r="D63" s="20"/>
      <c r="E63" s="20"/>
      <c r="L63" s="33"/>
    </row>
    <row r="64" spans="1:12" ht="11.5" hidden="1" x14ac:dyDescent="0.25">
      <c r="A64" s="38"/>
      <c r="B64" s="308"/>
      <c r="C64" s="54"/>
      <c r="D64" s="54"/>
      <c r="E64" s="266"/>
      <c r="F64" s="41"/>
      <c r="L64" s="33"/>
    </row>
    <row r="65" spans="1:12" ht="11.5" hidden="1" x14ac:dyDescent="0.25">
      <c r="A65" s="38"/>
      <c r="B65" s="301"/>
      <c r="C65" s="302"/>
      <c r="D65" s="302"/>
      <c r="E65" s="303"/>
      <c r="F65" s="41"/>
      <c r="L65" s="33"/>
    </row>
    <row r="66" spans="1:12" ht="11.5" x14ac:dyDescent="0.25">
      <c r="B66" s="47"/>
      <c r="C66" s="47"/>
      <c r="D66" s="13"/>
      <c r="E66" s="13"/>
      <c r="L66" s="33"/>
    </row>
    <row r="67" spans="1:12" ht="11.5" x14ac:dyDescent="0.25">
      <c r="B67" s="308" t="s">
        <v>31</v>
      </c>
      <c r="C67" s="311" t="s">
        <v>386</v>
      </c>
      <c r="D67" s="37"/>
      <c r="E67" s="37"/>
      <c r="F67" s="37"/>
      <c r="L67" s="33"/>
    </row>
    <row r="68" spans="1:12" ht="23" x14ac:dyDescent="0.25">
      <c r="A68" s="38"/>
      <c r="B68" s="342" t="s">
        <v>387</v>
      </c>
      <c r="C68" s="154"/>
      <c r="D68" s="50"/>
      <c r="E68" s="37"/>
      <c r="F68" s="37"/>
      <c r="L68" s="33"/>
    </row>
    <row r="69" spans="1:12" ht="11.5" x14ac:dyDescent="0.25">
      <c r="A69" s="38"/>
      <c r="B69" s="309" t="s">
        <v>388</v>
      </c>
      <c r="C69" s="155"/>
      <c r="D69" s="50"/>
      <c r="E69" s="37"/>
      <c r="F69" s="37"/>
      <c r="L69" s="33"/>
    </row>
    <row r="70" spans="1:12" ht="11.5" x14ac:dyDescent="0.25">
      <c r="A70" s="38"/>
      <c r="B70" s="309" t="s">
        <v>389</v>
      </c>
      <c r="C70" s="155"/>
      <c r="D70" s="50"/>
      <c r="E70" s="37"/>
      <c r="F70" s="37"/>
      <c r="L70" s="33"/>
    </row>
    <row r="71" spans="1:12" ht="11.5" x14ac:dyDescent="0.25">
      <c r="A71" s="38"/>
      <c r="B71" s="309" t="s">
        <v>390</v>
      </c>
      <c r="C71" s="155"/>
      <c r="D71" s="50"/>
      <c r="E71" s="37"/>
      <c r="F71" s="37"/>
      <c r="L71" s="33"/>
    </row>
    <row r="72" spans="1:12" ht="11.5" x14ac:dyDescent="0.25">
      <c r="A72" s="38"/>
      <c r="B72" s="309" t="s">
        <v>391</v>
      </c>
      <c r="C72" s="155"/>
      <c r="D72" s="50"/>
      <c r="E72" s="37"/>
      <c r="F72" s="37"/>
      <c r="L72" s="33"/>
    </row>
    <row r="73" spans="1:12" ht="39" customHeight="1" x14ac:dyDescent="0.25">
      <c r="A73" s="38"/>
      <c r="B73" s="309" t="s">
        <v>392</v>
      </c>
      <c r="C73" s="155"/>
      <c r="D73" s="50"/>
      <c r="E73" s="37"/>
      <c r="F73" s="37"/>
      <c r="L73" s="33"/>
    </row>
    <row r="74" spans="1:12" ht="23" x14ac:dyDescent="0.25">
      <c r="A74" s="38"/>
      <c r="B74" s="310" t="s">
        <v>393</v>
      </c>
      <c r="C74" s="156"/>
      <c r="D74" s="50"/>
      <c r="E74" s="37"/>
      <c r="F74" s="37"/>
      <c r="L74" s="33"/>
    </row>
    <row r="75" spans="1:12" ht="11.5" x14ac:dyDescent="0.25">
      <c r="B75" s="47"/>
      <c r="C75" s="47"/>
      <c r="D75" s="20"/>
      <c r="E75" s="20"/>
      <c r="L75" s="33"/>
    </row>
    <row r="76" spans="1:12" ht="11.5" hidden="1" x14ac:dyDescent="0.25">
      <c r="A76" s="38"/>
      <c r="B76" s="313"/>
      <c r="C76" s="55"/>
      <c r="D76" s="55"/>
      <c r="E76" s="268"/>
      <c r="F76" s="41"/>
      <c r="L76" s="33"/>
    </row>
    <row r="77" spans="1:12" ht="11.5" hidden="1" x14ac:dyDescent="0.25">
      <c r="A77" s="38"/>
      <c r="B77" s="312"/>
      <c r="C77" s="23"/>
      <c r="D77" s="23"/>
      <c r="E77" s="154"/>
      <c r="F77" s="41"/>
      <c r="L77" s="33"/>
    </row>
    <row r="78" spans="1:12" ht="11.5" hidden="1" x14ac:dyDescent="0.25">
      <c r="A78" s="38"/>
      <c r="B78" s="312"/>
      <c r="C78" s="21"/>
      <c r="D78" s="21"/>
      <c r="E78" s="155"/>
      <c r="F78" s="41"/>
      <c r="L78" s="33"/>
    </row>
    <row r="79" spans="1:12" ht="11.5" hidden="1" x14ac:dyDescent="0.25">
      <c r="A79" s="38"/>
      <c r="B79" s="312"/>
      <c r="C79" s="21"/>
      <c r="D79" s="21"/>
      <c r="E79" s="155"/>
      <c r="F79" s="41"/>
      <c r="L79" s="33"/>
    </row>
    <row r="80" spans="1:12" ht="11.5" hidden="1" x14ac:dyDescent="0.25">
      <c r="A80" s="38"/>
      <c r="B80" s="314"/>
      <c r="C80" s="62"/>
      <c r="D80" s="62"/>
      <c r="E80" s="156"/>
      <c r="F80" s="41"/>
      <c r="L80" s="33"/>
    </row>
    <row r="81" spans="1:12" ht="11.5" hidden="1" x14ac:dyDescent="0.25">
      <c r="B81" s="47"/>
      <c r="C81" s="47"/>
      <c r="D81" s="47"/>
      <c r="E81" s="47"/>
      <c r="F81" s="20"/>
      <c r="G81" s="20"/>
      <c r="H81" s="20"/>
      <c r="I81" s="20"/>
      <c r="J81" s="20"/>
      <c r="L81" s="33"/>
    </row>
    <row r="82" spans="1:12" ht="15.75" hidden="1" customHeight="1" x14ac:dyDescent="0.25">
      <c r="A82" s="38"/>
      <c r="B82" s="321"/>
      <c r="C82" s="278"/>
      <c r="D82" s="278"/>
      <c r="E82" s="278"/>
      <c r="F82" s="278"/>
      <c r="G82" s="278"/>
      <c r="H82" s="278"/>
      <c r="I82" s="278"/>
      <c r="J82" s="278"/>
      <c r="K82" s="39"/>
      <c r="L82" s="33"/>
    </row>
    <row r="83" spans="1:12" ht="11.5" hidden="1" x14ac:dyDescent="0.25">
      <c r="A83" s="38"/>
      <c r="B83" s="317"/>
      <c r="C83" s="343"/>
      <c r="D83" s="343"/>
      <c r="E83" s="343"/>
      <c r="F83" s="343"/>
      <c r="G83" s="343"/>
      <c r="H83" s="343"/>
      <c r="I83" s="343"/>
      <c r="J83" s="344"/>
      <c r="K83" s="40"/>
      <c r="L83" s="33"/>
    </row>
    <row r="84" spans="1:12" ht="15.75" hidden="1" customHeight="1" x14ac:dyDescent="0.25">
      <c r="A84" s="38"/>
      <c r="B84" s="315"/>
      <c r="C84" s="23"/>
      <c r="D84" s="23"/>
      <c r="E84" s="154"/>
      <c r="F84" s="329"/>
      <c r="G84" s="102"/>
      <c r="H84" s="23"/>
      <c r="I84" s="23"/>
      <c r="J84" s="329"/>
      <c r="K84" s="41"/>
      <c r="L84" s="33"/>
    </row>
    <row r="85" spans="1:12" ht="11.5" hidden="1" x14ac:dyDescent="0.25">
      <c r="A85" s="38"/>
      <c r="B85" s="316"/>
      <c r="C85" s="62"/>
      <c r="D85" s="62"/>
      <c r="E85" s="156"/>
      <c r="F85" s="329"/>
      <c r="G85" s="295"/>
      <c r="H85" s="62"/>
      <c r="I85" s="62"/>
      <c r="J85" s="329"/>
      <c r="K85" s="41"/>
      <c r="L85" s="33"/>
    </row>
    <row r="86" spans="1:12" ht="11.5" hidden="1" x14ac:dyDescent="0.25">
      <c r="B86" s="47"/>
      <c r="C86" s="13"/>
      <c r="D86" s="13"/>
      <c r="E86" s="13"/>
      <c r="F86" s="13"/>
      <c r="G86" s="13"/>
      <c r="H86" s="13"/>
      <c r="I86" s="13"/>
      <c r="J86" s="13"/>
      <c r="L86" s="33"/>
    </row>
    <row r="87" spans="1:12" ht="11.5" hidden="1" x14ac:dyDescent="0.25">
      <c r="A87" s="38"/>
      <c r="B87" s="324"/>
      <c r="C87" s="235"/>
      <c r="D87" s="20"/>
      <c r="E87" s="20"/>
      <c r="L87" s="33"/>
    </row>
    <row r="88" spans="1:12" ht="11.5" hidden="1" x14ac:dyDescent="0.25">
      <c r="A88" s="38"/>
      <c r="B88" s="348"/>
      <c r="C88" s="327"/>
      <c r="D88" s="52"/>
      <c r="E88" s="52"/>
      <c r="F88" s="41"/>
      <c r="L88" s="33"/>
    </row>
    <row r="89" spans="1:12" ht="11.5" hidden="1" x14ac:dyDescent="0.25">
      <c r="A89" s="38"/>
      <c r="B89" s="345"/>
      <c r="C89" s="326"/>
      <c r="D89" s="329"/>
      <c r="E89" s="329"/>
      <c r="F89" s="42"/>
    </row>
    <row r="90" spans="1:12" ht="11.5" hidden="1" x14ac:dyDescent="0.25">
      <c r="A90" s="38"/>
      <c r="B90" s="346"/>
      <c r="C90" s="51"/>
      <c r="D90" s="318"/>
      <c r="E90" s="329"/>
      <c r="F90" s="41"/>
      <c r="L90" s="33"/>
    </row>
    <row r="91" spans="1:12" ht="11.5" hidden="1" x14ac:dyDescent="0.25">
      <c r="A91" s="38"/>
      <c r="B91" s="346"/>
      <c r="C91" s="51"/>
      <c r="D91" s="51"/>
      <c r="E91" s="319"/>
      <c r="F91" s="41"/>
      <c r="L91" s="33"/>
    </row>
    <row r="92" spans="1:12" ht="11.5" hidden="1" x14ac:dyDescent="0.25">
      <c r="A92" s="38"/>
      <c r="B92" s="346"/>
      <c r="C92" s="51"/>
      <c r="D92" s="51"/>
      <c r="E92" s="320"/>
      <c r="F92" s="41"/>
      <c r="L92" s="33"/>
    </row>
    <row r="93" spans="1:12" ht="11.5" hidden="1" x14ac:dyDescent="0.25">
      <c r="A93" s="38"/>
      <c r="B93" s="346"/>
      <c r="C93" s="51"/>
      <c r="D93" s="318"/>
      <c r="E93" s="329"/>
      <c r="F93" s="41"/>
      <c r="L93" s="33"/>
    </row>
    <row r="94" spans="1:12" ht="11.5" hidden="1" x14ac:dyDescent="0.25">
      <c r="A94" s="38"/>
      <c r="B94" s="347"/>
      <c r="C94" s="320"/>
      <c r="D94" s="325"/>
      <c r="E94" s="329"/>
      <c r="F94" s="41"/>
      <c r="L94" s="33"/>
    </row>
    <row r="95" spans="1:12" ht="11.5" hidden="1" x14ac:dyDescent="0.25">
      <c r="B95" s="13"/>
      <c r="C95" s="13"/>
      <c r="D95" s="13"/>
      <c r="E95" s="13"/>
      <c r="L95" s="7"/>
    </row>
  </sheetData>
  <sheetProtection password="AFA5" sheet="1"/>
  <conditionalFormatting sqref="C90:D94 E91:E92">
    <cfRule type="cellIs" dxfId="21" priority="1" stopIfTrue="1" operator="lessThan">
      <formula>0</formula>
    </cfRule>
  </conditionalFormatting>
  <pageMargins left="0.7" right="0.7" top="0.75" bottom="0.75" header="0.3" footer="0.3"/>
  <pageSetup pageOrder="overThenDown" orientation="landscape" horizontalDpi="1200" verticalDpi="1200"/>
  <rowBreaks count="5" manualBreakCount="5">
    <brk id="14" max="1048575" man="1"/>
    <brk id="30" max="1048575" man="1"/>
    <brk id="42" max="1048575" man="1"/>
    <brk id="62" max="1048575" man="1"/>
    <brk id="80" max="1048575" man="1"/>
  </rowBreaks>
  <tableParts count="1">
    <tablePart r:id="rId1"/>
  </tableParts>
  <extLst>
    <ext xmlns:x14="http://schemas.microsoft.com/office/spreadsheetml/2009/9/main" uri="{78C0D931-6437-407d-A8EE-F0AAD7539E65}">
      <x14:conditionalFormattings>
        <x14:conditionalFormatting xmlns:xm="http://schemas.microsoft.com/office/excel/2006/main">
          <x14:cfRule type="beginsWith" priority="2" stopIfTrue="1" operator="beginsWith" id="{46753F01-F093-46BA-917C-CAA1E1452CEB}">
            <xm:f>LEFT(F14,LEN("FAIL"))="FAIL"</xm:f>
            <xm:f>"FAIL"</xm:f>
            <x14:dxf>
              <font>
                <color rgb="FFFF0000"/>
              </font>
              <numFmt numFmtId="0" formatCode="General"/>
            </x14:dxf>
          </x14:cfRule>
          <x14:cfRule type="beginsWith" priority="3" operator="beginsWith" id="{7EE80E4B-B84C-4296-A80D-5B3244DF9E3A}">
            <xm:f>LEFT(F14,LEN("EXPLAINED"))="EXPLAINED"</xm:f>
            <xm:f>"EXPLAINED"</xm:f>
            <x14:dxf>
              <font>
                <color theme="7"/>
              </font>
              <numFmt numFmtId="0" formatCode="General"/>
            </x14:dxf>
          </x14:cfRule>
          <xm:sqref>K14 F89</xm:sqref>
        </x14:conditionalFormatting>
      </x14:conditionalFormatting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880E7E-ADE6-4EC0-BA16-28882D949313}">
  <dimension ref="A1:L95"/>
  <sheetViews>
    <sheetView showGridLines="0" topLeftCell="B1" zoomScaleNormal="100" workbookViewId="0">
      <selection activeCell="B1" sqref="B1"/>
    </sheetView>
  </sheetViews>
  <sheetFormatPr defaultColWidth="0" defaultRowHeight="12" customHeight="1" zeroHeight="1" x14ac:dyDescent="0.25"/>
  <cols>
    <col min="1" max="1" width="5" style="10" hidden="1" customWidth="1"/>
    <col min="2" max="2" width="44.453125" style="10" customWidth="1"/>
    <col min="3" max="10" width="15.7265625" style="10" customWidth="1"/>
    <col min="11" max="11" width="5.7265625" style="10" customWidth="1"/>
    <col min="12" max="12" width="11.54296875" style="10" customWidth="1"/>
    <col min="13" max="15" width="9.1796875" style="10" hidden="1" customWidth="1"/>
    <col min="16" max="16384" width="9.1796875" style="10" hidden="1"/>
  </cols>
  <sheetData>
    <row r="1" spans="1:12" ht="19" x14ac:dyDescent="0.25">
      <c r="B1" s="356" t="s">
        <v>327</v>
      </c>
    </row>
    <row r="2" spans="1:12" ht="11.5" x14ac:dyDescent="0.25">
      <c r="A2" s="69"/>
      <c r="B2" s="148" t="s">
        <v>1</v>
      </c>
      <c r="C2" s="20"/>
      <c r="D2" s="20"/>
      <c r="E2" s="20"/>
      <c r="F2" s="20"/>
      <c r="G2" s="20"/>
      <c r="H2" s="20"/>
      <c r="I2" s="20"/>
      <c r="J2" s="20"/>
    </row>
    <row r="3" spans="1:12" ht="15.75" hidden="1" customHeight="1" x14ac:dyDescent="0.25">
      <c r="B3" s="279"/>
      <c r="C3" s="235"/>
      <c r="D3" s="20"/>
      <c r="E3" s="20"/>
      <c r="F3" s="20"/>
      <c r="G3" s="20"/>
      <c r="H3" s="20"/>
      <c r="I3" s="20"/>
      <c r="J3" s="20"/>
      <c r="L3" s="9"/>
    </row>
    <row r="4" spans="1:12" ht="15.75" hidden="1" customHeight="1" x14ac:dyDescent="0.25">
      <c r="A4" s="38"/>
      <c r="B4" s="322"/>
      <c r="C4" s="278"/>
      <c r="D4" s="278"/>
      <c r="E4" s="278"/>
      <c r="F4" s="278"/>
      <c r="G4" s="278"/>
      <c r="H4" s="278"/>
      <c r="I4" s="278"/>
      <c r="J4" s="278"/>
      <c r="K4" s="39"/>
      <c r="L4" s="33"/>
    </row>
    <row r="5" spans="1:12" ht="11.5" hidden="1" x14ac:dyDescent="0.25">
      <c r="A5" s="38"/>
      <c r="B5" s="323"/>
      <c r="C5" s="55"/>
      <c r="D5" s="55"/>
      <c r="E5" s="55"/>
      <c r="F5" s="55"/>
      <c r="G5" s="55"/>
      <c r="H5" s="55"/>
      <c r="I5" s="55"/>
      <c r="J5" s="268"/>
      <c r="K5" s="40"/>
      <c r="L5" s="33"/>
    </row>
    <row r="6" spans="1:12" ht="11.5" hidden="1" x14ac:dyDescent="0.25">
      <c r="A6" s="38"/>
      <c r="B6" s="44"/>
      <c r="C6" s="23"/>
      <c r="D6" s="23"/>
      <c r="E6" s="154"/>
      <c r="F6" s="329"/>
      <c r="G6" s="102"/>
      <c r="H6" s="23"/>
      <c r="I6" s="154"/>
      <c r="J6" s="329"/>
      <c r="K6" s="41"/>
      <c r="L6" s="33"/>
    </row>
    <row r="7" spans="1:12" ht="11.5" hidden="1" x14ac:dyDescent="0.25">
      <c r="A7" s="38"/>
      <c r="B7" s="44"/>
      <c r="C7" s="21"/>
      <c r="D7" s="21"/>
      <c r="E7" s="155"/>
      <c r="F7" s="329"/>
      <c r="G7" s="104"/>
      <c r="H7" s="21"/>
      <c r="I7" s="155"/>
      <c r="J7" s="329"/>
      <c r="K7" s="41"/>
      <c r="L7" s="33"/>
    </row>
    <row r="8" spans="1:12" ht="24" hidden="1" customHeight="1" x14ac:dyDescent="0.25">
      <c r="A8" s="38"/>
      <c r="B8" s="44"/>
      <c r="C8" s="21"/>
      <c r="D8" s="21"/>
      <c r="E8" s="155"/>
      <c r="F8" s="329"/>
      <c r="G8" s="104"/>
      <c r="H8" s="21"/>
      <c r="I8" s="155"/>
      <c r="J8" s="329"/>
      <c r="K8" s="41"/>
      <c r="L8" s="33"/>
    </row>
    <row r="9" spans="1:12" ht="11.5" hidden="1" x14ac:dyDescent="0.25">
      <c r="A9" s="38"/>
      <c r="B9" s="44"/>
      <c r="C9" s="21"/>
      <c r="D9" s="21"/>
      <c r="E9" s="155"/>
      <c r="F9" s="329"/>
      <c r="G9" s="104"/>
      <c r="H9" s="21"/>
      <c r="I9" s="155"/>
      <c r="J9" s="329"/>
      <c r="K9" s="41"/>
      <c r="L9" s="33"/>
    </row>
    <row r="10" spans="1:12" ht="11.5" hidden="1" x14ac:dyDescent="0.25">
      <c r="A10" s="38"/>
      <c r="B10" s="44"/>
      <c r="C10" s="21"/>
      <c r="D10" s="21"/>
      <c r="E10" s="155"/>
      <c r="F10" s="329"/>
      <c r="G10" s="104"/>
      <c r="H10" s="21"/>
      <c r="I10" s="155"/>
      <c r="J10" s="329"/>
      <c r="K10" s="41"/>
      <c r="L10" s="33"/>
    </row>
    <row r="11" spans="1:12" ht="11.5" hidden="1" x14ac:dyDescent="0.25">
      <c r="A11" s="38"/>
      <c r="B11" s="44"/>
      <c r="C11" s="21"/>
      <c r="D11" s="21"/>
      <c r="E11" s="155"/>
      <c r="F11" s="329"/>
      <c r="G11" s="104"/>
      <c r="H11" s="21"/>
      <c r="I11" s="155"/>
      <c r="J11" s="329"/>
      <c r="K11" s="41"/>
      <c r="L11" s="33"/>
    </row>
    <row r="12" spans="1:12" ht="11.5" hidden="1" x14ac:dyDescent="0.25">
      <c r="A12" s="38"/>
      <c r="B12" s="45"/>
      <c r="C12" s="21"/>
      <c r="D12" s="21"/>
      <c r="E12" s="155"/>
      <c r="F12" s="329"/>
      <c r="G12" s="104"/>
      <c r="H12" s="21"/>
      <c r="I12" s="155"/>
      <c r="J12" s="329"/>
      <c r="K12" s="41"/>
      <c r="L12" s="33"/>
    </row>
    <row r="13" spans="1:12" ht="36" hidden="1" customHeight="1" x14ac:dyDescent="0.25">
      <c r="A13" s="38"/>
      <c r="B13" s="45"/>
      <c r="C13" s="62"/>
      <c r="D13" s="62"/>
      <c r="E13" s="156"/>
      <c r="F13" s="329"/>
      <c r="G13" s="295"/>
      <c r="H13" s="62"/>
      <c r="I13" s="156"/>
      <c r="J13" s="329"/>
      <c r="K13" s="41"/>
      <c r="L13" s="33"/>
    </row>
    <row r="14" spans="1:12" ht="11.5" hidden="1" x14ac:dyDescent="0.25">
      <c r="A14" s="38"/>
      <c r="B14" s="285"/>
      <c r="C14" s="329"/>
      <c r="D14" s="329"/>
      <c r="E14" s="329"/>
      <c r="F14" s="296"/>
      <c r="G14" s="329"/>
      <c r="H14" s="329"/>
      <c r="I14" s="329"/>
      <c r="J14" s="297"/>
      <c r="K14" s="42"/>
    </row>
    <row r="15" spans="1:12" ht="11.5" hidden="1" x14ac:dyDescent="0.25">
      <c r="B15" s="277"/>
      <c r="C15" s="55"/>
      <c r="D15" s="288"/>
      <c r="E15" s="13"/>
      <c r="F15" s="43"/>
      <c r="G15" s="13"/>
      <c r="H15" s="13"/>
      <c r="I15" s="13"/>
      <c r="J15" s="13"/>
      <c r="L15" s="33"/>
    </row>
    <row r="16" spans="1:12" ht="11.5" hidden="1" x14ac:dyDescent="0.25">
      <c r="A16" s="38"/>
      <c r="B16" s="280"/>
      <c r="C16" s="286"/>
      <c r="D16" s="287"/>
      <c r="E16" s="41"/>
      <c r="L16" s="33"/>
    </row>
    <row r="17" spans="1:12" ht="11.5" hidden="1" x14ac:dyDescent="0.25">
      <c r="A17" s="38"/>
      <c r="B17" s="281"/>
      <c r="C17" s="129"/>
      <c r="D17" s="132"/>
      <c r="E17" s="41"/>
      <c r="L17" s="33"/>
    </row>
    <row r="18" spans="1:12" ht="12" hidden="1" customHeight="1" x14ac:dyDescent="0.25">
      <c r="A18" s="38"/>
      <c r="B18" s="281"/>
      <c r="C18" s="129"/>
      <c r="D18" s="132"/>
      <c r="E18" s="41"/>
      <c r="L18" s="33"/>
    </row>
    <row r="19" spans="1:12" ht="11.5" hidden="1" x14ac:dyDescent="0.25">
      <c r="A19" s="38"/>
      <c r="B19" s="281"/>
      <c r="C19" s="129"/>
      <c r="D19" s="132"/>
      <c r="E19" s="41"/>
      <c r="L19" s="33"/>
    </row>
    <row r="20" spans="1:12" ht="11.5" hidden="1" x14ac:dyDescent="0.25">
      <c r="A20" s="38"/>
      <c r="B20" s="281"/>
      <c r="C20" s="129"/>
      <c r="D20" s="132"/>
      <c r="E20" s="41"/>
      <c r="L20" s="33"/>
    </row>
    <row r="21" spans="1:12" ht="11.5" hidden="1" x14ac:dyDescent="0.25">
      <c r="A21" s="38"/>
      <c r="B21" s="282"/>
      <c r="C21" s="116"/>
      <c r="D21" s="118"/>
      <c r="E21" s="41"/>
      <c r="L21" s="33"/>
    </row>
    <row r="22" spans="1:12" ht="11.5" hidden="1" x14ac:dyDescent="0.25">
      <c r="A22" s="38"/>
      <c r="B22" s="281"/>
      <c r="C22" s="129"/>
      <c r="D22" s="132"/>
      <c r="E22" s="41"/>
      <c r="L22" s="33"/>
    </row>
    <row r="23" spans="1:12" ht="11.5" hidden="1" x14ac:dyDescent="0.25">
      <c r="A23" s="38"/>
      <c r="B23" s="281"/>
      <c r="C23" s="129"/>
      <c r="D23" s="132"/>
      <c r="E23" s="41"/>
      <c r="L23" s="33"/>
    </row>
    <row r="24" spans="1:12" ht="11.5" hidden="1" x14ac:dyDescent="0.25">
      <c r="A24" s="38"/>
      <c r="B24" s="283"/>
      <c r="C24" s="129"/>
      <c r="D24" s="132"/>
      <c r="E24" s="41"/>
      <c r="L24" s="33"/>
    </row>
    <row r="25" spans="1:12" ht="11.5" hidden="1" x14ac:dyDescent="0.25">
      <c r="A25" s="38"/>
      <c r="B25" s="284"/>
      <c r="C25" s="129"/>
      <c r="D25" s="132"/>
      <c r="E25" s="41"/>
      <c r="L25" s="33"/>
    </row>
    <row r="26" spans="1:12" ht="11.5" hidden="1" x14ac:dyDescent="0.25">
      <c r="A26" s="38"/>
      <c r="B26" s="282"/>
      <c r="C26" s="116"/>
      <c r="D26" s="118"/>
      <c r="E26" s="41"/>
      <c r="L26" s="33"/>
    </row>
    <row r="27" spans="1:12" ht="11.5" hidden="1" x14ac:dyDescent="0.25">
      <c r="A27" s="38"/>
      <c r="B27" s="281"/>
      <c r="C27" s="329"/>
      <c r="D27" s="132"/>
      <c r="E27" s="46"/>
      <c r="L27" s="33"/>
    </row>
    <row r="28" spans="1:12" ht="11.5" hidden="1" x14ac:dyDescent="0.25">
      <c r="A28" s="38"/>
      <c r="B28" s="281"/>
      <c r="C28" s="329"/>
      <c r="D28" s="132"/>
      <c r="E28" s="41"/>
      <c r="L28" s="33"/>
    </row>
    <row r="29" spans="1:12" ht="11.5" hidden="1" x14ac:dyDescent="0.25">
      <c r="A29" s="38"/>
      <c r="B29" s="284"/>
      <c r="C29" s="329"/>
      <c r="D29" s="132"/>
      <c r="E29" s="41"/>
      <c r="L29" s="33"/>
    </row>
    <row r="30" spans="1:12" ht="11.5" hidden="1" x14ac:dyDescent="0.25">
      <c r="A30" s="38"/>
      <c r="B30" s="285"/>
      <c r="C30" s="329"/>
      <c r="D30" s="132"/>
      <c r="E30" s="41"/>
      <c r="L30" s="33"/>
    </row>
    <row r="31" spans="1:12" ht="11.5" hidden="1" x14ac:dyDescent="0.25">
      <c r="B31" s="13"/>
      <c r="C31" s="13"/>
      <c r="D31" s="13"/>
      <c r="L31" s="33"/>
    </row>
    <row r="32" spans="1:12" ht="11.5" hidden="1" x14ac:dyDescent="0.25">
      <c r="B32" s="7"/>
      <c r="C32" s="20"/>
      <c r="D32" s="20"/>
      <c r="E32" s="20"/>
      <c r="F32" s="20"/>
      <c r="G32" s="20"/>
      <c r="L32" s="33"/>
    </row>
    <row r="33" spans="1:12" ht="11.5" hidden="1" x14ac:dyDescent="0.25">
      <c r="A33" s="38"/>
      <c r="B33" s="289"/>
      <c r="C33" s="55"/>
      <c r="D33" s="55"/>
      <c r="E33" s="55"/>
      <c r="F33" s="55"/>
      <c r="G33" s="55"/>
      <c r="H33" s="41"/>
      <c r="L33" s="33"/>
    </row>
    <row r="34" spans="1:12" ht="11.5" hidden="1" x14ac:dyDescent="0.25">
      <c r="A34" s="38"/>
      <c r="B34" s="242"/>
      <c r="C34" s="127"/>
      <c r="D34" s="127"/>
      <c r="E34" s="127"/>
      <c r="F34" s="127"/>
      <c r="G34" s="294"/>
      <c r="H34" s="41"/>
      <c r="L34" s="33"/>
    </row>
    <row r="35" spans="1:12" ht="11.5" hidden="1" x14ac:dyDescent="0.25">
      <c r="A35" s="38"/>
      <c r="B35" s="291"/>
      <c r="C35" s="129"/>
      <c r="D35" s="129"/>
      <c r="E35" s="129"/>
      <c r="F35" s="129"/>
      <c r="G35" s="329"/>
      <c r="H35" s="41"/>
      <c r="L35" s="33"/>
    </row>
    <row r="36" spans="1:12" ht="11.5" hidden="1" x14ac:dyDescent="0.25">
      <c r="A36" s="38"/>
      <c r="B36" s="291"/>
      <c r="C36" s="129"/>
      <c r="D36" s="129"/>
      <c r="E36" s="129"/>
      <c r="F36" s="129"/>
      <c r="G36" s="329"/>
      <c r="H36" s="41"/>
      <c r="L36" s="33"/>
    </row>
    <row r="37" spans="1:12" ht="11.5" hidden="1" x14ac:dyDescent="0.25">
      <c r="A37" s="38"/>
      <c r="B37" s="292"/>
      <c r="C37" s="129"/>
      <c r="D37" s="129"/>
      <c r="E37" s="129"/>
      <c r="F37" s="129"/>
      <c r="G37" s="329"/>
      <c r="H37" s="41"/>
      <c r="L37" s="33"/>
    </row>
    <row r="38" spans="1:12" ht="11.5" hidden="1" x14ac:dyDescent="0.25">
      <c r="A38" s="38"/>
      <c r="B38" s="291"/>
      <c r="C38" s="129"/>
      <c r="D38" s="129"/>
      <c r="E38" s="129"/>
      <c r="F38" s="129"/>
      <c r="G38" s="329"/>
      <c r="H38" s="41"/>
      <c r="L38" s="33"/>
    </row>
    <row r="39" spans="1:12" ht="11.5" hidden="1" x14ac:dyDescent="0.25">
      <c r="A39" s="38"/>
      <c r="B39" s="291"/>
      <c r="C39" s="129"/>
      <c r="D39" s="129"/>
      <c r="E39" s="129"/>
      <c r="F39" s="129"/>
      <c r="G39" s="329"/>
      <c r="H39" s="41"/>
      <c r="L39" s="33"/>
    </row>
    <row r="40" spans="1:12" ht="11.5" hidden="1" x14ac:dyDescent="0.25">
      <c r="A40" s="38"/>
      <c r="B40" s="292"/>
      <c r="C40" s="129"/>
      <c r="D40" s="129"/>
      <c r="E40" s="129"/>
      <c r="F40" s="129"/>
      <c r="G40" s="329"/>
      <c r="H40" s="41"/>
      <c r="L40" s="33"/>
    </row>
    <row r="41" spans="1:12" ht="11.5" hidden="1" x14ac:dyDescent="0.25">
      <c r="A41" s="38"/>
      <c r="B41" s="292"/>
      <c r="C41" s="129"/>
      <c r="D41" s="129"/>
      <c r="E41" s="329"/>
      <c r="F41" s="329"/>
      <c r="G41" s="329"/>
      <c r="H41" s="41"/>
      <c r="L41" s="33"/>
    </row>
    <row r="42" spans="1:12" ht="11.5" hidden="1" x14ac:dyDescent="0.25">
      <c r="A42" s="38"/>
      <c r="B42" s="293"/>
      <c r="C42" s="171"/>
      <c r="D42" s="171"/>
      <c r="E42" s="330"/>
      <c r="F42" s="330"/>
      <c r="G42" s="330"/>
      <c r="H42" s="41"/>
      <c r="L42" s="33"/>
    </row>
    <row r="43" spans="1:12" ht="11.5" hidden="1" x14ac:dyDescent="0.25">
      <c r="A43" s="38"/>
      <c r="B43" s="337"/>
      <c r="C43" s="173"/>
      <c r="D43" s="331"/>
      <c r="E43" s="331"/>
      <c r="F43" s="331"/>
      <c r="G43" s="331"/>
      <c r="H43" s="41"/>
      <c r="L43" s="33"/>
    </row>
    <row r="44" spans="1:12" ht="11.5" hidden="1" x14ac:dyDescent="0.25">
      <c r="A44" s="38"/>
      <c r="B44" s="338"/>
      <c r="C44" s="129"/>
      <c r="D44" s="329"/>
      <c r="E44" s="329"/>
      <c r="F44" s="329"/>
      <c r="G44" s="329"/>
      <c r="H44" s="41"/>
      <c r="L44" s="33"/>
    </row>
    <row r="45" spans="1:12" ht="11.5" hidden="1" x14ac:dyDescent="0.25">
      <c r="A45" s="38"/>
      <c r="B45" s="338"/>
      <c r="C45" s="129"/>
      <c r="D45" s="329"/>
      <c r="E45" s="329"/>
      <c r="F45" s="329"/>
      <c r="G45" s="329"/>
      <c r="H45" s="41"/>
      <c r="L45" s="33"/>
    </row>
    <row r="46" spans="1:12" ht="11.5" hidden="1" x14ac:dyDescent="0.25">
      <c r="A46" s="38"/>
      <c r="B46" s="338"/>
      <c r="C46" s="129"/>
      <c r="D46" s="329"/>
      <c r="E46" s="329"/>
      <c r="F46" s="329"/>
      <c r="G46" s="329"/>
      <c r="H46" s="41"/>
      <c r="L46" s="33"/>
    </row>
    <row r="47" spans="1:12" ht="11.5" hidden="1" x14ac:dyDescent="0.25">
      <c r="A47" s="38"/>
      <c r="B47" s="338"/>
      <c r="C47" s="129"/>
      <c r="D47" s="329"/>
      <c r="E47" s="329"/>
      <c r="F47" s="329"/>
      <c r="G47" s="329"/>
      <c r="H47" s="41"/>
      <c r="L47" s="33"/>
    </row>
    <row r="48" spans="1:12" ht="11.5" hidden="1" x14ac:dyDescent="0.25">
      <c r="A48" s="38"/>
      <c r="B48" s="338"/>
      <c r="C48" s="129"/>
      <c r="D48" s="329"/>
      <c r="E48" s="329"/>
      <c r="F48" s="329"/>
      <c r="G48" s="329"/>
      <c r="H48" s="41"/>
      <c r="L48" s="33"/>
    </row>
    <row r="49" spans="1:12" ht="11.5" hidden="1" x14ac:dyDescent="0.25">
      <c r="A49" s="38"/>
      <c r="B49" s="338"/>
      <c r="C49" s="129"/>
      <c r="D49" s="329"/>
      <c r="E49" s="329"/>
      <c r="F49" s="329"/>
      <c r="G49" s="329"/>
      <c r="H49" s="41"/>
      <c r="L49" s="33"/>
    </row>
    <row r="50" spans="1:12" ht="11.5" hidden="1" x14ac:dyDescent="0.25">
      <c r="A50" s="38"/>
      <c r="B50" s="338"/>
      <c r="C50" s="140"/>
      <c r="D50" s="329"/>
      <c r="E50" s="329"/>
      <c r="F50" s="329"/>
      <c r="G50" s="329"/>
      <c r="H50" s="41"/>
      <c r="L50" s="33"/>
    </row>
    <row r="51" spans="1:12" ht="11.5" hidden="1" x14ac:dyDescent="0.25">
      <c r="A51" s="38"/>
      <c r="B51" s="339"/>
      <c r="C51" s="129"/>
      <c r="D51" s="329"/>
      <c r="E51" s="329"/>
      <c r="F51" s="329"/>
      <c r="G51" s="329"/>
      <c r="H51" s="41"/>
      <c r="L51" s="33"/>
    </row>
    <row r="52" spans="1:12" ht="11.5" hidden="1" x14ac:dyDescent="0.25">
      <c r="A52" s="38"/>
      <c r="B52" s="339"/>
      <c r="C52" s="129"/>
      <c r="D52" s="329"/>
      <c r="E52" s="329"/>
      <c r="F52" s="329"/>
      <c r="G52" s="329"/>
      <c r="H52" s="41"/>
      <c r="L52" s="33"/>
    </row>
    <row r="53" spans="1:12" ht="11.5" hidden="1" x14ac:dyDescent="0.25">
      <c r="A53" s="38"/>
      <c r="B53" s="339"/>
      <c r="C53" s="129"/>
      <c r="D53" s="329"/>
      <c r="E53" s="329"/>
      <c r="F53" s="329"/>
      <c r="G53" s="329"/>
      <c r="H53" s="41"/>
      <c r="L53" s="33"/>
    </row>
    <row r="54" spans="1:12" ht="11.5" hidden="1" x14ac:dyDescent="0.25">
      <c r="A54" s="38"/>
      <c r="B54" s="339"/>
      <c r="C54" s="129"/>
      <c r="D54" s="329"/>
      <c r="E54" s="329"/>
      <c r="F54" s="329"/>
      <c r="G54" s="329"/>
      <c r="H54" s="41"/>
      <c r="L54" s="33"/>
    </row>
    <row r="55" spans="1:12" ht="11.5" hidden="1" x14ac:dyDescent="0.25">
      <c r="A55" s="38"/>
      <c r="B55" s="340"/>
      <c r="C55" s="137"/>
      <c r="D55" s="329"/>
      <c r="E55" s="329"/>
      <c r="F55" s="329"/>
      <c r="G55" s="329"/>
      <c r="H55" s="41"/>
      <c r="L55" s="33"/>
    </row>
    <row r="56" spans="1:12" ht="11.5" hidden="1" x14ac:dyDescent="0.25">
      <c r="B56" s="299"/>
      <c r="C56" s="47"/>
      <c r="G56" s="13"/>
      <c r="L56" s="33"/>
    </row>
    <row r="57" spans="1:12" ht="11.5" hidden="1" x14ac:dyDescent="0.25">
      <c r="A57" s="38"/>
      <c r="B57" s="298"/>
      <c r="C57" s="304"/>
      <c r="D57" s="41"/>
      <c r="L57" s="33"/>
    </row>
    <row r="58" spans="1:12" ht="11.5" hidden="1" x14ac:dyDescent="0.25">
      <c r="A58" s="38"/>
      <c r="B58" s="341"/>
      <c r="C58" s="305"/>
      <c r="D58" s="41"/>
      <c r="L58" s="33"/>
    </row>
    <row r="59" spans="1:12" ht="11.5" hidden="1" x14ac:dyDescent="0.25">
      <c r="B59" s="361"/>
      <c r="C59" s="303"/>
      <c r="L59" s="33"/>
    </row>
    <row r="60" spans="1:12" ht="11.5" hidden="1" x14ac:dyDescent="0.25">
      <c r="B60" s="306"/>
      <c r="C60" s="307"/>
      <c r="L60" s="33"/>
    </row>
    <row r="61" spans="1:12" ht="11.5" hidden="1" x14ac:dyDescent="0.25">
      <c r="A61" s="38"/>
      <c r="B61" s="290"/>
      <c r="C61" s="154"/>
      <c r="D61" s="41"/>
      <c r="L61" s="33"/>
    </row>
    <row r="62" spans="1:12" ht="11.5" hidden="1" x14ac:dyDescent="0.25">
      <c r="A62" s="38"/>
      <c r="B62" s="300"/>
      <c r="C62" s="156"/>
      <c r="D62" s="41"/>
      <c r="L62" s="33"/>
    </row>
    <row r="63" spans="1:12" ht="11.5" hidden="1" x14ac:dyDescent="0.25">
      <c r="B63" s="360"/>
      <c r="C63" s="303"/>
      <c r="D63" s="20"/>
      <c r="E63" s="20"/>
      <c r="L63" s="33"/>
    </row>
    <row r="64" spans="1:12" ht="11.5" hidden="1" x14ac:dyDescent="0.25">
      <c r="A64" s="38"/>
      <c r="B64" s="308"/>
      <c r="C64" s="54"/>
      <c r="D64" s="54"/>
      <c r="E64" s="266"/>
      <c r="F64" s="41"/>
      <c r="L64" s="33"/>
    </row>
    <row r="65" spans="1:12" ht="11.5" hidden="1" x14ac:dyDescent="0.25">
      <c r="A65" s="38"/>
      <c r="B65" s="301"/>
      <c r="C65" s="302"/>
      <c r="D65" s="302"/>
      <c r="E65" s="303"/>
      <c r="F65" s="41"/>
      <c r="L65" s="33"/>
    </row>
    <row r="66" spans="1:12" ht="11.5" hidden="1" x14ac:dyDescent="0.25">
      <c r="B66" s="47"/>
      <c r="C66" s="47"/>
      <c r="D66" s="13"/>
      <c r="E66" s="13"/>
      <c r="L66" s="33"/>
    </row>
    <row r="67" spans="1:12" ht="11.5" hidden="1" x14ac:dyDescent="0.25">
      <c r="B67" s="308"/>
      <c r="C67" s="311"/>
      <c r="D67" s="37"/>
      <c r="E67" s="37"/>
      <c r="F67" s="37"/>
      <c r="L67" s="33"/>
    </row>
    <row r="68" spans="1:12" ht="11.5" hidden="1" x14ac:dyDescent="0.25">
      <c r="A68" s="38"/>
      <c r="B68" s="342"/>
      <c r="C68" s="154"/>
      <c r="D68" s="50"/>
      <c r="E68" s="37"/>
      <c r="F68" s="37"/>
      <c r="L68" s="33"/>
    </row>
    <row r="69" spans="1:12" ht="11.5" hidden="1" x14ac:dyDescent="0.25">
      <c r="A69" s="38"/>
      <c r="B69" s="309"/>
      <c r="C69" s="155"/>
      <c r="D69" s="50"/>
      <c r="E69" s="37"/>
      <c r="F69" s="37"/>
      <c r="L69" s="33"/>
    </row>
    <row r="70" spans="1:12" ht="11.5" hidden="1" x14ac:dyDescent="0.25">
      <c r="A70" s="38"/>
      <c r="B70" s="309"/>
      <c r="C70" s="155"/>
      <c r="D70" s="50"/>
      <c r="E70" s="37"/>
      <c r="F70" s="37"/>
      <c r="L70" s="33"/>
    </row>
    <row r="71" spans="1:12" ht="11.5" hidden="1" x14ac:dyDescent="0.25">
      <c r="A71" s="38"/>
      <c r="B71" s="309"/>
      <c r="C71" s="155"/>
      <c r="D71" s="50"/>
      <c r="E71" s="37"/>
      <c r="F71" s="37"/>
      <c r="L71" s="33"/>
    </row>
    <row r="72" spans="1:12" ht="11.5" hidden="1" x14ac:dyDescent="0.25">
      <c r="A72" s="38"/>
      <c r="B72" s="309"/>
      <c r="C72" s="155"/>
      <c r="D72" s="50"/>
      <c r="E72" s="37"/>
      <c r="F72" s="37"/>
      <c r="L72" s="33"/>
    </row>
    <row r="73" spans="1:12" ht="39" hidden="1" customHeight="1" x14ac:dyDescent="0.25">
      <c r="A73" s="38"/>
      <c r="B73" s="309"/>
      <c r="C73" s="155"/>
      <c r="D73" s="50"/>
      <c r="E73" s="37"/>
      <c r="F73" s="37"/>
      <c r="L73" s="33"/>
    </row>
    <row r="74" spans="1:12" ht="11.5" hidden="1" x14ac:dyDescent="0.25">
      <c r="A74" s="38"/>
      <c r="B74" s="310"/>
      <c r="C74" s="156"/>
      <c r="D74" s="50"/>
      <c r="E74" s="37"/>
      <c r="F74" s="37"/>
      <c r="L74" s="33"/>
    </row>
    <row r="75" spans="1:12" ht="11.5" x14ac:dyDescent="0.25">
      <c r="B75" s="47"/>
      <c r="C75" s="47"/>
      <c r="D75" s="20"/>
      <c r="E75" s="20"/>
      <c r="L75" s="33"/>
    </row>
    <row r="76" spans="1:12" ht="34.5" x14ac:dyDescent="0.25">
      <c r="A76" s="38"/>
      <c r="B76" s="313" t="s">
        <v>394</v>
      </c>
      <c r="C76" s="55" t="s">
        <v>395</v>
      </c>
      <c r="D76" s="55" t="s">
        <v>396</v>
      </c>
      <c r="E76" s="268" t="s">
        <v>397</v>
      </c>
      <c r="F76" s="41"/>
      <c r="L76" s="33"/>
    </row>
    <row r="77" spans="1:12" ht="23" x14ac:dyDescent="0.25">
      <c r="A77" s="38"/>
      <c r="B77" s="312" t="s">
        <v>398</v>
      </c>
      <c r="C77" s="23"/>
      <c r="D77" s="23"/>
      <c r="E77" s="154"/>
      <c r="F77" s="41"/>
      <c r="L77" s="33"/>
    </row>
    <row r="78" spans="1:12" ht="11.5" x14ac:dyDescent="0.25">
      <c r="A78" s="38"/>
      <c r="B78" s="312" t="s">
        <v>399</v>
      </c>
      <c r="C78" s="21"/>
      <c r="D78" s="21"/>
      <c r="E78" s="155"/>
      <c r="F78" s="41"/>
      <c r="L78" s="33"/>
    </row>
    <row r="79" spans="1:12" ht="11.5" x14ac:dyDescent="0.25">
      <c r="A79" s="38"/>
      <c r="B79" s="312" t="s">
        <v>400</v>
      </c>
      <c r="C79" s="21"/>
      <c r="D79" s="21"/>
      <c r="E79" s="155"/>
      <c r="F79" s="41"/>
      <c r="L79" s="33"/>
    </row>
    <row r="80" spans="1:12" ht="23" x14ac:dyDescent="0.25">
      <c r="A80" s="38"/>
      <c r="B80" s="314" t="s">
        <v>401</v>
      </c>
      <c r="C80" s="62"/>
      <c r="D80" s="62"/>
      <c r="E80" s="156"/>
      <c r="F80" s="41"/>
      <c r="L80" s="33"/>
    </row>
    <row r="81" spans="1:12" ht="11.5" x14ac:dyDescent="0.25">
      <c r="B81" s="47"/>
      <c r="C81" s="47"/>
      <c r="D81" s="47"/>
      <c r="E81" s="47"/>
      <c r="F81" s="20"/>
      <c r="G81" s="20"/>
      <c r="H81" s="20"/>
      <c r="I81" s="20"/>
      <c r="J81" s="20"/>
      <c r="L81" s="33"/>
    </row>
    <row r="82" spans="1:12" ht="15.75" hidden="1" customHeight="1" x14ac:dyDescent="0.25">
      <c r="A82" s="38"/>
      <c r="B82" s="321"/>
      <c r="C82" s="278"/>
      <c r="D82" s="278"/>
      <c r="E82" s="278"/>
      <c r="F82" s="278"/>
      <c r="G82" s="278"/>
      <c r="H82" s="278"/>
      <c r="I82" s="278"/>
      <c r="J82" s="278"/>
      <c r="K82" s="39"/>
      <c r="L82" s="33"/>
    </row>
    <row r="83" spans="1:12" ht="11.5" hidden="1" x14ac:dyDescent="0.25">
      <c r="A83" s="38"/>
      <c r="B83" s="317"/>
      <c r="C83" s="343"/>
      <c r="D83" s="343"/>
      <c r="E83" s="343"/>
      <c r="F83" s="343"/>
      <c r="G83" s="343"/>
      <c r="H83" s="343"/>
      <c r="I83" s="343"/>
      <c r="J83" s="344"/>
      <c r="K83" s="40"/>
      <c r="L83" s="33"/>
    </row>
    <row r="84" spans="1:12" ht="15.75" hidden="1" customHeight="1" x14ac:dyDescent="0.25">
      <c r="A84" s="38"/>
      <c r="B84" s="315"/>
      <c r="C84" s="23"/>
      <c r="D84" s="23"/>
      <c r="E84" s="154"/>
      <c r="F84" s="329"/>
      <c r="G84" s="102"/>
      <c r="H84" s="23"/>
      <c r="I84" s="23"/>
      <c r="J84" s="329"/>
      <c r="K84" s="41"/>
      <c r="L84" s="33"/>
    </row>
    <row r="85" spans="1:12" ht="11.5" hidden="1" x14ac:dyDescent="0.25">
      <c r="A85" s="38"/>
      <c r="B85" s="316"/>
      <c r="C85" s="62"/>
      <c r="D85" s="62"/>
      <c r="E85" s="156"/>
      <c r="F85" s="329"/>
      <c r="G85" s="295"/>
      <c r="H85" s="62"/>
      <c r="I85" s="62"/>
      <c r="J85" s="329"/>
      <c r="K85" s="41"/>
      <c r="L85" s="33"/>
    </row>
    <row r="86" spans="1:12" ht="11.5" hidden="1" x14ac:dyDescent="0.25">
      <c r="B86" s="47"/>
      <c r="C86" s="13"/>
      <c r="D86" s="13"/>
      <c r="E86" s="13"/>
      <c r="F86" s="13"/>
      <c r="G86" s="13"/>
      <c r="H86" s="13"/>
      <c r="I86" s="13"/>
      <c r="J86" s="13"/>
      <c r="L86" s="33"/>
    </row>
    <row r="87" spans="1:12" ht="11.5" hidden="1" x14ac:dyDescent="0.25">
      <c r="A87" s="38"/>
      <c r="B87" s="324"/>
      <c r="C87" s="235"/>
      <c r="D87" s="20"/>
      <c r="E87" s="20"/>
      <c r="L87" s="33"/>
    </row>
    <row r="88" spans="1:12" ht="11.5" hidden="1" x14ac:dyDescent="0.25">
      <c r="A88" s="38"/>
      <c r="B88" s="348"/>
      <c r="C88" s="327"/>
      <c r="D88" s="52"/>
      <c r="E88" s="52"/>
      <c r="F88" s="41"/>
      <c r="L88" s="33"/>
    </row>
    <row r="89" spans="1:12" ht="11.5" hidden="1" x14ac:dyDescent="0.25">
      <c r="A89" s="38"/>
      <c r="B89" s="345"/>
      <c r="C89" s="326"/>
      <c r="D89" s="329"/>
      <c r="E89" s="329"/>
      <c r="F89" s="42"/>
    </row>
    <row r="90" spans="1:12" ht="11.5" hidden="1" x14ac:dyDescent="0.25">
      <c r="A90" s="38"/>
      <c r="B90" s="346"/>
      <c r="C90" s="51"/>
      <c r="D90" s="318"/>
      <c r="E90" s="329"/>
      <c r="F90" s="41"/>
      <c r="L90" s="33"/>
    </row>
    <row r="91" spans="1:12" ht="11.5" hidden="1" x14ac:dyDescent="0.25">
      <c r="A91" s="38"/>
      <c r="B91" s="346"/>
      <c r="C91" s="51"/>
      <c r="D91" s="51"/>
      <c r="E91" s="319"/>
      <c r="F91" s="41"/>
      <c r="L91" s="33"/>
    </row>
    <row r="92" spans="1:12" ht="11.5" hidden="1" x14ac:dyDescent="0.25">
      <c r="A92" s="38"/>
      <c r="B92" s="346"/>
      <c r="C92" s="51"/>
      <c r="D92" s="51"/>
      <c r="E92" s="320"/>
      <c r="F92" s="41"/>
      <c r="L92" s="33"/>
    </row>
    <row r="93" spans="1:12" ht="11.5" hidden="1" x14ac:dyDescent="0.25">
      <c r="A93" s="38"/>
      <c r="B93" s="346"/>
      <c r="C93" s="51"/>
      <c r="D93" s="318"/>
      <c r="E93" s="329"/>
      <c r="F93" s="41"/>
      <c r="L93" s="33"/>
    </row>
    <row r="94" spans="1:12" ht="11.5" hidden="1" x14ac:dyDescent="0.25">
      <c r="A94" s="38"/>
      <c r="B94" s="347"/>
      <c r="C94" s="320"/>
      <c r="D94" s="325"/>
      <c r="E94" s="329"/>
      <c r="F94" s="41"/>
      <c r="L94" s="33"/>
    </row>
    <row r="95" spans="1:12" ht="11.5" hidden="1" x14ac:dyDescent="0.25">
      <c r="B95" s="13"/>
      <c r="C95" s="13"/>
      <c r="D95" s="13"/>
      <c r="E95" s="13"/>
      <c r="L95" s="7"/>
    </row>
  </sheetData>
  <sheetProtection password="AFA5" sheet="1"/>
  <conditionalFormatting sqref="C90:D94 E91:E92">
    <cfRule type="cellIs" dxfId="18" priority="1" stopIfTrue="1" operator="lessThan">
      <formula>0</formula>
    </cfRule>
  </conditionalFormatting>
  <pageMargins left="0.7" right="0.7" top="0.75" bottom="0.75" header="0.3" footer="0.3"/>
  <pageSetup pageOrder="overThenDown" orientation="landscape" horizontalDpi="1200" verticalDpi="1200"/>
  <rowBreaks count="5" manualBreakCount="5">
    <brk id="14" max="1048575" man="1"/>
    <brk id="30" max="1048575" man="1"/>
    <brk id="42" max="1048575" man="1"/>
    <brk id="62" max="1048575" man="1"/>
    <brk id="80" max="1048575" man="1"/>
  </rowBreaks>
  <tableParts count="1">
    <tablePart r:id="rId1"/>
  </tableParts>
  <extLst>
    <ext xmlns:x14="http://schemas.microsoft.com/office/spreadsheetml/2009/9/main" uri="{78C0D931-6437-407d-A8EE-F0AAD7539E65}">
      <x14:conditionalFormattings>
        <x14:conditionalFormatting xmlns:xm="http://schemas.microsoft.com/office/excel/2006/main">
          <x14:cfRule type="beginsWith" priority="2" stopIfTrue="1" operator="beginsWith" id="{CF726E04-6443-4A56-8F54-A887CF026467}">
            <xm:f>LEFT(F14,LEN("FAIL"))="FAIL"</xm:f>
            <xm:f>"FAIL"</xm:f>
            <x14:dxf>
              <font>
                <color rgb="FFFF0000"/>
              </font>
              <numFmt numFmtId="0" formatCode="General"/>
            </x14:dxf>
          </x14:cfRule>
          <x14:cfRule type="beginsWith" priority="3" operator="beginsWith" id="{CE50ED65-F9FF-4580-9DFC-C7EC2D7AB3FA}">
            <xm:f>LEFT(F14,LEN("EXPLAINED"))="EXPLAINED"</xm:f>
            <xm:f>"EXPLAINED"</xm:f>
            <x14:dxf>
              <font>
                <color theme="7"/>
              </font>
              <numFmt numFmtId="0" formatCode="General"/>
            </x14:dxf>
          </x14:cfRule>
          <xm:sqref>K14 F89</xm:sqref>
        </x14:conditionalFormatting>
      </x14:conditionalFormattings>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F00980-F550-490F-B9ED-C592B3050245}">
  <dimension ref="A1:L95"/>
  <sheetViews>
    <sheetView showGridLines="0" topLeftCell="B1" zoomScaleNormal="100" workbookViewId="0">
      <selection activeCell="B82" sqref="B82"/>
    </sheetView>
  </sheetViews>
  <sheetFormatPr defaultColWidth="0" defaultRowHeight="12" customHeight="1" zeroHeight="1" x14ac:dyDescent="0.25"/>
  <cols>
    <col min="1" max="1" width="5" style="10" hidden="1" customWidth="1"/>
    <col min="2" max="2" width="44.453125" style="10" customWidth="1"/>
    <col min="3" max="10" width="15.7265625" style="10" customWidth="1"/>
    <col min="11" max="11" width="5.7265625" style="10" customWidth="1"/>
    <col min="12" max="12" width="11.54296875" style="10" customWidth="1"/>
    <col min="13" max="15" width="9.1796875" style="10" hidden="1" customWidth="1"/>
    <col min="16" max="16384" width="9.1796875" style="10" hidden="1"/>
  </cols>
  <sheetData>
    <row r="1" spans="1:12" ht="19" x14ac:dyDescent="0.25">
      <c r="B1" s="356" t="s">
        <v>327</v>
      </c>
    </row>
    <row r="2" spans="1:12" ht="11.5" x14ac:dyDescent="0.25">
      <c r="A2" s="69"/>
      <c r="B2" s="148" t="s">
        <v>1</v>
      </c>
      <c r="C2" s="20"/>
      <c r="D2" s="20"/>
      <c r="E2" s="20"/>
      <c r="F2" s="20"/>
      <c r="G2" s="20"/>
      <c r="H2" s="20"/>
      <c r="I2" s="20"/>
      <c r="J2" s="20"/>
    </row>
    <row r="3" spans="1:12" ht="15.75" hidden="1" customHeight="1" x14ac:dyDescent="0.25">
      <c r="B3" s="279"/>
      <c r="C3" s="235"/>
      <c r="D3" s="20"/>
      <c r="E3" s="20"/>
      <c r="F3" s="20"/>
      <c r="G3" s="20"/>
      <c r="H3" s="20"/>
      <c r="I3" s="20"/>
      <c r="J3" s="20"/>
      <c r="L3" s="9"/>
    </row>
    <row r="4" spans="1:12" ht="15.75" hidden="1" customHeight="1" x14ac:dyDescent="0.25">
      <c r="A4" s="38"/>
      <c r="B4" s="322"/>
      <c r="C4" s="278"/>
      <c r="D4" s="278"/>
      <c r="E4" s="278"/>
      <c r="F4" s="278"/>
      <c r="G4" s="278"/>
      <c r="H4" s="278"/>
      <c r="I4" s="278"/>
      <c r="J4" s="278"/>
      <c r="K4" s="39"/>
      <c r="L4" s="33"/>
    </row>
    <row r="5" spans="1:12" ht="11.5" hidden="1" x14ac:dyDescent="0.25">
      <c r="A5" s="38"/>
      <c r="B5" s="323"/>
      <c r="C5" s="55"/>
      <c r="D5" s="55"/>
      <c r="E5" s="55"/>
      <c r="F5" s="55"/>
      <c r="G5" s="55"/>
      <c r="H5" s="55"/>
      <c r="I5" s="55"/>
      <c r="J5" s="268"/>
      <c r="K5" s="40"/>
      <c r="L5" s="33"/>
    </row>
    <row r="6" spans="1:12" ht="11.5" hidden="1" x14ac:dyDescent="0.25">
      <c r="A6" s="38"/>
      <c r="B6" s="44"/>
      <c r="C6" s="23"/>
      <c r="D6" s="23"/>
      <c r="E6" s="154"/>
      <c r="F6" s="329"/>
      <c r="G6" s="102"/>
      <c r="H6" s="23"/>
      <c r="I6" s="154"/>
      <c r="J6" s="329"/>
      <c r="K6" s="41"/>
      <c r="L6" s="33"/>
    </row>
    <row r="7" spans="1:12" ht="11.5" hidden="1" x14ac:dyDescent="0.25">
      <c r="A7" s="38"/>
      <c r="B7" s="44"/>
      <c r="C7" s="21"/>
      <c r="D7" s="21"/>
      <c r="E7" s="155"/>
      <c r="F7" s="329"/>
      <c r="G7" s="104"/>
      <c r="H7" s="21"/>
      <c r="I7" s="155"/>
      <c r="J7" s="329"/>
      <c r="K7" s="41"/>
      <c r="L7" s="33"/>
    </row>
    <row r="8" spans="1:12" ht="24" hidden="1" customHeight="1" x14ac:dyDescent="0.25">
      <c r="A8" s="38"/>
      <c r="B8" s="44"/>
      <c r="C8" s="21"/>
      <c r="D8" s="21"/>
      <c r="E8" s="155"/>
      <c r="F8" s="329"/>
      <c r="G8" s="104"/>
      <c r="H8" s="21"/>
      <c r="I8" s="155"/>
      <c r="J8" s="329"/>
      <c r="K8" s="41"/>
      <c r="L8" s="33"/>
    </row>
    <row r="9" spans="1:12" ht="11.5" hidden="1" x14ac:dyDescent="0.25">
      <c r="A9" s="38"/>
      <c r="B9" s="44"/>
      <c r="C9" s="21"/>
      <c r="D9" s="21"/>
      <c r="E9" s="155"/>
      <c r="F9" s="329"/>
      <c r="G9" s="104"/>
      <c r="H9" s="21"/>
      <c r="I9" s="155"/>
      <c r="J9" s="329"/>
      <c r="K9" s="41"/>
      <c r="L9" s="33"/>
    </row>
    <row r="10" spans="1:12" ht="11.5" hidden="1" x14ac:dyDescent="0.25">
      <c r="A10" s="38"/>
      <c r="B10" s="44"/>
      <c r="C10" s="21"/>
      <c r="D10" s="21"/>
      <c r="E10" s="155"/>
      <c r="F10" s="329"/>
      <c r="G10" s="104"/>
      <c r="H10" s="21"/>
      <c r="I10" s="155"/>
      <c r="J10" s="329"/>
      <c r="K10" s="41"/>
      <c r="L10" s="33"/>
    </row>
    <row r="11" spans="1:12" ht="11.5" hidden="1" x14ac:dyDescent="0.25">
      <c r="A11" s="38"/>
      <c r="B11" s="44"/>
      <c r="C11" s="21"/>
      <c r="D11" s="21"/>
      <c r="E11" s="155"/>
      <c r="F11" s="329"/>
      <c r="G11" s="104"/>
      <c r="H11" s="21"/>
      <c r="I11" s="155"/>
      <c r="J11" s="329"/>
      <c r="K11" s="41"/>
      <c r="L11" s="33"/>
    </row>
    <row r="12" spans="1:12" ht="11.5" hidden="1" x14ac:dyDescent="0.25">
      <c r="A12" s="38"/>
      <c r="B12" s="45"/>
      <c r="C12" s="21"/>
      <c r="D12" s="21"/>
      <c r="E12" s="155"/>
      <c r="F12" s="329"/>
      <c r="G12" s="104"/>
      <c r="H12" s="21"/>
      <c r="I12" s="155"/>
      <c r="J12" s="329"/>
      <c r="K12" s="41"/>
      <c r="L12" s="33"/>
    </row>
    <row r="13" spans="1:12" ht="36" hidden="1" customHeight="1" x14ac:dyDescent="0.25">
      <c r="A13" s="38"/>
      <c r="B13" s="45"/>
      <c r="C13" s="62"/>
      <c r="D13" s="62"/>
      <c r="E13" s="156"/>
      <c r="F13" s="329"/>
      <c r="G13" s="295"/>
      <c r="H13" s="62"/>
      <c r="I13" s="156"/>
      <c r="J13" s="329"/>
      <c r="K13" s="41"/>
      <c r="L13" s="33"/>
    </row>
    <row r="14" spans="1:12" ht="11.5" hidden="1" x14ac:dyDescent="0.25">
      <c r="A14" s="38"/>
      <c r="B14" s="285"/>
      <c r="C14" s="329"/>
      <c r="D14" s="329"/>
      <c r="E14" s="329"/>
      <c r="F14" s="296"/>
      <c r="G14" s="329"/>
      <c r="H14" s="329"/>
      <c r="I14" s="329"/>
      <c r="J14" s="297"/>
      <c r="K14" s="42"/>
    </row>
    <row r="15" spans="1:12" ht="11.5" hidden="1" x14ac:dyDescent="0.25">
      <c r="B15" s="277"/>
      <c r="C15" s="55"/>
      <c r="D15" s="288"/>
      <c r="E15" s="13"/>
      <c r="F15" s="43"/>
      <c r="G15" s="13"/>
      <c r="H15" s="13"/>
      <c r="I15" s="13"/>
      <c r="J15" s="13"/>
      <c r="L15" s="33"/>
    </row>
    <row r="16" spans="1:12" ht="11.5" hidden="1" x14ac:dyDescent="0.25">
      <c r="A16" s="38"/>
      <c r="B16" s="280"/>
      <c r="C16" s="286"/>
      <c r="D16" s="287"/>
      <c r="E16" s="41"/>
      <c r="L16" s="33"/>
    </row>
    <row r="17" spans="1:12" ht="11.5" hidden="1" x14ac:dyDescent="0.25">
      <c r="A17" s="38"/>
      <c r="B17" s="281"/>
      <c r="C17" s="129"/>
      <c r="D17" s="132"/>
      <c r="E17" s="41"/>
      <c r="L17" s="33"/>
    </row>
    <row r="18" spans="1:12" ht="12" hidden="1" customHeight="1" x14ac:dyDescent="0.25">
      <c r="A18" s="38"/>
      <c r="B18" s="281"/>
      <c r="C18" s="129"/>
      <c r="D18" s="132"/>
      <c r="E18" s="41"/>
      <c r="L18" s="33"/>
    </row>
    <row r="19" spans="1:12" ht="11.5" hidden="1" x14ac:dyDescent="0.25">
      <c r="A19" s="38"/>
      <c r="B19" s="281"/>
      <c r="C19" s="129"/>
      <c r="D19" s="132"/>
      <c r="E19" s="41"/>
      <c r="L19" s="33"/>
    </row>
    <row r="20" spans="1:12" ht="11.5" hidden="1" x14ac:dyDescent="0.25">
      <c r="A20" s="38"/>
      <c r="B20" s="281"/>
      <c r="C20" s="129"/>
      <c r="D20" s="132"/>
      <c r="E20" s="41"/>
      <c r="L20" s="33"/>
    </row>
    <row r="21" spans="1:12" ht="11.5" hidden="1" x14ac:dyDescent="0.25">
      <c r="A21" s="38"/>
      <c r="B21" s="282"/>
      <c r="C21" s="116"/>
      <c r="D21" s="118"/>
      <c r="E21" s="41"/>
      <c r="L21" s="33"/>
    </row>
    <row r="22" spans="1:12" ht="11.5" hidden="1" x14ac:dyDescent="0.25">
      <c r="A22" s="38"/>
      <c r="B22" s="281"/>
      <c r="C22" s="129"/>
      <c r="D22" s="132"/>
      <c r="E22" s="41"/>
      <c r="L22" s="33"/>
    </row>
    <row r="23" spans="1:12" ht="11.5" hidden="1" x14ac:dyDescent="0.25">
      <c r="A23" s="38"/>
      <c r="B23" s="281"/>
      <c r="C23" s="129"/>
      <c r="D23" s="132"/>
      <c r="E23" s="41"/>
      <c r="L23" s="33"/>
    </row>
    <row r="24" spans="1:12" ht="11.5" hidden="1" x14ac:dyDescent="0.25">
      <c r="A24" s="38"/>
      <c r="B24" s="283"/>
      <c r="C24" s="129"/>
      <c r="D24" s="132"/>
      <c r="E24" s="41"/>
      <c r="L24" s="33"/>
    </row>
    <row r="25" spans="1:12" ht="11.5" hidden="1" x14ac:dyDescent="0.25">
      <c r="A25" s="38"/>
      <c r="B25" s="284"/>
      <c r="C25" s="129"/>
      <c r="D25" s="132"/>
      <c r="E25" s="41"/>
      <c r="L25" s="33"/>
    </row>
    <row r="26" spans="1:12" ht="11.5" hidden="1" x14ac:dyDescent="0.25">
      <c r="A26" s="38"/>
      <c r="B26" s="282"/>
      <c r="C26" s="116"/>
      <c r="D26" s="118"/>
      <c r="E26" s="41"/>
      <c r="L26" s="33"/>
    </row>
    <row r="27" spans="1:12" ht="11.5" hidden="1" x14ac:dyDescent="0.25">
      <c r="A27" s="38"/>
      <c r="B27" s="281"/>
      <c r="C27" s="329"/>
      <c r="D27" s="132"/>
      <c r="E27" s="46"/>
      <c r="L27" s="33"/>
    </row>
    <row r="28" spans="1:12" ht="11.5" hidden="1" x14ac:dyDescent="0.25">
      <c r="A28" s="38"/>
      <c r="B28" s="281"/>
      <c r="C28" s="329"/>
      <c r="D28" s="132"/>
      <c r="E28" s="41"/>
      <c r="L28" s="33"/>
    </row>
    <row r="29" spans="1:12" ht="11.5" hidden="1" x14ac:dyDescent="0.25">
      <c r="A29" s="38"/>
      <c r="B29" s="284"/>
      <c r="C29" s="329"/>
      <c r="D29" s="132"/>
      <c r="E29" s="41"/>
      <c r="L29" s="33"/>
    </row>
    <row r="30" spans="1:12" ht="11.5" hidden="1" x14ac:dyDescent="0.25">
      <c r="A30" s="38"/>
      <c r="B30" s="285"/>
      <c r="C30" s="329"/>
      <c r="D30" s="132"/>
      <c r="E30" s="41"/>
      <c r="L30" s="33"/>
    </row>
    <row r="31" spans="1:12" ht="11.5" hidden="1" x14ac:dyDescent="0.25">
      <c r="B31" s="13"/>
      <c r="C31" s="13"/>
      <c r="D31" s="13"/>
      <c r="L31" s="33"/>
    </row>
    <row r="32" spans="1:12" ht="11.5" hidden="1" x14ac:dyDescent="0.25">
      <c r="B32" s="7"/>
      <c r="C32" s="20"/>
      <c r="D32" s="20"/>
      <c r="E32" s="20"/>
      <c r="F32" s="20"/>
      <c r="G32" s="20"/>
      <c r="L32" s="33"/>
    </row>
    <row r="33" spans="1:12" ht="11.5" hidden="1" x14ac:dyDescent="0.25">
      <c r="A33" s="38"/>
      <c r="B33" s="289"/>
      <c r="C33" s="55"/>
      <c r="D33" s="55"/>
      <c r="E33" s="55"/>
      <c r="F33" s="55"/>
      <c r="G33" s="55"/>
      <c r="H33" s="41"/>
      <c r="L33" s="33"/>
    </row>
    <row r="34" spans="1:12" ht="11.5" hidden="1" x14ac:dyDescent="0.25">
      <c r="A34" s="38"/>
      <c r="B34" s="242"/>
      <c r="C34" s="127"/>
      <c r="D34" s="127"/>
      <c r="E34" s="127"/>
      <c r="F34" s="127"/>
      <c r="G34" s="294"/>
      <c r="H34" s="41"/>
      <c r="L34" s="33"/>
    </row>
    <row r="35" spans="1:12" ht="11.5" hidden="1" x14ac:dyDescent="0.25">
      <c r="A35" s="38"/>
      <c r="B35" s="291"/>
      <c r="C35" s="129"/>
      <c r="D35" s="129"/>
      <c r="E35" s="129"/>
      <c r="F35" s="129"/>
      <c r="G35" s="329"/>
      <c r="H35" s="41"/>
      <c r="L35" s="33"/>
    </row>
    <row r="36" spans="1:12" ht="11.5" hidden="1" x14ac:dyDescent="0.25">
      <c r="A36" s="38"/>
      <c r="B36" s="291"/>
      <c r="C36" s="129"/>
      <c r="D36" s="129"/>
      <c r="E36" s="129"/>
      <c r="F36" s="129"/>
      <c r="G36" s="329"/>
      <c r="H36" s="41"/>
      <c r="L36" s="33"/>
    </row>
    <row r="37" spans="1:12" ht="11.5" hidden="1" x14ac:dyDescent="0.25">
      <c r="A37" s="38"/>
      <c r="B37" s="292"/>
      <c r="C37" s="129"/>
      <c r="D37" s="129"/>
      <c r="E37" s="129"/>
      <c r="F37" s="129"/>
      <c r="G37" s="329"/>
      <c r="H37" s="41"/>
      <c r="L37" s="33"/>
    </row>
    <row r="38" spans="1:12" ht="11.5" hidden="1" x14ac:dyDescent="0.25">
      <c r="A38" s="38"/>
      <c r="B38" s="291"/>
      <c r="C38" s="129"/>
      <c r="D38" s="129"/>
      <c r="E38" s="129"/>
      <c r="F38" s="129"/>
      <c r="G38" s="329"/>
      <c r="H38" s="41"/>
      <c r="L38" s="33"/>
    </row>
    <row r="39" spans="1:12" ht="11.5" hidden="1" x14ac:dyDescent="0.25">
      <c r="A39" s="38"/>
      <c r="B39" s="291"/>
      <c r="C39" s="129"/>
      <c r="D39" s="129"/>
      <c r="E39" s="129"/>
      <c r="F39" s="129"/>
      <c r="G39" s="329"/>
      <c r="H39" s="41"/>
      <c r="L39" s="33"/>
    </row>
    <row r="40" spans="1:12" ht="11.5" hidden="1" x14ac:dyDescent="0.25">
      <c r="A40" s="38"/>
      <c r="B40" s="292"/>
      <c r="C40" s="129"/>
      <c r="D40" s="129"/>
      <c r="E40" s="129"/>
      <c r="F40" s="129"/>
      <c r="G40" s="329"/>
      <c r="H40" s="41"/>
      <c r="L40" s="33"/>
    </row>
    <row r="41" spans="1:12" ht="11.5" hidden="1" x14ac:dyDescent="0.25">
      <c r="A41" s="38"/>
      <c r="B41" s="292"/>
      <c r="C41" s="129"/>
      <c r="D41" s="129"/>
      <c r="E41" s="329"/>
      <c r="F41" s="329"/>
      <c r="G41" s="329"/>
      <c r="H41" s="41"/>
      <c r="L41" s="33"/>
    </row>
    <row r="42" spans="1:12" ht="11.5" hidden="1" x14ac:dyDescent="0.25">
      <c r="A42" s="38"/>
      <c r="B42" s="293"/>
      <c r="C42" s="171"/>
      <c r="D42" s="171"/>
      <c r="E42" s="330"/>
      <c r="F42" s="330"/>
      <c r="G42" s="330"/>
      <c r="H42" s="41"/>
      <c r="L42" s="33"/>
    </row>
    <row r="43" spans="1:12" ht="11.5" hidden="1" x14ac:dyDescent="0.25">
      <c r="A43" s="38"/>
      <c r="B43" s="337"/>
      <c r="C43" s="173"/>
      <c r="D43" s="331"/>
      <c r="E43" s="331"/>
      <c r="F43" s="331"/>
      <c r="G43" s="331"/>
      <c r="H43" s="41"/>
      <c r="L43" s="33"/>
    </row>
    <row r="44" spans="1:12" ht="11.5" hidden="1" x14ac:dyDescent="0.25">
      <c r="A44" s="38"/>
      <c r="B44" s="338"/>
      <c r="C44" s="129"/>
      <c r="D44" s="329"/>
      <c r="E44" s="329"/>
      <c r="F44" s="329"/>
      <c r="G44" s="329"/>
      <c r="H44" s="41"/>
      <c r="L44" s="33"/>
    </row>
    <row r="45" spans="1:12" ht="11.5" hidden="1" x14ac:dyDescent="0.25">
      <c r="A45" s="38"/>
      <c r="B45" s="338"/>
      <c r="C45" s="129"/>
      <c r="D45" s="329"/>
      <c r="E45" s="329"/>
      <c r="F45" s="329"/>
      <c r="G45" s="329"/>
      <c r="H45" s="41"/>
      <c r="L45" s="33"/>
    </row>
    <row r="46" spans="1:12" ht="11.5" hidden="1" x14ac:dyDescent="0.25">
      <c r="A46" s="38"/>
      <c r="B46" s="338"/>
      <c r="C46" s="129"/>
      <c r="D46" s="329"/>
      <c r="E46" s="329"/>
      <c r="F46" s="329"/>
      <c r="G46" s="329"/>
      <c r="H46" s="41"/>
      <c r="L46" s="33"/>
    </row>
    <row r="47" spans="1:12" ht="11.5" hidden="1" x14ac:dyDescent="0.25">
      <c r="A47" s="38"/>
      <c r="B47" s="338"/>
      <c r="C47" s="129"/>
      <c r="D47" s="329"/>
      <c r="E47" s="329"/>
      <c r="F47" s="329"/>
      <c r="G47" s="329"/>
      <c r="H47" s="41"/>
      <c r="L47" s="33"/>
    </row>
    <row r="48" spans="1:12" ht="11.5" hidden="1" x14ac:dyDescent="0.25">
      <c r="A48" s="38"/>
      <c r="B48" s="338"/>
      <c r="C48" s="129"/>
      <c r="D48" s="329"/>
      <c r="E48" s="329"/>
      <c r="F48" s="329"/>
      <c r="G48" s="329"/>
      <c r="H48" s="41"/>
      <c r="L48" s="33"/>
    </row>
    <row r="49" spans="1:12" ht="11.5" hidden="1" x14ac:dyDescent="0.25">
      <c r="A49" s="38"/>
      <c r="B49" s="338"/>
      <c r="C49" s="129"/>
      <c r="D49" s="329"/>
      <c r="E49" s="329"/>
      <c r="F49" s="329"/>
      <c r="G49" s="329"/>
      <c r="H49" s="41"/>
      <c r="L49" s="33"/>
    </row>
    <row r="50" spans="1:12" ht="11.5" hidden="1" x14ac:dyDescent="0.25">
      <c r="A50" s="38"/>
      <c r="B50" s="338"/>
      <c r="C50" s="140"/>
      <c r="D50" s="329"/>
      <c r="E50" s="329"/>
      <c r="F50" s="329"/>
      <c r="G50" s="329"/>
      <c r="H50" s="41"/>
      <c r="L50" s="33"/>
    </row>
    <row r="51" spans="1:12" ht="11.5" hidden="1" x14ac:dyDescent="0.25">
      <c r="A51" s="38"/>
      <c r="B51" s="339"/>
      <c r="C51" s="129"/>
      <c r="D51" s="329"/>
      <c r="E51" s="329"/>
      <c r="F51" s="329"/>
      <c r="G51" s="329"/>
      <c r="H51" s="41"/>
      <c r="L51" s="33"/>
    </row>
    <row r="52" spans="1:12" ht="11.5" hidden="1" x14ac:dyDescent="0.25">
      <c r="A52" s="38"/>
      <c r="B52" s="339"/>
      <c r="C52" s="129"/>
      <c r="D52" s="329"/>
      <c r="E52" s="329"/>
      <c r="F52" s="329"/>
      <c r="G52" s="329"/>
      <c r="H52" s="41"/>
      <c r="L52" s="33"/>
    </row>
    <row r="53" spans="1:12" ht="11.5" hidden="1" x14ac:dyDescent="0.25">
      <c r="A53" s="38"/>
      <c r="B53" s="339"/>
      <c r="C53" s="129"/>
      <c r="D53" s="329"/>
      <c r="E53" s="329"/>
      <c r="F53" s="329"/>
      <c r="G53" s="329"/>
      <c r="H53" s="41"/>
      <c r="L53" s="33"/>
    </row>
    <row r="54" spans="1:12" ht="11.5" hidden="1" x14ac:dyDescent="0.25">
      <c r="A54" s="38"/>
      <c r="B54" s="339"/>
      <c r="C54" s="129"/>
      <c r="D54" s="329"/>
      <c r="E54" s="329"/>
      <c r="F54" s="329"/>
      <c r="G54" s="329"/>
      <c r="H54" s="41"/>
      <c r="L54" s="33"/>
    </row>
    <row r="55" spans="1:12" ht="11.5" hidden="1" x14ac:dyDescent="0.25">
      <c r="A55" s="38"/>
      <c r="B55" s="340"/>
      <c r="C55" s="137"/>
      <c r="D55" s="329"/>
      <c r="E55" s="329"/>
      <c r="F55" s="329"/>
      <c r="G55" s="329"/>
      <c r="H55" s="41"/>
      <c r="L55" s="33"/>
    </row>
    <row r="56" spans="1:12" ht="11.5" hidden="1" x14ac:dyDescent="0.25">
      <c r="B56" s="299"/>
      <c r="C56" s="47"/>
      <c r="G56" s="13"/>
      <c r="L56" s="33"/>
    </row>
    <row r="57" spans="1:12" ht="11.5" hidden="1" x14ac:dyDescent="0.25">
      <c r="A57" s="38"/>
      <c r="B57" s="298"/>
      <c r="C57" s="304"/>
      <c r="D57" s="41"/>
      <c r="L57" s="33"/>
    </row>
    <row r="58" spans="1:12" ht="11.5" hidden="1" x14ac:dyDescent="0.25">
      <c r="A58" s="38"/>
      <c r="B58" s="341"/>
      <c r="C58" s="305"/>
      <c r="D58" s="41"/>
      <c r="L58" s="33"/>
    </row>
    <row r="59" spans="1:12" ht="11.5" hidden="1" x14ac:dyDescent="0.25">
      <c r="B59" s="361"/>
      <c r="C59" s="303"/>
      <c r="L59" s="33"/>
    </row>
    <row r="60" spans="1:12" ht="11.5" hidden="1" x14ac:dyDescent="0.25">
      <c r="B60" s="306"/>
      <c r="C60" s="307"/>
      <c r="L60" s="33"/>
    </row>
    <row r="61" spans="1:12" ht="11.5" hidden="1" x14ac:dyDescent="0.25">
      <c r="A61" s="38"/>
      <c r="B61" s="290"/>
      <c r="C61" s="154"/>
      <c r="D61" s="41"/>
      <c r="L61" s="33"/>
    </row>
    <row r="62" spans="1:12" ht="11.5" hidden="1" x14ac:dyDescent="0.25">
      <c r="A62" s="38"/>
      <c r="B62" s="300"/>
      <c r="C62" s="156"/>
      <c r="D62" s="41"/>
      <c r="L62" s="33"/>
    </row>
    <row r="63" spans="1:12" ht="11.5" hidden="1" x14ac:dyDescent="0.25">
      <c r="B63" s="360"/>
      <c r="C63" s="303"/>
      <c r="D63" s="20"/>
      <c r="E63" s="20"/>
      <c r="L63" s="33"/>
    </row>
    <row r="64" spans="1:12" ht="11.5" hidden="1" x14ac:dyDescent="0.25">
      <c r="A64" s="38"/>
      <c r="B64" s="308"/>
      <c r="C64" s="54"/>
      <c r="D64" s="54"/>
      <c r="E64" s="266"/>
      <c r="F64" s="41"/>
      <c r="L64" s="33"/>
    </row>
    <row r="65" spans="1:12" ht="11.5" hidden="1" x14ac:dyDescent="0.25">
      <c r="A65" s="38"/>
      <c r="B65" s="301"/>
      <c r="C65" s="302"/>
      <c r="D65" s="302"/>
      <c r="E65" s="303"/>
      <c r="F65" s="41"/>
      <c r="L65" s="33"/>
    </row>
    <row r="66" spans="1:12" ht="11.5" hidden="1" x14ac:dyDescent="0.25">
      <c r="B66" s="47"/>
      <c r="C66" s="47"/>
      <c r="D66" s="13"/>
      <c r="E66" s="13"/>
      <c r="L66" s="33"/>
    </row>
    <row r="67" spans="1:12" ht="11.5" hidden="1" x14ac:dyDescent="0.25">
      <c r="B67" s="308"/>
      <c r="C67" s="311"/>
      <c r="D67" s="37"/>
      <c r="E67" s="37"/>
      <c r="F67" s="37"/>
      <c r="L67" s="33"/>
    </row>
    <row r="68" spans="1:12" ht="11.5" hidden="1" x14ac:dyDescent="0.25">
      <c r="A68" s="38"/>
      <c r="B68" s="342"/>
      <c r="C68" s="154"/>
      <c r="D68" s="50"/>
      <c r="E68" s="37"/>
      <c r="F68" s="37"/>
      <c r="L68" s="33"/>
    </row>
    <row r="69" spans="1:12" ht="11.5" hidden="1" x14ac:dyDescent="0.25">
      <c r="A69" s="38"/>
      <c r="B69" s="309"/>
      <c r="C69" s="155"/>
      <c r="D69" s="50"/>
      <c r="E69" s="37"/>
      <c r="F69" s="37"/>
      <c r="L69" s="33"/>
    </row>
    <row r="70" spans="1:12" ht="11.5" hidden="1" x14ac:dyDescent="0.25">
      <c r="A70" s="38"/>
      <c r="B70" s="309"/>
      <c r="C70" s="155"/>
      <c r="D70" s="50"/>
      <c r="E70" s="37"/>
      <c r="F70" s="37"/>
      <c r="L70" s="33"/>
    </row>
    <row r="71" spans="1:12" ht="11.5" hidden="1" x14ac:dyDescent="0.25">
      <c r="A71" s="38"/>
      <c r="B71" s="309"/>
      <c r="C71" s="155"/>
      <c r="D71" s="50"/>
      <c r="E71" s="37"/>
      <c r="F71" s="37"/>
      <c r="L71" s="33"/>
    </row>
    <row r="72" spans="1:12" ht="11.5" hidden="1" x14ac:dyDescent="0.25">
      <c r="A72" s="38"/>
      <c r="B72" s="309"/>
      <c r="C72" s="155"/>
      <c r="D72" s="50"/>
      <c r="E72" s="37"/>
      <c r="F72" s="37"/>
      <c r="L72" s="33"/>
    </row>
    <row r="73" spans="1:12" ht="39" hidden="1" customHeight="1" x14ac:dyDescent="0.25">
      <c r="A73" s="38"/>
      <c r="B73" s="309"/>
      <c r="C73" s="155"/>
      <c r="D73" s="50"/>
      <c r="E73" s="37"/>
      <c r="F73" s="37"/>
      <c r="L73" s="33"/>
    </row>
    <row r="74" spans="1:12" ht="11.5" hidden="1" x14ac:dyDescent="0.25">
      <c r="A74" s="38"/>
      <c r="B74" s="310"/>
      <c r="C74" s="156"/>
      <c r="D74" s="50"/>
      <c r="E74" s="37"/>
      <c r="F74" s="37"/>
      <c r="L74" s="33"/>
    </row>
    <row r="75" spans="1:12" ht="11.5" hidden="1" x14ac:dyDescent="0.25">
      <c r="B75" s="47"/>
      <c r="C75" s="47"/>
      <c r="D75" s="20"/>
      <c r="E75" s="20"/>
      <c r="L75" s="33"/>
    </row>
    <row r="76" spans="1:12" ht="11.5" hidden="1" x14ac:dyDescent="0.25">
      <c r="A76" s="38"/>
      <c r="B76" s="313"/>
      <c r="C76" s="55"/>
      <c r="D76" s="55"/>
      <c r="E76" s="268"/>
      <c r="F76" s="41"/>
      <c r="L76" s="33"/>
    </row>
    <row r="77" spans="1:12" ht="11.5" hidden="1" x14ac:dyDescent="0.25">
      <c r="A77" s="38"/>
      <c r="B77" s="312"/>
      <c r="C77" s="23"/>
      <c r="D77" s="23"/>
      <c r="E77" s="154"/>
      <c r="F77" s="41"/>
      <c r="L77" s="33"/>
    </row>
    <row r="78" spans="1:12" ht="11.5" hidden="1" x14ac:dyDescent="0.25">
      <c r="A78" s="38"/>
      <c r="B78" s="312"/>
      <c r="C78" s="21"/>
      <c r="D78" s="21"/>
      <c r="E78" s="155"/>
      <c r="F78" s="41"/>
      <c r="L78" s="33"/>
    </row>
    <row r="79" spans="1:12" ht="11.5" hidden="1" x14ac:dyDescent="0.25">
      <c r="A79" s="38"/>
      <c r="B79" s="312"/>
      <c r="C79" s="21"/>
      <c r="D79" s="21"/>
      <c r="E79" s="155"/>
      <c r="F79" s="41"/>
      <c r="L79" s="33"/>
    </row>
    <row r="80" spans="1:12" ht="11.5" hidden="1" x14ac:dyDescent="0.25">
      <c r="A80" s="38"/>
      <c r="B80" s="314"/>
      <c r="C80" s="62"/>
      <c r="D80" s="62"/>
      <c r="E80" s="156"/>
      <c r="F80" s="41"/>
      <c r="L80" s="33"/>
    </row>
    <row r="81" spans="1:12" ht="11.5" x14ac:dyDescent="0.25">
      <c r="B81" s="47"/>
      <c r="C81" s="47"/>
      <c r="D81" s="47"/>
      <c r="E81" s="47"/>
      <c r="F81" s="20"/>
      <c r="G81" s="20"/>
      <c r="H81" s="20"/>
      <c r="I81" s="20"/>
      <c r="J81" s="20"/>
      <c r="L81" s="33"/>
    </row>
    <row r="82" spans="1:12" ht="15.75" customHeight="1" x14ac:dyDescent="0.25">
      <c r="A82" s="38"/>
      <c r="B82" s="390" t="s">
        <v>402</v>
      </c>
      <c r="C82" s="278"/>
      <c r="D82" s="278"/>
      <c r="E82" s="278"/>
      <c r="F82" s="278"/>
      <c r="G82" s="278"/>
      <c r="H82" s="278"/>
      <c r="I82" s="278"/>
      <c r="J82" s="278"/>
      <c r="K82" s="39"/>
      <c r="L82" s="33"/>
    </row>
    <row r="83" spans="1:12" ht="34.5" x14ac:dyDescent="0.25">
      <c r="A83" s="38"/>
      <c r="B83" s="317" t="s">
        <v>3</v>
      </c>
      <c r="C83" s="343" t="s">
        <v>330</v>
      </c>
      <c r="D83" s="343" t="s">
        <v>331</v>
      </c>
      <c r="E83" s="343" t="s">
        <v>332</v>
      </c>
      <c r="F83" s="343" t="s">
        <v>333</v>
      </c>
      <c r="G83" s="343" t="s">
        <v>334</v>
      </c>
      <c r="H83" s="343" t="s">
        <v>335</v>
      </c>
      <c r="I83" s="343" t="s">
        <v>336</v>
      </c>
      <c r="J83" s="344" t="s">
        <v>337</v>
      </c>
      <c r="K83" s="40"/>
      <c r="L83" s="33"/>
    </row>
    <row r="84" spans="1:12" ht="15.75" customHeight="1" x14ac:dyDescent="0.25">
      <c r="A84" s="38"/>
      <c r="B84" s="315" t="s">
        <v>403</v>
      </c>
      <c r="C84" s="23"/>
      <c r="D84" s="23"/>
      <c r="E84" s="154"/>
      <c r="F84" s="329"/>
      <c r="G84" s="102"/>
      <c r="H84" s="23"/>
      <c r="I84" s="23"/>
      <c r="J84" s="329"/>
      <c r="K84" s="41"/>
      <c r="L84" s="33"/>
    </row>
    <row r="85" spans="1:12" ht="23" x14ac:dyDescent="0.25">
      <c r="A85" s="38"/>
      <c r="B85" s="316" t="s">
        <v>404</v>
      </c>
      <c r="C85" s="62"/>
      <c r="D85" s="62"/>
      <c r="E85" s="156"/>
      <c r="F85" s="329"/>
      <c r="G85" s="295"/>
      <c r="H85" s="62"/>
      <c r="I85" s="62"/>
      <c r="J85" s="329"/>
      <c r="K85" s="41"/>
      <c r="L85" s="33"/>
    </row>
    <row r="86" spans="1:12" ht="11.5" x14ac:dyDescent="0.25">
      <c r="B86" s="47"/>
      <c r="C86" s="13"/>
      <c r="D86" s="13"/>
      <c r="E86" s="13"/>
      <c r="F86" s="13"/>
      <c r="G86" s="13"/>
      <c r="H86" s="13"/>
      <c r="I86" s="13"/>
      <c r="J86" s="13"/>
      <c r="L86" s="33"/>
    </row>
    <row r="87" spans="1:12" ht="11.5" hidden="1" x14ac:dyDescent="0.25">
      <c r="A87" s="38"/>
      <c r="B87" s="324"/>
      <c r="C87" s="235"/>
      <c r="D87" s="20"/>
      <c r="E87" s="20"/>
      <c r="L87" s="33"/>
    </row>
    <row r="88" spans="1:12" ht="11.5" hidden="1" x14ac:dyDescent="0.25">
      <c r="A88" s="38"/>
      <c r="B88" s="348"/>
      <c r="C88" s="327"/>
      <c r="D88" s="52"/>
      <c r="E88" s="52"/>
      <c r="F88" s="41"/>
      <c r="L88" s="33"/>
    </row>
    <row r="89" spans="1:12" ht="11.5" hidden="1" x14ac:dyDescent="0.25">
      <c r="A89" s="38"/>
      <c r="B89" s="345"/>
      <c r="C89" s="326"/>
      <c r="D89" s="329"/>
      <c r="E89" s="329"/>
      <c r="F89" s="42"/>
    </row>
    <row r="90" spans="1:12" ht="11.5" hidden="1" x14ac:dyDescent="0.25">
      <c r="A90" s="38"/>
      <c r="B90" s="346"/>
      <c r="C90" s="51"/>
      <c r="D90" s="318"/>
      <c r="E90" s="329"/>
      <c r="F90" s="41"/>
      <c r="L90" s="33"/>
    </row>
    <row r="91" spans="1:12" ht="11.5" hidden="1" x14ac:dyDescent="0.25">
      <c r="A91" s="38"/>
      <c r="B91" s="346"/>
      <c r="C91" s="51"/>
      <c r="D91" s="51"/>
      <c r="E91" s="319"/>
      <c r="F91" s="41"/>
      <c r="L91" s="33"/>
    </row>
    <row r="92" spans="1:12" ht="11.5" hidden="1" x14ac:dyDescent="0.25">
      <c r="A92" s="38"/>
      <c r="B92" s="346"/>
      <c r="C92" s="51"/>
      <c r="D92" s="51"/>
      <c r="E92" s="320"/>
      <c r="F92" s="41"/>
      <c r="L92" s="33"/>
    </row>
    <row r="93" spans="1:12" ht="11.5" hidden="1" x14ac:dyDescent="0.25">
      <c r="A93" s="38"/>
      <c r="B93" s="346"/>
      <c r="C93" s="51"/>
      <c r="D93" s="318"/>
      <c r="E93" s="329"/>
      <c r="F93" s="41"/>
      <c r="L93" s="33"/>
    </row>
    <row r="94" spans="1:12" ht="11.5" hidden="1" x14ac:dyDescent="0.25">
      <c r="A94" s="38"/>
      <c r="B94" s="347"/>
      <c r="C94" s="320"/>
      <c r="D94" s="325"/>
      <c r="E94" s="329"/>
      <c r="F94" s="41"/>
      <c r="L94" s="33"/>
    </row>
    <row r="95" spans="1:12" ht="11.5" hidden="1" x14ac:dyDescent="0.25">
      <c r="B95" s="13"/>
      <c r="C95" s="13"/>
      <c r="D95" s="13"/>
      <c r="E95" s="13"/>
      <c r="L95" s="7"/>
    </row>
  </sheetData>
  <sheetProtection password="AFA5" sheet="1"/>
  <conditionalFormatting sqref="C90:D94 E91:E92">
    <cfRule type="cellIs" dxfId="15" priority="1" stopIfTrue="1" operator="lessThan">
      <formula>0</formula>
    </cfRule>
  </conditionalFormatting>
  <pageMargins left="0.7" right="0.7" top="0.75" bottom="0.75" header="0.3" footer="0.3"/>
  <pageSetup pageOrder="overThenDown" orientation="landscape" horizontalDpi="1200" verticalDpi="1200"/>
  <rowBreaks count="5" manualBreakCount="5">
    <brk id="14" max="1048575" man="1"/>
    <brk id="30" max="1048575" man="1"/>
    <brk id="42" max="1048575" man="1"/>
    <brk id="62" max="1048575" man="1"/>
    <brk id="80" max="1048575" man="1"/>
  </rowBreaks>
  <tableParts count="1">
    <tablePart r:id="rId1"/>
  </tableParts>
  <extLst>
    <ext xmlns:x14="http://schemas.microsoft.com/office/spreadsheetml/2009/9/main" uri="{78C0D931-6437-407d-A8EE-F0AAD7539E65}">
      <x14:conditionalFormattings>
        <x14:conditionalFormatting xmlns:xm="http://schemas.microsoft.com/office/excel/2006/main">
          <x14:cfRule type="beginsWith" priority="2" stopIfTrue="1" operator="beginsWith" id="{AC233254-72E5-4566-AC9B-E379E2F77C2A}">
            <xm:f>LEFT(F14,LEN("FAIL"))="FAIL"</xm:f>
            <xm:f>"FAIL"</xm:f>
            <x14:dxf>
              <font>
                <color rgb="FFFF0000"/>
              </font>
              <numFmt numFmtId="0" formatCode="General"/>
            </x14:dxf>
          </x14:cfRule>
          <x14:cfRule type="beginsWith" priority="3" operator="beginsWith" id="{7F7EAEAE-AF0E-4932-A355-9AAE363972D5}">
            <xm:f>LEFT(F14,LEN("EXPLAINED"))="EXPLAINED"</xm:f>
            <xm:f>"EXPLAINED"</xm:f>
            <x14:dxf>
              <font>
                <color theme="7"/>
              </font>
              <numFmt numFmtId="0" formatCode="General"/>
            </x14:dxf>
          </x14:cfRule>
          <xm:sqref>K14 F89</xm:sqref>
        </x14:conditionalFormatting>
      </x14:conditionalFormattings>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52A5F8-D1A3-4CA3-B51D-761B79FEFD2D}">
  <dimension ref="A1:L95"/>
  <sheetViews>
    <sheetView showGridLines="0" topLeftCell="B1" zoomScaleNormal="100" workbookViewId="0">
      <selection activeCell="B87" sqref="B87"/>
    </sheetView>
  </sheetViews>
  <sheetFormatPr defaultColWidth="0" defaultRowHeight="12" customHeight="1" zeroHeight="1" x14ac:dyDescent="0.25"/>
  <cols>
    <col min="1" max="1" width="5" style="10" hidden="1" customWidth="1"/>
    <col min="2" max="2" width="44.453125" style="10" customWidth="1"/>
    <col min="3" max="10" width="15.7265625" style="10" customWidth="1"/>
    <col min="11" max="11" width="5.7265625" style="10" customWidth="1"/>
    <col min="12" max="12" width="11.54296875" style="10" customWidth="1"/>
    <col min="13" max="15" width="9.1796875" style="10" hidden="1" customWidth="1"/>
    <col min="16" max="16384" width="9.1796875" style="10" hidden="1"/>
  </cols>
  <sheetData>
    <row r="1" spans="1:12" ht="19" x14ac:dyDescent="0.25">
      <c r="B1" s="356" t="s">
        <v>327</v>
      </c>
    </row>
    <row r="2" spans="1:12" ht="11.5" x14ac:dyDescent="0.25">
      <c r="A2" s="69"/>
      <c r="B2" s="148" t="s">
        <v>1</v>
      </c>
      <c r="C2" s="20"/>
      <c r="D2" s="20"/>
      <c r="E2" s="20"/>
      <c r="F2" s="20"/>
      <c r="G2" s="20"/>
      <c r="H2" s="20"/>
      <c r="I2" s="20"/>
      <c r="J2" s="20"/>
    </row>
    <row r="3" spans="1:12" ht="15.75" hidden="1" customHeight="1" x14ac:dyDescent="0.25">
      <c r="B3" s="279"/>
      <c r="C3" s="235"/>
      <c r="D3" s="20"/>
      <c r="E3" s="20"/>
      <c r="F3" s="20"/>
      <c r="G3" s="20"/>
      <c r="H3" s="20"/>
      <c r="I3" s="20"/>
      <c r="J3" s="20"/>
      <c r="L3" s="9"/>
    </row>
    <row r="4" spans="1:12" ht="15.75" hidden="1" customHeight="1" x14ac:dyDescent="0.25">
      <c r="A4" s="38"/>
      <c r="B4" s="322"/>
      <c r="C4" s="278"/>
      <c r="D4" s="278"/>
      <c r="E4" s="278"/>
      <c r="F4" s="278"/>
      <c r="G4" s="278"/>
      <c r="H4" s="278"/>
      <c r="I4" s="278"/>
      <c r="J4" s="278"/>
      <c r="K4" s="39"/>
      <c r="L4" s="33"/>
    </row>
    <row r="5" spans="1:12" ht="11.5" hidden="1" x14ac:dyDescent="0.25">
      <c r="A5" s="38"/>
      <c r="B5" s="323"/>
      <c r="C5" s="55"/>
      <c r="D5" s="55"/>
      <c r="E5" s="55"/>
      <c r="F5" s="55"/>
      <c r="G5" s="55"/>
      <c r="H5" s="55"/>
      <c r="I5" s="55"/>
      <c r="J5" s="268"/>
      <c r="K5" s="40"/>
      <c r="L5" s="33"/>
    </row>
    <row r="6" spans="1:12" ht="11.5" hidden="1" x14ac:dyDescent="0.25">
      <c r="A6" s="38"/>
      <c r="B6" s="44"/>
      <c r="C6" s="23"/>
      <c r="D6" s="23"/>
      <c r="E6" s="154"/>
      <c r="F6" s="329"/>
      <c r="G6" s="102"/>
      <c r="H6" s="23"/>
      <c r="I6" s="154"/>
      <c r="J6" s="329"/>
      <c r="K6" s="41"/>
      <c r="L6" s="33"/>
    </row>
    <row r="7" spans="1:12" ht="11.5" hidden="1" x14ac:dyDescent="0.25">
      <c r="A7" s="38"/>
      <c r="B7" s="44"/>
      <c r="C7" s="21"/>
      <c r="D7" s="21"/>
      <c r="E7" s="155"/>
      <c r="F7" s="329"/>
      <c r="G7" s="104"/>
      <c r="H7" s="21"/>
      <c r="I7" s="155"/>
      <c r="J7" s="329"/>
      <c r="K7" s="41"/>
      <c r="L7" s="33"/>
    </row>
    <row r="8" spans="1:12" ht="24" hidden="1" customHeight="1" x14ac:dyDescent="0.25">
      <c r="A8" s="38"/>
      <c r="B8" s="44"/>
      <c r="C8" s="21"/>
      <c r="D8" s="21"/>
      <c r="E8" s="155"/>
      <c r="F8" s="329"/>
      <c r="G8" s="104"/>
      <c r="H8" s="21"/>
      <c r="I8" s="155"/>
      <c r="J8" s="329"/>
      <c r="K8" s="41"/>
      <c r="L8" s="33"/>
    </row>
    <row r="9" spans="1:12" ht="11.5" hidden="1" x14ac:dyDescent="0.25">
      <c r="A9" s="38"/>
      <c r="B9" s="44"/>
      <c r="C9" s="21"/>
      <c r="D9" s="21"/>
      <c r="E9" s="155"/>
      <c r="F9" s="329"/>
      <c r="G9" s="104"/>
      <c r="H9" s="21"/>
      <c r="I9" s="155"/>
      <c r="J9" s="329"/>
      <c r="K9" s="41"/>
      <c r="L9" s="33"/>
    </row>
    <row r="10" spans="1:12" ht="11.5" hidden="1" x14ac:dyDescent="0.25">
      <c r="A10" s="38"/>
      <c r="B10" s="44"/>
      <c r="C10" s="21"/>
      <c r="D10" s="21"/>
      <c r="E10" s="155"/>
      <c r="F10" s="329"/>
      <c r="G10" s="104"/>
      <c r="H10" s="21"/>
      <c r="I10" s="155"/>
      <c r="J10" s="329"/>
      <c r="K10" s="41"/>
      <c r="L10" s="33"/>
    </row>
    <row r="11" spans="1:12" ht="11.5" hidden="1" x14ac:dyDescent="0.25">
      <c r="A11" s="38"/>
      <c r="B11" s="44"/>
      <c r="C11" s="21"/>
      <c r="D11" s="21"/>
      <c r="E11" s="155"/>
      <c r="F11" s="329"/>
      <c r="G11" s="104"/>
      <c r="H11" s="21"/>
      <c r="I11" s="155"/>
      <c r="J11" s="329"/>
      <c r="K11" s="41"/>
      <c r="L11" s="33"/>
    </row>
    <row r="12" spans="1:12" ht="11.5" hidden="1" x14ac:dyDescent="0.25">
      <c r="A12" s="38"/>
      <c r="B12" s="45"/>
      <c r="C12" s="21"/>
      <c r="D12" s="21"/>
      <c r="E12" s="155"/>
      <c r="F12" s="329"/>
      <c r="G12" s="104"/>
      <c r="H12" s="21"/>
      <c r="I12" s="155"/>
      <c r="J12" s="329"/>
      <c r="K12" s="41"/>
      <c r="L12" s="33"/>
    </row>
    <row r="13" spans="1:12" ht="36" hidden="1" customHeight="1" x14ac:dyDescent="0.25">
      <c r="A13" s="38"/>
      <c r="B13" s="45"/>
      <c r="C13" s="62"/>
      <c r="D13" s="62"/>
      <c r="E13" s="156"/>
      <c r="F13" s="329"/>
      <c r="G13" s="295"/>
      <c r="H13" s="62"/>
      <c r="I13" s="156"/>
      <c r="J13" s="329"/>
      <c r="K13" s="41"/>
      <c r="L13" s="33"/>
    </row>
    <row r="14" spans="1:12" ht="11.5" hidden="1" x14ac:dyDescent="0.25">
      <c r="A14" s="38"/>
      <c r="B14" s="285"/>
      <c r="C14" s="329"/>
      <c r="D14" s="329"/>
      <c r="E14" s="329"/>
      <c r="F14" s="296"/>
      <c r="G14" s="329"/>
      <c r="H14" s="329"/>
      <c r="I14" s="329"/>
      <c r="J14" s="297"/>
      <c r="K14" s="42"/>
    </row>
    <row r="15" spans="1:12" ht="11.5" hidden="1" x14ac:dyDescent="0.25">
      <c r="B15" s="277"/>
      <c r="C15" s="55"/>
      <c r="D15" s="288"/>
      <c r="E15" s="13"/>
      <c r="F15" s="43"/>
      <c r="G15" s="13"/>
      <c r="H15" s="13"/>
      <c r="I15" s="13"/>
      <c r="J15" s="13"/>
      <c r="L15" s="33"/>
    </row>
    <row r="16" spans="1:12" ht="11.5" hidden="1" x14ac:dyDescent="0.25">
      <c r="A16" s="38"/>
      <c r="B16" s="280"/>
      <c r="C16" s="286"/>
      <c r="D16" s="287"/>
      <c r="E16" s="41"/>
      <c r="L16" s="33"/>
    </row>
    <row r="17" spans="1:12" ht="11.5" hidden="1" x14ac:dyDescent="0.25">
      <c r="A17" s="38"/>
      <c r="B17" s="281"/>
      <c r="C17" s="129"/>
      <c r="D17" s="132"/>
      <c r="E17" s="41"/>
      <c r="L17" s="33"/>
    </row>
    <row r="18" spans="1:12" ht="12" hidden="1" customHeight="1" x14ac:dyDescent="0.25">
      <c r="A18" s="38"/>
      <c r="B18" s="281"/>
      <c r="C18" s="129"/>
      <c r="D18" s="132"/>
      <c r="E18" s="41"/>
      <c r="L18" s="33"/>
    </row>
    <row r="19" spans="1:12" ht="11.5" hidden="1" x14ac:dyDescent="0.25">
      <c r="A19" s="38"/>
      <c r="B19" s="281"/>
      <c r="C19" s="129"/>
      <c r="D19" s="132"/>
      <c r="E19" s="41"/>
      <c r="L19" s="33"/>
    </row>
    <row r="20" spans="1:12" ht="11.5" hidden="1" x14ac:dyDescent="0.25">
      <c r="A20" s="38"/>
      <c r="B20" s="281"/>
      <c r="C20" s="129"/>
      <c r="D20" s="132"/>
      <c r="E20" s="41"/>
      <c r="L20" s="33"/>
    </row>
    <row r="21" spans="1:12" ht="11.5" hidden="1" x14ac:dyDescent="0.25">
      <c r="A21" s="38"/>
      <c r="B21" s="282"/>
      <c r="C21" s="116"/>
      <c r="D21" s="118"/>
      <c r="E21" s="41"/>
      <c r="L21" s="33"/>
    </row>
    <row r="22" spans="1:12" ht="11.5" hidden="1" x14ac:dyDescent="0.25">
      <c r="A22" s="38"/>
      <c r="B22" s="281"/>
      <c r="C22" s="129"/>
      <c r="D22" s="132"/>
      <c r="E22" s="41"/>
      <c r="L22" s="33"/>
    </row>
    <row r="23" spans="1:12" ht="11.5" hidden="1" x14ac:dyDescent="0.25">
      <c r="A23" s="38"/>
      <c r="B23" s="281"/>
      <c r="C23" s="129"/>
      <c r="D23" s="132"/>
      <c r="E23" s="41"/>
      <c r="L23" s="33"/>
    </row>
    <row r="24" spans="1:12" ht="11.5" hidden="1" x14ac:dyDescent="0.25">
      <c r="A24" s="38"/>
      <c r="B24" s="283"/>
      <c r="C24" s="129"/>
      <c r="D24" s="132"/>
      <c r="E24" s="41"/>
      <c r="L24" s="33"/>
    </row>
    <row r="25" spans="1:12" ht="11.5" hidden="1" x14ac:dyDescent="0.25">
      <c r="A25" s="38"/>
      <c r="B25" s="284"/>
      <c r="C25" s="129"/>
      <c r="D25" s="132"/>
      <c r="E25" s="41"/>
      <c r="L25" s="33"/>
    </row>
    <row r="26" spans="1:12" ht="11.5" hidden="1" x14ac:dyDescent="0.25">
      <c r="A26" s="38"/>
      <c r="B26" s="282"/>
      <c r="C26" s="116"/>
      <c r="D26" s="118"/>
      <c r="E26" s="41"/>
      <c r="L26" s="33"/>
    </row>
    <row r="27" spans="1:12" ht="11.5" hidden="1" x14ac:dyDescent="0.25">
      <c r="A27" s="38"/>
      <c r="B27" s="281"/>
      <c r="C27" s="329"/>
      <c r="D27" s="132"/>
      <c r="E27" s="46"/>
      <c r="L27" s="33"/>
    </row>
    <row r="28" spans="1:12" ht="11.5" hidden="1" x14ac:dyDescent="0.25">
      <c r="A28" s="38"/>
      <c r="B28" s="281"/>
      <c r="C28" s="329"/>
      <c r="D28" s="132"/>
      <c r="E28" s="41"/>
      <c r="L28" s="33"/>
    </row>
    <row r="29" spans="1:12" ht="11.5" hidden="1" x14ac:dyDescent="0.25">
      <c r="A29" s="38"/>
      <c r="B29" s="284"/>
      <c r="C29" s="329"/>
      <c r="D29" s="132"/>
      <c r="E29" s="41"/>
      <c r="L29" s="33"/>
    </row>
    <row r="30" spans="1:12" ht="11.5" hidden="1" x14ac:dyDescent="0.25">
      <c r="A30" s="38"/>
      <c r="B30" s="285"/>
      <c r="C30" s="329"/>
      <c r="D30" s="132"/>
      <c r="E30" s="41"/>
      <c r="L30" s="33"/>
    </row>
    <row r="31" spans="1:12" ht="11.5" hidden="1" x14ac:dyDescent="0.25">
      <c r="B31" s="13"/>
      <c r="C31" s="13"/>
      <c r="D31" s="13"/>
      <c r="L31" s="33"/>
    </row>
    <row r="32" spans="1:12" ht="11.5" hidden="1" x14ac:dyDescent="0.25">
      <c r="B32" s="7"/>
      <c r="C32" s="20"/>
      <c r="D32" s="20"/>
      <c r="E32" s="20"/>
      <c r="F32" s="20"/>
      <c r="G32" s="20"/>
      <c r="L32" s="33"/>
    </row>
    <row r="33" spans="1:12" ht="11.5" hidden="1" x14ac:dyDescent="0.25">
      <c r="A33" s="38"/>
      <c r="B33" s="289"/>
      <c r="C33" s="55"/>
      <c r="D33" s="55"/>
      <c r="E33" s="55"/>
      <c r="F33" s="55"/>
      <c r="G33" s="55"/>
      <c r="H33" s="41"/>
      <c r="L33" s="33"/>
    </row>
    <row r="34" spans="1:12" ht="11.5" hidden="1" x14ac:dyDescent="0.25">
      <c r="A34" s="38"/>
      <c r="B34" s="242"/>
      <c r="C34" s="127"/>
      <c r="D34" s="127"/>
      <c r="E34" s="127"/>
      <c r="F34" s="127"/>
      <c r="G34" s="294"/>
      <c r="H34" s="41"/>
      <c r="L34" s="33"/>
    </row>
    <row r="35" spans="1:12" ht="11.5" hidden="1" x14ac:dyDescent="0.25">
      <c r="A35" s="38"/>
      <c r="B35" s="291"/>
      <c r="C35" s="129"/>
      <c r="D35" s="129"/>
      <c r="E35" s="129"/>
      <c r="F35" s="129"/>
      <c r="G35" s="329"/>
      <c r="H35" s="41"/>
      <c r="L35" s="33"/>
    </row>
    <row r="36" spans="1:12" ht="11.5" hidden="1" x14ac:dyDescent="0.25">
      <c r="A36" s="38"/>
      <c r="B36" s="291"/>
      <c r="C36" s="129"/>
      <c r="D36" s="129"/>
      <c r="E36" s="129"/>
      <c r="F36" s="129"/>
      <c r="G36" s="329"/>
      <c r="H36" s="41"/>
      <c r="L36" s="33"/>
    </row>
    <row r="37" spans="1:12" ht="11.5" hidden="1" x14ac:dyDescent="0.25">
      <c r="A37" s="38"/>
      <c r="B37" s="292"/>
      <c r="C37" s="129"/>
      <c r="D37" s="129"/>
      <c r="E37" s="129"/>
      <c r="F37" s="129"/>
      <c r="G37" s="329"/>
      <c r="H37" s="41"/>
      <c r="L37" s="33"/>
    </row>
    <row r="38" spans="1:12" ht="11.5" hidden="1" x14ac:dyDescent="0.25">
      <c r="A38" s="38"/>
      <c r="B38" s="291"/>
      <c r="C38" s="129"/>
      <c r="D38" s="129"/>
      <c r="E38" s="129"/>
      <c r="F38" s="129"/>
      <c r="G38" s="329"/>
      <c r="H38" s="41"/>
      <c r="L38" s="33"/>
    </row>
    <row r="39" spans="1:12" ht="11.5" hidden="1" x14ac:dyDescent="0.25">
      <c r="A39" s="38"/>
      <c r="B39" s="291"/>
      <c r="C39" s="129"/>
      <c r="D39" s="129"/>
      <c r="E39" s="129"/>
      <c r="F39" s="129"/>
      <c r="G39" s="329"/>
      <c r="H39" s="41"/>
      <c r="L39" s="33"/>
    </row>
    <row r="40" spans="1:12" ht="11.5" hidden="1" x14ac:dyDescent="0.25">
      <c r="A40" s="38"/>
      <c r="B40" s="292"/>
      <c r="C40" s="129"/>
      <c r="D40" s="129"/>
      <c r="E40" s="129"/>
      <c r="F40" s="129"/>
      <c r="G40" s="329"/>
      <c r="H40" s="41"/>
      <c r="L40" s="33"/>
    </row>
    <row r="41" spans="1:12" ht="11.5" hidden="1" x14ac:dyDescent="0.25">
      <c r="A41" s="38"/>
      <c r="B41" s="292"/>
      <c r="C41" s="129"/>
      <c r="D41" s="129"/>
      <c r="E41" s="329"/>
      <c r="F41" s="329"/>
      <c r="G41" s="329"/>
      <c r="H41" s="41"/>
      <c r="L41" s="33"/>
    </row>
    <row r="42" spans="1:12" ht="11.5" hidden="1" x14ac:dyDescent="0.25">
      <c r="A42" s="38"/>
      <c r="B42" s="293"/>
      <c r="C42" s="171"/>
      <c r="D42" s="171"/>
      <c r="E42" s="330"/>
      <c r="F42" s="330"/>
      <c r="G42" s="330"/>
      <c r="H42" s="41"/>
      <c r="L42" s="33"/>
    </row>
    <row r="43" spans="1:12" ht="11.5" hidden="1" x14ac:dyDescent="0.25">
      <c r="A43" s="38"/>
      <c r="B43" s="337"/>
      <c r="C43" s="173"/>
      <c r="D43" s="331"/>
      <c r="E43" s="331"/>
      <c r="F43" s="331"/>
      <c r="G43" s="331"/>
      <c r="H43" s="41"/>
      <c r="L43" s="33"/>
    </row>
    <row r="44" spans="1:12" ht="11.5" hidden="1" x14ac:dyDescent="0.25">
      <c r="A44" s="38"/>
      <c r="B44" s="338"/>
      <c r="C44" s="129"/>
      <c r="D44" s="329"/>
      <c r="E44" s="329"/>
      <c r="F44" s="329"/>
      <c r="G44" s="329"/>
      <c r="H44" s="41"/>
      <c r="L44" s="33"/>
    </row>
    <row r="45" spans="1:12" ht="11.5" hidden="1" x14ac:dyDescent="0.25">
      <c r="A45" s="38"/>
      <c r="B45" s="338"/>
      <c r="C45" s="129"/>
      <c r="D45" s="329"/>
      <c r="E45" s="329"/>
      <c r="F45" s="329"/>
      <c r="G45" s="329"/>
      <c r="H45" s="41"/>
      <c r="L45" s="33"/>
    </row>
    <row r="46" spans="1:12" ht="11.5" hidden="1" x14ac:dyDescent="0.25">
      <c r="A46" s="38"/>
      <c r="B46" s="338"/>
      <c r="C46" s="129"/>
      <c r="D46" s="329"/>
      <c r="E46" s="329"/>
      <c r="F46" s="329"/>
      <c r="G46" s="329"/>
      <c r="H46" s="41"/>
      <c r="L46" s="33"/>
    </row>
    <row r="47" spans="1:12" ht="11.5" hidden="1" x14ac:dyDescent="0.25">
      <c r="A47" s="38"/>
      <c r="B47" s="338"/>
      <c r="C47" s="129"/>
      <c r="D47" s="329"/>
      <c r="E47" s="329"/>
      <c r="F47" s="329"/>
      <c r="G47" s="329"/>
      <c r="H47" s="41"/>
      <c r="L47" s="33"/>
    </row>
    <row r="48" spans="1:12" ht="11.5" hidden="1" x14ac:dyDescent="0.25">
      <c r="A48" s="38"/>
      <c r="B48" s="338"/>
      <c r="C48" s="129"/>
      <c r="D48" s="329"/>
      <c r="E48" s="329"/>
      <c r="F48" s="329"/>
      <c r="G48" s="329"/>
      <c r="H48" s="41"/>
      <c r="L48" s="33"/>
    </row>
    <row r="49" spans="1:12" ht="11.5" hidden="1" x14ac:dyDescent="0.25">
      <c r="A49" s="38"/>
      <c r="B49" s="338"/>
      <c r="C49" s="129"/>
      <c r="D49" s="329"/>
      <c r="E49" s="329"/>
      <c r="F49" s="329"/>
      <c r="G49" s="329"/>
      <c r="H49" s="41"/>
      <c r="L49" s="33"/>
    </row>
    <row r="50" spans="1:12" ht="11.5" hidden="1" x14ac:dyDescent="0.25">
      <c r="A50" s="38"/>
      <c r="B50" s="338"/>
      <c r="C50" s="140"/>
      <c r="D50" s="329"/>
      <c r="E50" s="329"/>
      <c r="F50" s="329"/>
      <c r="G50" s="329"/>
      <c r="H50" s="41"/>
      <c r="L50" s="33"/>
    </row>
    <row r="51" spans="1:12" ht="11.5" hidden="1" x14ac:dyDescent="0.25">
      <c r="A51" s="38"/>
      <c r="B51" s="339"/>
      <c r="C51" s="129"/>
      <c r="D51" s="329"/>
      <c r="E51" s="329"/>
      <c r="F51" s="329"/>
      <c r="G51" s="329"/>
      <c r="H51" s="41"/>
      <c r="L51" s="33"/>
    </row>
    <row r="52" spans="1:12" ht="11.5" hidden="1" x14ac:dyDescent="0.25">
      <c r="A52" s="38"/>
      <c r="B52" s="339"/>
      <c r="C52" s="129"/>
      <c r="D52" s="329"/>
      <c r="E52" s="329"/>
      <c r="F52" s="329"/>
      <c r="G52" s="329"/>
      <c r="H52" s="41"/>
      <c r="L52" s="33"/>
    </row>
    <row r="53" spans="1:12" ht="11.5" hidden="1" x14ac:dyDescent="0.25">
      <c r="A53" s="38"/>
      <c r="B53" s="339"/>
      <c r="C53" s="129"/>
      <c r="D53" s="329"/>
      <c r="E53" s="329"/>
      <c r="F53" s="329"/>
      <c r="G53" s="329"/>
      <c r="H53" s="41"/>
      <c r="L53" s="33"/>
    </row>
    <row r="54" spans="1:12" ht="11.5" hidden="1" x14ac:dyDescent="0.25">
      <c r="A54" s="38"/>
      <c r="B54" s="339"/>
      <c r="C54" s="129"/>
      <c r="D54" s="329"/>
      <c r="E54" s="329"/>
      <c r="F54" s="329"/>
      <c r="G54" s="329"/>
      <c r="H54" s="41"/>
      <c r="L54" s="33"/>
    </row>
    <row r="55" spans="1:12" ht="11.5" hidden="1" x14ac:dyDescent="0.25">
      <c r="A55" s="38"/>
      <c r="B55" s="340"/>
      <c r="C55" s="137"/>
      <c r="D55" s="329"/>
      <c r="E55" s="329"/>
      <c r="F55" s="329"/>
      <c r="G55" s="329"/>
      <c r="H55" s="41"/>
      <c r="L55" s="33"/>
    </row>
    <row r="56" spans="1:12" ht="11.5" hidden="1" x14ac:dyDescent="0.25">
      <c r="B56" s="299"/>
      <c r="C56" s="47"/>
      <c r="G56" s="13"/>
      <c r="L56" s="33"/>
    </row>
    <row r="57" spans="1:12" ht="11.5" hidden="1" x14ac:dyDescent="0.25">
      <c r="A57" s="38"/>
      <c r="B57" s="298"/>
      <c r="C57" s="304"/>
      <c r="D57" s="41"/>
      <c r="L57" s="33"/>
    </row>
    <row r="58" spans="1:12" ht="11.5" hidden="1" x14ac:dyDescent="0.25">
      <c r="A58" s="38"/>
      <c r="B58" s="341"/>
      <c r="C58" s="305"/>
      <c r="D58" s="41"/>
      <c r="L58" s="33"/>
    </row>
    <row r="59" spans="1:12" ht="11.5" hidden="1" x14ac:dyDescent="0.25">
      <c r="B59" s="361"/>
      <c r="C59" s="303"/>
      <c r="L59" s="33"/>
    </row>
    <row r="60" spans="1:12" ht="11.5" hidden="1" x14ac:dyDescent="0.25">
      <c r="B60" s="306"/>
      <c r="C60" s="307"/>
      <c r="L60" s="33"/>
    </row>
    <row r="61" spans="1:12" ht="11.5" hidden="1" x14ac:dyDescent="0.25">
      <c r="A61" s="38"/>
      <c r="B61" s="290"/>
      <c r="C61" s="154"/>
      <c r="D61" s="41"/>
      <c r="L61" s="33"/>
    </row>
    <row r="62" spans="1:12" ht="11.5" hidden="1" x14ac:dyDescent="0.25">
      <c r="A62" s="38"/>
      <c r="B62" s="300"/>
      <c r="C62" s="156"/>
      <c r="D62" s="41"/>
      <c r="L62" s="33"/>
    </row>
    <row r="63" spans="1:12" ht="11.5" hidden="1" x14ac:dyDescent="0.25">
      <c r="B63" s="360"/>
      <c r="C63" s="303"/>
      <c r="D63" s="20"/>
      <c r="E63" s="20"/>
      <c r="L63" s="33"/>
    </row>
    <row r="64" spans="1:12" ht="11.5" hidden="1" x14ac:dyDescent="0.25">
      <c r="A64" s="38"/>
      <c r="B64" s="308"/>
      <c r="C64" s="54"/>
      <c r="D64" s="54"/>
      <c r="E64" s="266"/>
      <c r="F64" s="41"/>
      <c r="L64" s="33"/>
    </row>
    <row r="65" spans="1:12" ht="11.5" hidden="1" x14ac:dyDescent="0.25">
      <c r="A65" s="38"/>
      <c r="B65" s="301"/>
      <c r="C65" s="302"/>
      <c r="D65" s="302"/>
      <c r="E65" s="303"/>
      <c r="F65" s="41"/>
      <c r="L65" s="33"/>
    </row>
    <row r="66" spans="1:12" ht="11.5" hidden="1" x14ac:dyDescent="0.25">
      <c r="B66" s="47"/>
      <c r="C66" s="47"/>
      <c r="D66" s="13"/>
      <c r="E66" s="13"/>
      <c r="L66" s="33"/>
    </row>
    <row r="67" spans="1:12" ht="11.5" hidden="1" x14ac:dyDescent="0.25">
      <c r="B67" s="308"/>
      <c r="C67" s="311"/>
      <c r="D67" s="37"/>
      <c r="E67" s="37"/>
      <c r="F67" s="37"/>
      <c r="L67" s="33"/>
    </row>
    <row r="68" spans="1:12" ht="11.5" hidden="1" x14ac:dyDescent="0.25">
      <c r="A68" s="38"/>
      <c r="B68" s="342"/>
      <c r="C68" s="154"/>
      <c r="D68" s="50"/>
      <c r="E68" s="37"/>
      <c r="F68" s="37"/>
      <c r="L68" s="33"/>
    </row>
    <row r="69" spans="1:12" ht="11.5" hidden="1" x14ac:dyDescent="0.25">
      <c r="A69" s="38"/>
      <c r="B69" s="309"/>
      <c r="C69" s="155"/>
      <c r="D69" s="50"/>
      <c r="E69" s="37"/>
      <c r="F69" s="37"/>
      <c r="L69" s="33"/>
    </row>
    <row r="70" spans="1:12" ht="11.5" hidden="1" x14ac:dyDescent="0.25">
      <c r="A70" s="38"/>
      <c r="B70" s="309"/>
      <c r="C70" s="155"/>
      <c r="D70" s="50"/>
      <c r="E70" s="37"/>
      <c r="F70" s="37"/>
      <c r="L70" s="33"/>
    </row>
    <row r="71" spans="1:12" ht="11.5" hidden="1" x14ac:dyDescent="0.25">
      <c r="A71" s="38"/>
      <c r="B71" s="309"/>
      <c r="C71" s="155"/>
      <c r="D71" s="50"/>
      <c r="E71" s="37"/>
      <c r="F71" s="37"/>
      <c r="L71" s="33"/>
    </row>
    <row r="72" spans="1:12" ht="11.5" hidden="1" x14ac:dyDescent="0.25">
      <c r="A72" s="38"/>
      <c r="B72" s="309"/>
      <c r="C72" s="155"/>
      <c r="D72" s="50"/>
      <c r="E72" s="37"/>
      <c r="F72" s="37"/>
      <c r="L72" s="33"/>
    </row>
    <row r="73" spans="1:12" ht="39" hidden="1" customHeight="1" x14ac:dyDescent="0.25">
      <c r="A73" s="38"/>
      <c r="B73" s="309"/>
      <c r="C73" s="155"/>
      <c r="D73" s="50"/>
      <c r="E73" s="37"/>
      <c r="F73" s="37"/>
      <c r="L73" s="33"/>
    </row>
    <row r="74" spans="1:12" ht="11.5" hidden="1" x14ac:dyDescent="0.25">
      <c r="A74" s="38"/>
      <c r="B74" s="310"/>
      <c r="C74" s="156"/>
      <c r="D74" s="50"/>
      <c r="E74" s="37"/>
      <c r="F74" s="37"/>
      <c r="L74" s="33"/>
    </row>
    <row r="75" spans="1:12" ht="11.5" hidden="1" x14ac:dyDescent="0.25">
      <c r="B75" s="47"/>
      <c r="C75" s="47"/>
      <c r="D75" s="20"/>
      <c r="E75" s="20"/>
      <c r="L75" s="33"/>
    </row>
    <row r="76" spans="1:12" ht="11.5" hidden="1" x14ac:dyDescent="0.25">
      <c r="A76" s="38"/>
      <c r="B76" s="313"/>
      <c r="C76" s="55"/>
      <c r="D76" s="55"/>
      <c r="E76" s="268"/>
      <c r="F76" s="41"/>
      <c r="L76" s="33"/>
    </row>
    <row r="77" spans="1:12" ht="11.5" hidden="1" x14ac:dyDescent="0.25">
      <c r="A77" s="38"/>
      <c r="B77" s="312"/>
      <c r="C77" s="23"/>
      <c r="D77" s="23"/>
      <c r="E77" s="154"/>
      <c r="F77" s="41"/>
      <c r="L77" s="33"/>
    </row>
    <row r="78" spans="1:12" ht="11.5" hidden="1" x14ac:dyDescent="0.25">
      <c r="A78" s="38"/>
      <c r="B78" s="312"/>
      <c r="C78" s="21"/>
      <c r="D78" s="21"/>
      <c r="E78" s="155"/>
      <c r="F78" s="41"/>
      <c r="L78" s="33"/>
    </row>
    <row r="79" spans="1:12" ht="11.5" hidden="1" x14ac:dyDescent="0.25">
      <c r="A79" s="38"/>
      <c r="B79" s="312"/>
      <c r="C79" s="21"/>
      <c r="D79" s="21"/>
      <c r="E79" s="155"/>
      <c r="F79" s="41"/>
      <c r="L79" s="33"/>
    </row>
    <row r="80" spans="1:12" ht="11.5" hidden="1" x14ac:dyDescent="0.25">
      <c r="A80" s="38"/>
      <c r="B80" s="314"/>
      <c r="C80" s="62"/>
      <c r="D80" s="62"/>
      <c r="E80" s="156"/>
      <c r="F80" s="41"/>
      <c r="L80" s="33"/>
    </row>
    <row r="81" spans="1:12" ht="11.5" hidden="1" x14ac:dyDescent="0.25">
      <c r="B81" s="47"/>
      <c r="C81" s="47"/>
      <c r="D81" s="47"/>
      <c r="E81" s="47"/>
      <c r="F81" s="20"/>
      <c r="G81" s="20"/>
      <c r="H81" s="20"/>
      <c r="I81" s="20"/>
      <c r="J81" s="20"/>
      <c r="L81" s="33"/>
    </row>
    <row r="82" spans="1:12" ht="15.75" hidden="1" customHeight="1" x14ac:dyDescent="0.25">
      <c r="A82" s="38"/>
      <c r="B82" s="321"/>
      <c r="C82" s="278"/>
      <c r="D82" s="278"/>
      <c r="E82" s="278"/>
      <c r="F82" s="278"/>
      <c r="G82" s="278"/>
      <c r="H82" s="278"/>
      <c r="I82" s="278"/>
      <c r="J82" s="278"/>
      <c r="K82" s="39"/>
      <c r="L82" s="33"/>
    </row>
    <row r="83" spans="1:12" ht="11.5" hidden="1" x14ac:dyDescent="0.25">
      <c r="A83" s="38"/>
      <c r="B83" s="317"/>
      <c r="C83" s="343"/>
      <c r="D83" s="343"/>
      <c r="E83" s="343"/>
      <c r="F83" s="343"/>
      <c r="G83" s="343"/>
      <c r="H83" s="343"/>
      <c r="I83" s="343"/>
      <c r="J83" s="344"/>
      <c r="K83" s="40"/>
      <c r="L83" s="33"/>
    </row>
    <row r="84" spans="1:12" ht="15.75" hidden="1" customHeight="1" x14ac:dyDescent="0.25">
      <c r="A84" s="38"/>
      <c r="B84" s="315"/>
      <c r="C84" s="23"/>
      <c r="D84" s="23"/>
      <c r="E84" s="154"/>
      <c r="F84" s="329"/>
      <c r="G84" s="102"/>
      <c r="H84" s="23"/>
      <c r="I84" s="23"/>
      <c r="J84" s="329"/>
      <c r="K84" s="41"/>
      <c r="L84" s="33"/>
    </row>
    <row r="85" spans="1:12" ht="11.5" hidden="1" x14ac:dyDescent="0.25">
      <c r="A85" s="38"/>
      <c r="B85" s="316"/>
      <c r="C85" s="62"/>
      <c r="D85" s="62"/>
      <c r="E85" s="156"/>
      <c r="F85" s="329"/>
      <c r="G85" s="295"/>
      <c r="H85" s="62"/>
      <c r="I85" s="62"/>
      <c r="J85" s="329"/>
      <c r="K85" s="41"/>
      <c r="L85" s="33"/>
    </row>
    <row r="86" spans="1:12" ht="11.5" hidden="1" x14ac:dyDescent="0.25">
      <c r="B86" s="47"/>
      <c r="C86" s="13"/>
      <c r="D86" s="13"/>
      <c r="E86" s="13"/>
      <c r="F86" s="13"/>
      <c r="G86" s="13"/>
      <c r="H86" s="13"/>
      <c r="I86" s="13"/>
      <c r="J86" s="13"/>
      <c r="L86" s="33"/>
    </row>
    <row r="87" spans="1:12" ht="23" x14ac:dyDescent="0.25">
      <c r="A87" s="38"/>
      <c r="B87" s="391" t="s">
        <v>405</v>
      </c>
      <c r="C87" s="235"/>
      <c r="D87" s="20"/>
      <c r="E87" s="20"/>
      <c r="L87" s="33"/>
    </row>
    <row r="88" spans="1:12" ht="23" x14ac:dyDescent="0.25">
      <c r="A88" s="38"/>
      <c r="B88" s="348" t="s">
        <v>31</v>
      </c>
      <c r="C88" s="327" t="s">
        <v>406</v>
      </c>
      <c r="D88" s="52" t="s">
        <v>407</v>
      </c>
      <c r="E88" s="52" t="s">
        <v>408</v>
      </c>
      <c r="F88" s="41"/>
      <c r="L88" s="33"/>
    </row>
    <row r="89" spans="1:12" ht="23" x14ac:dyDescent="0.25">
      <c r="A89" s="38"/>
      <c r="B89" s="345" t="s">
        <v>409</v>
      </c>
      <c r="C89" s="326" t="str">
        <f>IF(AND(COUNT(C90:C94)=ROWS(C90:C94), COUNT(D90:D94)=ROWS(D90:D94), ISNUMBER(E91), ISNUMBER(E92)), SUM(SQRT(E91), SQRT(E92), SQRT((0.6*SUM(C90:C94))^2+(1-0.6^2)*SUM(D90:D94))), "")</f>
        <v/>
      </c>
      <c r="D89" s="329"/>
      <c r="E89" s="329"/>
      <c r="F89" s="42" t="str">
        <f>IF(AND(ISNUMBER(C89),ISNUMBER('Market risk - models-based MRC'!D42)),IF(ROUND(C89,0)=ROUND('Market risk - models-based MRC'!D42,0),"PASS",IF(ISBLANK(Checks!D46),"FAIL - Risk factor breakdown does not match line 9 in IMA table ","EXPLAINED")),"")</f>
        <v/>
      </c>
    </row>
    <row r="90" spans="1:12" ht="11.5" x14ac:dyDescent="0.25">
      <c r="A90" s="38"/>
      <c r="B90" s="346" t="s">
        <v>410</v>
      </c>
      <c r="C90" s="51"/>
      <c r="D90" s="318"/>
      <c r="E90" s="329"/>
      <c r="F90" s="41"/>
      <c r="L90" s="33"/>
    </row>
    <row r="91" spans="1:12" ht="23" x14ac:dyDescent="0.25">
      <c r="A91" s="38"/>
      <c r="B91" s="346" t="s">
        <v>411</v>
      </c>
      <c r="C91" s="51"/>
      <c r="D91" s="51"/>
      <c r="E91" s="319"/>
      <c r="F91" s="41"/>
      <c r="L91" s="33"/>
    </row>
    <row r="92" spans="1:12" ht="23" x14ac:dyDescent="0.25">
      <c r="A92" s="38"/>
      <c r="B92" s="346" t="s">
        <v>412</v>
      </c>
      <c r="C92" s="51"/>
      <c r="D92" s="51"/>
      <c r="E92" s="320"/>
      <c r="F92" s="41"/>
      <c r="L92" s="33"/>
    </row>
    <row r="93" spans="1:12" ht="11.5" x14ac:dyDescent="0.25">
      <c r="A93" s="38"/>
      <c r="B93" s="346" t="s">
        <v>413</v>
      </c>
      <c r="C93" s="51"/>
      <c r="D93" s="318"/>
      <c r="E93" s="329"/>
      <c r="F93" s="41"/>
      <c r="L93" s="33"/>
    </row>
    <row r="94" spans="1:12" ht="11.5" x14ac:dyDescent="0.25">
      <c r="A94" s="38"/>
      <c r="B94" s="347" t="s">
        <v>414</v>
      </c>
      <c r="C94" s="320"/>
      <c r="D94" s="325"/>
      <c r="E94" s="329"/>
      <c r="F94" s="41"/>
      <c r="L94" s="33"/>
    </row>
    <row r="95" spans="1:12" ht="11.5" x14ac:dyDescent="0.25">
      <c r="B95" s="13"/>
      <c r="C95" s="13"/>
      <c r="D95" s="13"/>
      <c r="E95" s="13"/>
      <c r="L95" s="7"/>
    </row>
  </sheetData>
  <sheetProtection password="AFA5" sheet="1"/>
  <conditionalFormatting sqref="C90:D94 E91:E92">
    <cfRule type="cellIs" dxfId="12" priority="1" stopIfTrue="1" operator="lessThan">
      <formula>0</formula>
    </cfRule>
  </conditionalFormatting>
  <pageMargins left="0.7" right="0.7" top="0.75" bottom="0.75" header="0.3" footer="0.3"/>
  <pageSetup pageOrder="overThenDown" orientation="landscape" horizontalDpi="1200" verticalDpi="1200"/>
  <rowBreaks count="5" manualBreakCount="5">
    <brk id="14" max="1048575" man="1"/>
    <brk id="30" max="1048575" man="1"/>
    <brk id="42" max="1048575" man="1"/>
    <brk id="62" max="1048575" man="1"/>
    <brk id="80" max="1048575" man="1"/>
  </rowBreaks>
  <tableParts count="1">
    <tablePart r:id="rId1"/>
  </tableParts>
  <extLst>
    <ext xmlns:x14="http://schemas.microsoft.com/office/spreadsheetml/2009/9/main" uri="{78C0D931-6437-407d-A8EE-F0AAD7539E65}">
      <x14:conditionalFormattings>
        <x14:conditionalFormatting xmlns:xm="http://schemas.microsoft.com/office/excel/2006/main">
          <x14:cfRule type="beginsWith" priority="2" stopIfTrue="1" operator="beginsWith" id="{7BFF9099-A21F-4F78-A251-AC16ABA03805}">
            <xm:f>LEFT(F14,LEN("FAIL"))="FAIL"</xm:f>
            <xm:f>"FAIL"</xm:f>
            <x14:dxf>
              <font>
                <color rgb="FFFF0000"/>
              </font>
              <numFmt numFmtId="0" formatCode="General"/>
            </x14:dxf>
          </x14:cfRule>
          <x14:cfRule type="beginsWith" priority="3" operator="beginsWith" id="{9122EBB6-115E-49FB-914D-73AD6C6222D0}">
            <xm:f>LEFT(F14,LEN("EXPLAINED"))="EXPLAINED"</xm:f>
            <xm:f>"EXPLAINED"</xm:f>
            <x14:dxf>
              <font>
                <color theme="7"/>
              </font>
              <numFmt numFmtId="0" formatCode="General"/>
            </x14:dxf>
          </x14:cfRule>
          <xm:sqref>K14 F89</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AE5D2C-DFF0-4E68-BFA4-80184F5A38D4}">
  <dimension ref="A1:AH90"/>
  <sheetViews>
    <sheetView showGridLines="0" zoomScale="98" zoomScaleNormal="98" workbookViewId="0">
      <pane xSplit="1" topLeftCell="B1" activePane="topRight" state="frozen"/>
      <selection pane="topRight" activeCell="A4" sqref="A4"/>
    </sheetView>
  </sheetViews>
  <sheetFormatPr defaultColWidth="0" defaultRowHeight="11.5" zeroHeight="1" x14ac:dyDescent="0.25"/>
  <cols>
    <col min="1" max="1" width="64.1796875" style="10" customWidth="1"/>
    <col min="2" max="2" width="36.7265625" style="10" customWidth="1"/>
    <col min="3" max="27" width="10.7265625" style="10" customWidth="1"/>
    <col min="28" max="28" width="10.453125" style="10" customWidth="1"/>
    <col min="29" max="30" width="10.7265625" style="10" customWidth="1"/>
    <col min="31" max="32" width="9.1796875" style="10" customWidth="1"/>
    <col min="33" max="33" width="95.7265625" style="10" customWidth="1"/>
    <col min="34" max="35" width="9.1796875" style="10" hidden="1" customWidth="1"/>
    <col min="36" max="16384" width="9.1796875" style="10" hidden="1"/>
  </cols>
  <sheetData>
    <row r="1" spans="1:34" ht="62" x14ac:dyDescent="0.25">
      <c r="A1" s="351" t="s">
        <v>29</v>
      </c>
    </row>
    <row r="2" spans="1:34" x14ac:dyDescent="0.25">
      <c r="A2" s="148" t="s">
        <v>1</v>
      </c>
      <c r="B2" s="20"/>
      <c r="C2" s="20"/>
      <c r="D2" s="20"/>
      <c r="E2" s="20"/>
      <c r="F2" s="20"/>
      <c r="G2" s="20"/>
      <c r="H2" s="20"/>
      <c r="I2" s="20"/>
      <c r="J2" s="20"/>
      <c r="K2" s="20"/>
      <c r="L2" s="20"/>
      <c r="M2" s="20"/>
      <c r="N2" s="20"/>
      <c r="O2" s="20"/>
      <c r="P2" s="20"/>
      <c r="Q2" s="20"/>
      <c r="R2" s="20"/>
      <c r="S2" s="20"/>
      <c r="T2" s="20"/>
      <c r="U2" s="20"/>
      <c r="V2" s="20"/>
      <c r="W2" s="20"/>
      <c r="X2" s="20"/>
      <c r="Y2" s="20"/>
      <c r="Z2" s="20"/>
      <c r="AA2" s="20"/>
    </row>
    <row r="3" spans="1:34" x14ac:dyDescent="0.25">
      <c r="A3" s="1" t="s">
        <v>30</v>
      </c>
      <c r="B3" s="24"/>
      <c r="C3" s="24"/>
      <c r="D3" s="24"/>
      <c r="E3" s="24"/>
      <c r="F3" s="24"/>
      <c r="G3" s="24"/>
      <c r="H3" s="24"/>
      <c r="I3" s="24"/>
      <c r="J3" s="24"/>
      <c r="K3" s="24"/>
      <c r="L3" s="24"/>
      <c r="M3" s="24"/>
      <c r="N3" s="24"/>
      <c r="O3" s="24"/>
      <c r="P3" s="24"/>
      <c r="Q3" s="24"/>
      <c r="R3" s="24"/>
      <c r="S3" s="24"/>
      <c r="T3" s="24"/>
      <c r="U3" s="24"/>
      <c r="V3" s="24"/>
      <c r="W3" s="24"/>
      <c r="X3" s="24"/>
      <c r="Y3" s="24"/>
      <c r="Z3" s="24"/>
      <c r="AA3" s="24"/>
      <c r="AB3" s="41"/>
      <c r="AC3" s="24"/>
    </row>
    <row r="4" spans="1:34" ht="57.5" x14ac:dyDescent="0.25">
      <c r="A4" s="165" t="s">
        <v>31</v>
      </c>
      <c r="B4" s="166" t="s">
        <v>32</v>
      </c>
      <c r="C4" s="167" t="s">
        <v>33</v>
      </c>
      <c r="D4" s="168" t="s">
        <v>34</v>
      </c>
      <c r="E4" s="168" t="s">
        <v>35</v>
      </c>
      <c r="F4" s="167" t="s">
        <v>36</v>
      </c>
      <c r="G4" s="167" t="s">
        <v>37</v>
      </c>
      <c r="H4" s="167" t="s">
        <v>38</v>
      </c>
      <c r="I4" s="167" t="s">
        <v>39</v>
      </c>
      <c r="J4" s="169" t="s">
        <v>40</v>
      </c>
      <c r="K4" s="167" t="s">
        <v>41</v>
      </c>
      <c r="L4" s="167" t="s">
        <v>42</v>
      </c>
      <c r="M4" s="167" t="s">
        <v>43</v>
      </c>
      <c r="N4" s="167" t="s">
        <v>44</v>
      </c>
      <c r="O4" s="167" t="s">
        <v>45</v>
      </c>
      <c r="P4" s="167" t="s">
        <v>46</v>
      </c>
      <c r="Q4" s="167" t="s">
        <v>47</v>
      </c>
      <c r="R4" s="168" t="s">
        <v>48</v>
      </c>
      <c r="S4" s="167" t="s">
        <v>49</v>
      </c>
      <c r="T4" s="167" t="s">
        <v>50</v>
      </c>
      <c r="U4" s="168" t="s">
        <v>51</v>
      </c>
      <c r="V4" s="168" t="s">
        <v>52</v>
      </c>
      <c r="W4" s="167" t="s">
        <v>53</v>
      </c>
      <c r="X4" s="167" t="s">
        <v>54</v>
      </c>
      <c r="Y4" s="167" t="s">
        <v>55</v>
      </c>
      <c r="Z4" s="166" t="s">
        <v>56</v>
      </c>
      <c r="AA4" s="166" t="s">
        <v>57</v>
      </c>
      <c r="AB4" s="65"/>
      <c r="AC4" s="54" t="s">
        <v>5</v>
      </c>
      <c r="AD4" s="41"/>
    </row>
    <row r="5" spans="1:34" hidden="1" x14ac:dyDescent="0.25">
      <c r="A5" s="176" t="s">
        <v>58</v>
      </c>
      <c r="B5" s="178"/>
      <c r="C5" s="177"/>
      <c r="D5" s="177"/>
      <c r="E5" s="178"/>
      <c r="F5" s="178"/>
      <c r="G5" s="178"/>
      <c r="H5" s="178"/>
      <c r="I5" s="178"/>
      <c r="J5" s="178"/>
      <c r="K5" s="178"/>
      <c r="L5" s="178"/>
      <c r="M5" s="178"/>
      <c r="N5" s="178"/>
      <c r="O5" s="178"/>
      <c r="P5" s="178"/>
      <c r="Q5" s="178"/>
      <c r="R5" s="178"/>
      <c r="S5" s="178"/>
      <c r="T5" s="178"/>
      <c r="U5" s="178"/>
      <c r="V5" s="178"/>
      <c r="W5" s="178"/>
      <c r="X5" s="178"/>
      <c r="Y5" s="178"/>
      <c r="Z5" s="178"/>
      <c r="AA5" s="178"/>
      <c r="AB5" s="65"/>
      <c r="AC5" s="22"/>
      <c r="AD5" s="41"/>
    </row>
    <row r="6" spans="1:34" x14ac:dyDescent="0.25">
      <c r="A6" s="138" t="s">
        <v>59</v>
      </c>
      <c r="B6" s="129"/>
      <c r="C6" s="129"/>
      <c r="D6" s="328"/>
      <c r="E6" s="328"/>
      <c r="F6" s="129"/>
      <c r="G6" s="328"/>
      <c r="H6" s="328"/>
      <c r="I6" s="328"/>
      <c r="J6" s="328"/>
      <c r="K6" s="328"/>
      <c r="L6" s="328"/>
      <c r="M6" s="328"/>
      <c r="N6" s="328"/>
      <c r="O6" s="328"/>
      <c r="P6" s="328"/>
      <c r="Q6" s="328"/>
      <c r="R6" s="328"/>
      <c r="S6" s="328"/>
      <c r="T6" s="328"/>
      <c r="U6" s="328"/>
      <c r="V6" s="328"/>
      <c r="W6" s="328"/>
      <c r="X6" s="328"/>
      <c r="Y6" s="328"/>
      <c r="Z6" s="129"/>
      <c r="AA6" s="132"/>
      <c r="AB6" s="65"/>
      <c r="AC6" s="86" t="str">
        <f>IFERROR(INDEX(AH6:AH38,MATCH("FAIL - Weighted sum of risk weighted assets in columns C-Y plus column Z does not equal RWA in column AA",AH6:AH38,0)),IFERROR(INDEX(AH6:AH38,MATCH("FAIL - Sum of exposures in columns C-Y does not equal exposures in column B",AH6:AH38,0)),IFERROR(INDEX(AH6:AH38,MATCH("EXPLAINED",AH6:AH38,0)),IFERROR(INDEX(AH6:AH38,MATCH("PASS",AH6:AH38,0)),""))))</f>
        <v/>
      </c>
      <c r="AD6" s="41"/>
      <c r="AH6" s="10" t="str">
        <f t="array" ref="AH6">IF(AND(ISNUMBER(B6),ISNUMBER(AA6)),IF(ISBLANK(Checks!D$18),IF(OR(ROUND(SUM(C6:Z6),0)=ROUND(B6,0),Z6&gt;0),IF(ROUND(SUMPRODUCT(C6:Y6*C$4:Y$4)+Z6,0)=ROUND(AA6,0),"PASS","FAIL - Weighted sum of risk weighted assets in columns C-Y plus column Z does not equal RWA in column AA"),"FAIL - Sum of exposures in columns C-Y does not equal exposures in column B"),"Explained"),"")</f>
        <v/>
      </c>
    </row>
    <row r="7" spans="1:34" x14ac:dyDescent="0.25">
      <c r="A7" s="138" t="s">
        <v>60</v>
      </c>
      <c r="B7" s="129"/>
      <c r="C7" s="129"/>
      <c r="D7" s="328"/>
      <c r="E7" s="328"/>
      <c r="F7" s="129"/>
      <c r="G7" s="139"/>
      <c r="H7" s="328"/>
      <c r="I7" s="129"/>
      <c r="J7" s="328"/>
      <c r="K7" s="328"/>
      <c r="L7" s="139"/>
      <c r="M7" s="328"/>
      <c r="N7" s="139"/>
      <c r="O7" s="328"/>
      <c r="P7" s="328"/>
      <c r="Q7" s="328"/>
      <c r="R7" s="328"/>
      <c r="S7" s="129"/>
      <c r="T7" s="328"/>
      <c r="U7" s="328"/>
      <c r="V7" s="328"/>
      <c r="W7" s="129"/>
      <c r="X7" s="328"/>
      <c r="Y7" s="328"/>
      <c r="Z7" s="129"/>
      <c r="AA7" s="132"/>
      <c r="AB7" s="65"/>
      <c r="AC7" s="67" t="str">
        <f>IFERROR(CONCATENATE(INDEX(B40:AA40,MATCH("FAIL",B40:AA40,0))," - Exposures reported in table do not sum to total in Item 11."),IFERROR(INDEX(B40:AA40,MATCH("EXPLAINED",B40:AA40,0)),IFERROR(INDEX(B40:AA40,MATCH("PASS",B40:AA40,0)),"")))</f>
        <v/>
      </c>
      <c r="AD7" s="41"/>
      <c r="AH7" s="10" t="str">
        <f t="array" ref="AH7">IF(AND(ISNUMBER(B7),ISNUMBER(AA7)),IF(ISBLANK(Checks!D$18),IF(OR(ROUND(SUM(C7:Z7),0)=ROUND(B7,0),Z7&gt;0),IF(ROUND(SUMPRODUCT(C7:Y7*C$4:Y$4)+Z7,0)=ROUND(AA7,0),"PASS","FAIL - Weighted sum of risk weighted assets in columns C-Y plus column Z does not equal RWA in column AA"),"FAIL - Sum of exposures in columns C-Y does not equal exposures in column B"),"Explained"),"")</f>
        <v/>
      </c>
    </row>
    <row r="8" spans="1:34" ht="23" x14ac:dyDescent="0.25">
      <c r="A8" s="136" t="s">
        <v>61</v>
      </c>
      <c r="B8" s="129"/>
      <c r="C8" s="129"/>
      <c r="D8" s="328"/>
      <c r="E8" s="328"/>
      <c r="F8" s="139"/>
      <c r="G8" s="139"/>
      <c r="H8" s="328"/>
      <c r="I8" s="139"/>
      <c r="J8" s="328"/>
      <c r="K8" s="328"/>
      <c r="L8" s="139"/>
      <c r="M8" s="328"/>
      <c r="N8" s="139"/>
      <c r="O8" s="328"/>
      <c r="P8" s="328"/>
      <c r="Q8" s="328"/>
      <c r="R8" s="328"/>
      <c r="S8" s="139"/>
      <c r="T8" s="328"/>
      <c r="U8" s="328"/>
      <c r="V8" s="328"/>
      <c r="W8" s="129"/>
      <c r="X8" s="328"/>
      <c r="Y8" s="328"/>
      <c r="Z8" s="129"/>
      <c r="AA8" s="132"/>
      <c r="AB8" s="65"/>
      <c r="AC8" s="67" t="str">
        <f>IF(COUNT(B6:AA38)&gt;0,IF(MIN(B6:AA38)&lt;0,IF(ISBLANK(Checks!D20),"FAIL - Values cannot be negative","EXPLAINED"),"PASS"),"")</f>
        <v/>
      </c>
      <c r="AD8" s="41"/>
      <c r="AH8" s="10" t="str">
        <f t="array" ref="AH8">IF(AND(ISNUMBER(B8),ISNUMBER(AA8)),IF(ISBLANK(Checks!D$18),IF(OR(ROUND(SUM(C8:Z8),0)=ROUND(B8,0),Z8&gt;0),IF(ROUND(SUMPRODUCT(C8:Y8*C$4:Y$4)+Z8,0)=ROUND(AA8,0),"PASS","FAIL - Weighted sum of risk weighted assets in columns C-Y plus column Z does not equal RWA in column AA"),"FAIL - Sum of exposures in columns C-Y does not equal exposures in column B"),"Explained"),"")</f>
        <v/>
      </c>
    </row>
    <row r="9" spans="1:34" x14ac:dyDescent="0.25">
      <c r="A9" s="136" t="s">
        <v>62</v>
      </c>
      <c r="B9" s="129"/>
      <c r="C9" s="139"/>
      <c r="D9" s="328"/>
      <c r="E9" s="328"/>
      <c r="F9" s="129"/>
      <c r="G9" s="139"/>
      <c r="H9" s="328"/>
      <c r="I9" s="139"/>
      <c r="J9" s="328"/>
      <c r="K9" s="328"/>
      <c r="L9" s="139"/>
      <c r="M9" s="328"/>
      <c r="N9" s="139"/>
      <c r="O9" s="328"/>
      <c r="P9" s="328"/>
      <c r="Q9" s="328"/>
      <c r="R9" s="328"/>
      <c r="S9" s="139"/>
      <c r="T9" s="328"/>
      <c r="U9" s="328"/>
      <c r="V9" s="328"/>
      <c r="W9" s="129"/>
      <c r="X9" s="328"/>
      <c r="Y9" s="328"/>
      <c r="Z9" s="129"/>
      <c r="AA9" s="132"/>
      <c r="AB9" s="65"/>
      <c r="AC9" s="67" t="str">
        <f>IFERROR(INDEX(B41:AA41,MATCH("FAIL - Item 6.f. (residential real estate dependent on cash flows) and its memo items are inconsistent. M.2.a is a subset of M.2.b, which is a subset of item 6.f.",B41:AA41,0)),IFERROR(INDEX(B41:AA41,MATCH("EXPLAINED",B41:AA41,0)),IFERROR(INDEX(B41:AA41,MATCH("PASS",B41:AA41,0)),"")))</f>
        <v/>
      </c>
      <c r="AD9" s="41"/>
      <c r="AH9" s="10" t="str">
        <f t="array" ref="AH9">IF(AND(ISNUMBER(B9),ISNUMBER(AA9)),IF(ISBLANK(Checks!D$18),IF(OR(ROUND(SUM(C9:Z9),0)=ROUND(B9,0),Z9&gt;0),IF(ROUND(SUMPRODUCT(C9:Y9*C$4:Y$4)+Z9,0)=ROUND(AA9,0),"PASS","FAIL - Weighted sum of risk weighted assets in columns C-Y plus column Z does not equal RWA in column AA"),"FAIL - Sum of exposures in columns C-Y does not equal exposures in column B"),"Explained"),"")</f>
        <v/>
      </c>
    </row>
    <row r="10" spans="1:34" hidden="1" x14ac:dyDescent="0.25">
      <c r="A10" s="174" t="s">
        <v>63</v>
      </c>
      <c r="B10" s="179"/>
      <c r="C10" s="175"/>
      <c r="D10" s="328"/>
      <c r="E10" s="328"/>
      <c r="F10" s="179"/>
      <c r="G10" s="179"/>
      <c r="H10" s="328"/>
      <c r="I10" s="179"/>
      <c r="J10" s="328"/>
      <c r="K10" s="328"/>
      <c r="L10" s="179"/>
      <c r="M10" s="328"/>
      <c r="N10" s="179"/>
      <c r="O10" s="328"/>
      <c r="P10" s="328"/>
      <c r="Q10" s="328"/>
      <c r="R10" s="328"/>
      <c r="S10" s="179"/>
      <c r="T10" s="328"/>
      <c r="U10" s="328"/>
      <c r="V10" s="328"/>
      <c r="W10" s="179"/>
      <c r="X10" s="328"/>
      <c r="Y10" s="328"/>
      <c r="Z10" s="179"/>
      <c r="AA10" s="179"/>
      <c r="AB10" s="65"/>
      <c r="AC10" s="87" t="str">
        <f>IFERROR(INDEX(B42:AA42,MATCH("FAIL - Item 6.h. (commerial real estate dependent on cash flows) and its memo items are inconsistent. M.3.a is a subset of M.3.b, which is a subset of item 6.h.",B42:AA42,0)),IFERROR(INDEX(B42:AA42,MATCH("EXPLAINED",B42:AA42,0)),IFERROR(INDEX(B42:AA42,MATCH("PASS",B42:AA42,0)),"")))</f>
        <v/>
      </c>
      <c r="AD10" s="41"/>
      <c r="AH10" s="10" t="str">
        <f t="array" ref="AH10">IF(AND(ISNUMBER(B10),ISNUMBER(AA10)),IF(ISBLANK(Checks!D$18),IF(OR(ROUND(SUM(C10:Z10),0)=ROUND(B10,0),Z10&gt;0),IF(ROUND(SUMPRODUCT(C10:Y10*C$4:Y$4)+Z10,0)=ROUND(AA10,0),"PASS","FAIL - Weighted sum of risk weighted assets in columns C-Y plus column Z does not equal RWA in column AA"),"FAIL - Sum of exposures in columns C-Y does not equal exposures in column B"),"Explained"),"")</f>
        <v/>
      </c>
    </row>
    <row r="11" spans="1:34" x14ac:dyDescent="0.25">
      <c r="A11" s="138" t="s">
        <v>64</v>
      </c>
      <c r="B11" s="129"/>
      <c r="C11" s="139"/>
      <c r="D11" s="328"/>
      <c r="E11" s="328"/>
      <c r="F11" s="139"/>
      <c r="G11" s="129"/>
      <c r="H11" s="328"/>
      <c r="I11" s="139"/>
      <c r="J11" s="328"/>
      <c r="K11" s="328"/>
      <c r="L11" s="139"/>
      <c r="M11" s="328"/>
      <c r="N11" s="129"/>
      <c r="O11" s="328"/>
      <c r="P11" s="328"/>
      <c r="Q11" s="328"/>
      <c r="R11" s="328"/>
      <c r="S11" s="139"/>
      <c r="T11" s="328"/>
      <c r="U11" s="328"/>
      <c r="V11" s="328"/>
      <c r="W11" s="129"/>
      <c r="X11" s="328"/>
      <c r="Y11" s="328"/>
      <c r="Z11" s="129"/>
      <c r="AA11" s="132"/>
      <c r="AB11" s="41"/>
      <c r="AC11" s="13"/>
      <c r="AH11" s="10" t="str">
        <f t="array" ref="AH11">IF(AND(ISNUMBER(B11),ISNUMBER(AA11)),IF(ISBLANK(Checks!D$18),IF(OR(ROUND(SUM(C11:Z11),0)=ROUND(B11,0),Z11&gt;0),IF(ROUND(SUMPRODUCT(C11:Y11*C$4:Y$4)+Z11,0)=ROUND(AA11,0),"PASS","FAIL - Weighted sum of risk weighted assets in columns C-Y plus column Z does not equal RWA in column AA"),"FAIL - Sum of exposures in columns C-Y does not equal exposures in column B"),"Explained"),"")</f>
        <v/>
      </c>
    </row>
    <row r="12" spans="1:34" x14ac:dyDescent="0.25">
      <c r="A12" s="138" t="s">
        <v>65</v>
      </c>
      <c r="B12" s="129"/>
      <c r="C12" s="139"/>
      <c r="D12" s="328"/>
      <c r="E12" s="328"/>
      <c r="F12" s="139"/>
      <c r="G12" s="129"/>
      <c r="H12" s="328"/>
      <c r="I12" s="139"/>
      <c r="J12" s="328"/>
      <c r="K12" s="328"/>
      <c r="L12" s="139"/>
      <c r="M12" s="328"/>
      <c r="N12" s="129"/>
      <c r="O12" s="328"/>
      <c r="P12" s="328"/>
      <c r="Q12" s="328"/>
      <c r="R12" s="328"/>
      <c r="S12" s="139"/>
      <c r="T12" s="328"/>
      <c r="U12" s="328"/>
      <c r="V12" s="328"/>
      <c r="W12" s="129"/>
      <c r="X12" s="328"/>
      <c r="Y12" s="328"/>
      <c r="Z12" s="129"/>
      <c r="AA12" s="132"/>
      <c r="AB12" s="41"/>
      <c r="AH12" s="10" t="str">
        <f t="array" ref="AH12">IF(AND(ISNUMBER(B12),ISNUMBER(AA12)),IF(ISBLANK(Checks!D$18),IF(OR(ROUND(SUM(C12:Z12),0)=ROUND(B12,0),Z12&gt;0),IF(ROUND(SUMPRODUCT(C12:Y12*C$4:Y$4)+Z12,0)=ROUND(AA12,0),"PASS","FAIL - Weighted sum of risk weighted assets in columns C-Y plus column Z does not equal RWA in column AA"),"FAIL - Sum of exposures in columns C-Y does not equal exposures in column B"),"Explained"),"")</f>
        <v/>
      </c>
    </row>
    <row r="13" spans="1:34" ht="23" x14ac:dyDescent="0.25">
      <c r="A13" s="138" t="s">
        <v>66</v>
      </c>
      <c r="B13" s="129"/>
      <c r="C13" s="139"/>
      <c r="D13" s="328"/>
      <c r="E13" s="328"/>
      <c r="F13" s="129"/>
      <c r="G13" s="139"/>
      <c r="H13" s="328"/>
      <c r="I13" s="129"/>
      <c r="J13" s="328"/>
      <c r="K13" s="328"/>
      <c r="L13" s="139"/>
      <c r="M13" s="328"/>
      <c r="N13" s="139"/>
      <c r="O13" s="328"/>
      <c r="P13" s="328"/>
      <c r="Q13" s="328"/>
      <c r="R13" s="328"/>
      <c r="S13" s="139"/>
      <c r="T13" s="328"/>
      <c r="U13" s="328"/>
      <c r="V13" s="328"/>
      <c r="W13" s="129"/>
      <c r="X13" s="328"/>
      <c r="Y13" s="328"/>
      <c r="Z13" s="129"/>
      <c r="AA13" s="132"/>
      <c r="AB13" s="41"/>
      <c r="AH13" s="10" t="str">
        <f t="array" ref="AH13">IF(AND(ISNUMBER(B13),ISNUMBER(AA13)),IF(ISBLANK(Checks!D$18),IF(OR(ROUND(SUM(C13:Z13),0)=ROUND(B13,0),Z13&gt;0),IF(ROUND(SUMPRODUCT(C13:Y13*C$4:Y$4)+Z13,0)=ROUND(AA13,0),"PASS","FAIL - Weighted sum of risk weighted assets in columns C-Y plus column Z does not equal RWA in column AA"),"FAIL - Sum of exposures in columns C-Y does not equal exposures in column B"),"Explained"),"")</f>
        <v/>
      </c>
    </row>
    <row r="14" spans="1:34" ht="23" hidden="1" x14ac:dyDescent="0.25">
      <c r="A14" s="174" t="s">
        <v>67</v>
      </c>
      <c r="B14" s="179"/>
      <c r="C14" s="175"/>
      <c r="D14" s="328"/>
      <c r="E14" s="328"/>
      <c r="F14" s="179"/>
      <c r="G14" s="179"/>
      <c r="H14" s="328"/>
      <c r="I14" s="179"/>
      <c r="J14" s="328"/>
      <c r="K14" s="328"/>
      <c r="L14" s="179"/>
      <c r="M14" s="328"/>
      <c r="N14" s="179"/>
      <c r="O14" s="328"/>
      <c r="P14" s="328"/>
      <c r="Q14" s="328"/>
      <c r="R14" s="328"/>
      <c r="S14" s="179"/>
      <c r="T14" s="328"/>
      <c r="U14" s="328"/>
      <c r="V14" s="328"/>
      <c r="W14" s="179"/>
      <c r="X14" s="328"/>
      <c r="Y14" s="328"/>
      <c r="Z14" s="179"/>
      <c r="AA14" s="179"/>
      <c r="AB14" s="41"/>
      <c r="AH14" s="10" t="str">
        <f t="array" ref="AH14">IF(AND(ISNUMBER(B14),ISNUMBER(AA14)),IF(ISBLANK(Checks!D$18),IF(OR(ROUND(SUM(C14:Z14),0)=ROUND(B14,0),Z14&gt;0),IF(ROUND(SUMPRODUCT(C14:Y14*C$4:Y$4)+Z14,0)=ROUND(AA14,0),"PASS","FAIL - Weighted sum of risk weighted assets in columns C-Y plus column Z does not equal RWA in column AA"),"FAIL - Sum of exposures in columns C-Y does not equal exposures in column B"),"Explained"),"")</f>
        <v/>
      </c>
    </row>
    <row r="15" spans="1:34" x14ac:dyDescent="0.25">
      <c r="A15" s="138" t="s">
        <v>68</v>
      </c>
      <c r="B15" s="129"/>
      <c r="C15" s="139"/>
      <c r="D15" s="328"/>
      <c r="E15" s="328"/>
      <c r="F15" s="129"/>
      <c r="G15" s="139"/>
      <c r="H15" s="328"/>
      <c r="I15" s="129"/>
      <c r="J15" s="328"/>
      <c r="K15" s="328"/>
      <c r="L15" s="139"/>
      <c r="M15" s="328"/>
      <c r="N15" s="139"/>
      <c r="O15" s="328"/>
      <c r="P15" s="328"/>
      <c r="Q15" s="328"/>
      <c r="R15" s="328"/>
      <c r="S15" s="139"/>
      <c r="T15" s="328"/>
      <c r="U15" s="328"/>
      <c r="V15" s="328"/>
      <c r="W15" s="129"/>
      <c r="X15" s="328"/>
      <c r="Y15" s="328"/>
      <c r="Z15" s="129"/>
      <c r="AA15" s="132"/>
      <c r="AB15" s="41"/>
      <c r="AH15" s="10" t="str">
        <f t="array" ref="AH15">IF(AND(ISNUMBER(B15),ISNUMBER(AA15)),IF(ISBLANK(Checks!D$18),IF(OR(ROUND(SUM(C15:Z15),0)=ROUND(B15,0),Z15&gt;0),IF(ROUND(SUMPRODUCT(C15:Y15*C$4:Y$4)+Z15,0)=ROUND(AA15,0),"PASS","FAIL - Weighted sum of risk weighted assets in columns C-Y plus column Z does not equal RWA in column AA"),"FAIL - Sum of exposures in columns C-Y does not equal exposures in column B"),"Explained"),"")</f>
        <v/>
      </c>
    </row>
    <row r="16" spans="1:34" x14ac:dyDescent="0.25">
      <c r="A16" s="138" t="s">
        <v>69</v>
      </c>
      <c r="B16" s="129"/>
      <c r="C16" s="139"/>
      <c r="D16" s="328"/>
      <c r="E16" s="328"/>
      <c r="F16" s="129"/>
      <c r="G16" s="139"/>
      <c r="H16" s="328"/>
      <c r="I16" s="129"/>
      <c r="J16" s="328"/>
      <c r="K16" s="328"/>
      <c r="L16" s="139"/>
      <c r="M16" s="328"/>
      <c r="N16" s="139"/>
      <c r="O16" s="328"/>
      <c r="P16" s="328"/>
      <c r="Q16" s="328"/>
      <c r="R16" s="328"/>
      <c r="S16" s="129"/>
      <c r="T16" s="328"/>
      <c r="U16" s="328"/>
      <c r="V16" s="328"/>
      <c r="W16" s="129"/>
      <c r="X16" s="328"/>
      <c r="Y16" s="328"/>
      <c r="Z16" s="129"/>
      <c r="AA16" s="132"/>
      <c r="AB16" s="41"/>
      <c r="AH16" s="10" t="str">
        <f t="array" ref="AH16">IF(AND(ISNUMBER(B16),ISNUMBER(AA16)),IF(ISBLANK(Checks!D$18),IF(OR(ROUND(SUM(C16:Z16),0)=ROUND(B16,0),Z16&gt;0),IF(ROUND(SUMPRODUCT(C16:Y16*C$4:Y$4)+Z16,0)=ROUND(AA16,0),"PASS","FAIL - Weighted sum of risk weighted assets in columns C-Y plus column Z does not equal RWA in column AA"),"FAIL - Sum of exposures in columns C-Y does not equal exposures in column B"),"Explained"),"")</f>
        <v/>
      </c>
    </row>
    <row r="17" spans="1:34" hidden="1" x14ac:dyDescent="0.25">
      <c r="A17" s="174" t="s">
        <v>70</v>
      </c>
      <c r="B17" s="179"/>
      <c r="C17" s="175"/>
      <c r="D17" s="328"/>
      <c r="E17" s="328"/>
      <c r="F17" s="179"/>
      <c r="G17" s="179"/>
      <c r="H17" s="328"/>
      <c r="I17" s="179"/>
      <c r="J17" s="328"/>
      <c r="K17" s="328"/>
      <c r="L17" s="179"/>
      <c r="M17" s="328"/>
      <c r="N17" s="179"/>
      <c r="O17" s="328"/>
      <c r="P17" s="328"/>
      <c r="Q17" s="328"/>
      <c r="R17" s="328"/>
      <c r="S17" s="179"/>
      <c r="T17" s="328"/>
      <c r="U17" s="328"/>
      <c r="V17" s="328"/>
      <c r="W17" s="179"/>
      <c r="X17" s="328"/>
      <c r="Y17" s="328"/>
      <c r="Z17" s="179"/>
      <c r="AA17" s="179"/>
      <c r="AB17" s="41"/>
      <c r="AH17" s="10" t="str">
        <f t="array" ref="AH17">IF(AND(ISNUMBER(B17),ISNUMBER(AA17)),IF(ISBLANK(Checks!D$18),IF(OR(ROUND(SUM(C17:Z17),0)=ROUND(B17,0),Z17&gt;0),IF(ROUND(SUMPRODUCT(C17:Y17*C$4:Y$4)+Z17,0)=ROUND(AA17,0),"PASS","FAIL - Weighted sum of risk weighted assets in columns C-Y plus column Z does not equal RWA in column AA"),"FAIL - Sum of exposures in columns C-Y does not equal exposures in column B"),"Explained"),"")</f>
        <v/>
      </c>
    </row>
    <row r="18" spans="1:34" x14ac:dyDescent="0.25">
      <c r="A18" s="138" t="s">
        <v>71</v>
      </c>
      <c r="B18" s="129"/>
      <c r="C18" s="139"/>
      <c r="D18" s="328"/>
      <c r="E18" s="328"/>
      <c r="F18" s="139"/>
      <c r="G18" s="139"/>
      <c r="H18" s="328"/>
      <c r="I18" s="129"/>
      <c r="J18" s="328"/>
      <c r="K18" s="328"/>
      <c r="L18" s="139"/>
      <c r="M18" s="328"/>
      <c r="N18" s="139"/>
      <c r="O18" s="328"/>
      <c r="P18" s="328"/>
      <c r="Q18" s="328"/>
      <c r="R18" s="328"/>
      <c r="S18" s="139"/>
      <c r="T18" s="328"/>
      <c r="U18" s="328"/>
      <c r="V18" s="328"/>
      <c r="W18" s="129"/>
      <c r="X18" s="328"/>
      <c r="Y18" s="328"/>
      <c r="Z18" s="129"/>
      <c r="AA18" s="132"/>
      <c r="AB18" s="41"/>
      <c r="AH18" s="10" t="str">
        <f t="array" ref="AH18">IF(AND(ISNUMBER(B18),ISNUMBER(AA18)),IF(ISBLANK(Checks!D$18),IF(OR(ROUND(SUM(C18:Z18),0)=ROUND(B18,0),Z18&gt;0),IF(ROUND(SUMPRODUCT(C18:Y18*C$4:Y$4)+Z18,0)=ROUND(AA18,0),"PASS","FAIL - Weighted sum of risk weighted assets in columns C-Y plus column Z does not equal RWA in column AA"),"FAIL - Sum of exposures in columns C-Y does not equal exposures in column B"),"Explained"),"")</f>
        <v/>
      </c>
    </row>
    <row r="19" spans="1:34" x14ac:dyDescent="0.25">
      <c r="A19" s="138" t="s">
        <v>72</v>
      </c>
      <c r="B19" s="129"/>
      <c r="C19" s="139"/>
      <c r="D19" s="328"/>
      <c r="E19" s="328"/>
      <c r="F19" s="139"/>
      <c r="G19" s="139"/>
      <c r="H19" s="328"/>
      <c r="I19" s="129"/>
      <c r="J19" s="328"/>
      <c r="K19" s="328"/>
      <c r="L19" s="139"/>
      <c r="M19" s="328"/>
      <c r="N19" s="139"/>
      <c r="O19" s="328"/>
      <c r="P19" s="328"/>
      <c r="Q19" s="328"/>
      <c r="R19" s="328"/>
      <c r="S19" s="129"/>
      <c r="T19" s="328"/>
      <c r="U19" s="328"/>
      <c r="V19" s="328"/>
      <c r="W19" s="129"/>
      <c r="X19" s="328"/>
      <c r="Y19" s="328"/>
      <c r="Z19" s="129"/>
      <c r="AA19" s="132"/>
      <c r="AB19" s="41"/>
      <c r="AH19" s="10" t="str">
        <f t="array" ref="AH19">IF(AND(ISNUMBER(B19),ISNUMBER(AA19)),IF(ISBLANK(Checks!D$18),IF(OR(ROUND(SUM(C19:Z19),0)=ROUND(B19,0),Z19&gt;0),IF(ROUND(SUMPRODUCT(C19:Y19*C$4:Y$4)+Z19,0)=ROUND(AA19,0),"PASS","FAIL - Weighted sum of risk weighted assets in columns C-Y plus column Z does not equal RWA in column AA"),"FAIL - Sum of exposures in columns C-Y does not equal exposures in column B"),"Explained"),"")</f>
        <v/>
      </c>
    </row>
    <row r="20" spans="1:34" ht="23" x14ac:dyDescent="0.25">
      <c r="A20" s="138" t="s">
        <v>73</v>
      </c>
      <c r="B20" s="129"/>
      <c r="C20" s="139"/>
      <c r="D20" s="328"/>
      <c r="E20" s="328"/>
      <c r="F20" s="139"/>
      <c r="G20" s="139"/>
      <c r="H20" s="328"/>
      <c r="I20" s="139"/>
      <c r="J20" s="328"/>
      <c r="K20" s="328"/>
      <c r="L20" s="139"/>
      <c r="M20" s="328"/>
      <c r="N20" s="139"/>
      <c r="O20" s="328"/>
      <c r="P20" s="328"/>
      <c r="Q20" s="328"/>
      <c r="R20" s="328"/>
      <c r="S20" s="139"/>
      <c r="T20" s="328"/>
      <c r="U20" s="328"/>
      <c r="V20" s="328"/>
      <c r="W20" s="129"/>
      <c r="X20" s="328"/>
      <c r="Y20" s="328"/>
      <c r="Z20" s="129"/>
      <c r="AA20" s="132"/>
      <c r="AB20" s="41"/>
      <c r="AH20" s="10" t="str">
        <f t="array" ref="AH20">IF(AND(ISNUMBER(B20),ISNUMBER(AA20)),IF(ISBLANK(Checks!D$18),IF(OR(ROUND(SUM(C20:Z20),0)=ROUND(B20,0),Z20&gt;0),IF(ROUND(SUMPRODUCT(C20:Y20*C$4:Y$4)+Z20,0)=ROUND(AA20,0),"PASS","FAIL - Weighted sum of risk weighted assets in columns C-Y plus column Z does not equal RWA in column AA"),"FAIL - Sum of exposures in columns C-Y does not equal exposures in column B"),"Explained"),"")</f>
        <v/>
      </c>
    </row>
    <row r="21" spans="1:34" ht="23" x14ac:dyDescent="0.25">
      <c r="A21" s="138" t="s">
        <v>74</v>
      </c>
      <c r="B21" s="129"/>
      <c r="C21" s="139"/>
      <c r="D21" s="328"/>
      <c r="E21" s="328"/>
      <c r="F21" s="139"/>
      <c r="G21" s="139"/>
      <c r="H21" s="328"/>
      <c r="I21" s="139"/>
      <c r="J21" s="328"/>
      <c r="K21" s="328"/>
      <c r="L21" s="139"/>
      <c r="M21" s="328"/>
      <c r="N21" s="139"/>
      <c r="O21" s="328"/>
      <c r="P21" s="328"/>
      <c r="Q21" s="328"/>
      <c r="R21" s="328"/>
      <c r="S21" s="129"/>
      <c r="T21" s="328"/>
      <c r="U21" s="328"/>
      <c r="V21" s="328"/>
      <c r="W21" s="129"/>
      <c r="X21" s="328"/>
      <c r="Y21" s="328"/>
      <c r="Z21" s="129"/>
      <c r="AA21" s="132"/>
      <c r="AB21" s="41"/>
      <c r="AH21" s="10" t="str">
        <f t="array" ref="AH21">IF(AND(ISNUMBER(B21),ISNUMBER(AA21)),IF(ISBLANK(Checks!D$18),IF(OR(ROUND(SUM(C21:Z21),0)=ROUND(B21,0),Z21&gt;0),IF(ROUND(SUMPRODUCT(C21:Y21*C$4:Y$4)+Z21,0)=ROUND(AA21,0),"PASS","FAIL - Weighted sum of risk weighted assets in columns C-Y plus column Z does not equal RWA in column AA"),"FAIL - Sum of exposures in columns C-Y does not equal exposures in column B"),"Explained"),"")</f>
        <v/>
      </c>
    </row>
    <row r="22" spans="1:34" ht="23" x14ac:dyDescent="0.25">
      <c r="A22" s="138" t="s">
        <v>75</v>
      </c>
      <c r="B22" s="129"/>
      <c r="C22" s="139"/>
      <c r="D22" s="328"/>
      <c r="E22" s="328"/>
      <c r="F22" s="139"/>
      <c r="G22" s="129"/>
      <c r="H22" s="129"/>
      <c r="I22" s="129"/>
      <c r="J22" s="328"/>
      <c r="K22" s="129"/>
      <c r="L22" s="139"/>
      <c r="M22" s="129"/>
      <c r="N22" s="139"/>
      <c r="O22" s="328"/>
      <c r="P22" s="328"/>
      <c r="Q22" s="129"/>
      <c r="R22" s="328"/>
      <c r="S22" s="139"/>
      <c r="T22" s="328"/>
      <c r="U22" s="328"/>
      <c r="V22" s="328"/>
      <c r="W22" s="328"/>
      <c r="X22" s="328"/>
      <c r="Y22" s="328"/>
      <c r="Z22" s="129"/>
      <c r="AA22" s="132"/>
      <c r="AB22" s="41"/>
      <c r="AH22" s="10" t="str">
        <f t="array" ref="AH22">IF(AND(ISNUMBER(B22),ISNUMBER(AA22)),IF(ISBLANK(Checks!D$18),IF(OR(ROUND(SUM(C22:Z22),0)=ROUND(B22,0),Z22&gt;0),IF(ROUND(SUMPRODUCT(C22:Y22*C$4:Y$4)+Z22,0)=ROUND(AA22,0),"PASS","FAIL - Weighted sum of risk weighted assets in columns C-Y plus column Z does not equal RWA in column AA"),"FAIL - Sum of exposures in columns C-Y does not equal exposures in column B"),"Explained"),"")</f>
        <v/>
      </c>
    </row>
    <row r="23" spans="1:34" ht="23" x14ac:dyDescent="0.25">
      <c r="A23" s="141" t="s">
        <v>76</v>
      </c>
      <c r="B23" s="129"/>
      <c r="C23" s="139"/>
      <c r="D23" s="328"/>
      <c r="E23" s="328"/>
      <c r="F23" s="129"/>
      <c r="G23" s="129"/>
      <c r="H23" s="129"/>
      <c r="I23" s="129"/>
      <c r="J23" s="328"/>
      <c r="K23" s="129"/>
      <c r="L23" s="139"/>
      <c r="M23" s="129"/>
      <c r="N23" s="129"/>
      <c r="O23" s="328"/>
      <c r="P23" s="328"/>
      <c r="Q23" s="129"/>
      <c r="R23" s="328"/>
      <c r="S23" s="129"/>
      <c r="T23" s="328"/>
      <c r="U23" s="328"/>
      <c r="V23" s="328"/>
      <c r="W23" s="328"/>
      <c r="X23" s="328"/>
      <c r="Y23" s="328"/>
      <c r="Z23" s="129"/>
      <c r="AA23" s="132"/>
      <c r="AB23" s="41"/>
      <c r="AH23" s="10" t="str">
        <f t="array" ref="AH23">IF(AND(ISNUMBER(B23),ISNUMBER(AA23)),IF(ISBLANK(Checks!D$18),IF(OR(ROUND(SUM(C23:Z23),0)=ROUND(B23,0),Z23&gt;0),IF(ROUND(SUMPRODUCT(C23:Y23*C$4:Y$4)+Z23,0)=ROUND(AA23,0),"PASS","FAIL - Weighted sum of risk weighted assets in columns C-Y plus column Z does not equal RWA in column AA"),"FAIL - Sum of exposures in columns C-Y does not equal exposures in column B"),"Explained"),"")</f>
        <v/>
      </c>
    </row>
    <row r="24" spans="1:34" ht="23" x14ac:dyDescent="0.25">
      <c r="A24" s="141" t="s">
        <v>77</v>
      </c>
      <c r="B24" s="129"/>
      <c r="C24" s="139"/>
      <c r="D24" s="328"/>
      <c r="E24" s="328"/>
      <c r="F24" s="139"/>
      <c r="G24" s="129"/>
      <c r="H24" s="129"/>
      <c r="I24" s="129"/>
      <c r="J24" s="328"/>
      <c r="K24" s="129"/>
      <c r="L24" s="139"/>
      <c r="M24" s="129"/>
      <c r="N24" s="139"/>
      <c r="O24" s="328"/>
      <c r="P24" s="328"/>
      <c r="Q24" s="129"/>
      <c r="R24" s="328"/>
      <c r="S24" s="139"/>
      <c r="T24" s="328"/>
      <c r="U24" s="328"/>
      <c r="V24" s="328"/>
      <c r="W24" s="328"/>
      <c r="X24" s="328"/>
      <c r="Y24" s="328"/>
      <c r="Z24" s="129"/>
      <c r="AA24" s="132"/>
      <c r="AB24" s="41"/>
      <c r="AH24" s="10" t="str">
        <f t="array" ref="AH24">IF(AND(ISNUMBER(B24),ISNUMBER(AA24)),IF(ISBLANK(Checks!D$18),IF(OR(ROUND(SUM(C24:Z24),0)=ROUND(B24,0),Z24&gt;0),IF(ROUND(SUMPRODUCT(C24:Y24*C$4:Y$4)+Z24,0)=ROUND(AA24,0),"PASS","FAIL - Weighted sum of risk weighted assets in columns C-Y plus column Z does not equal RWA in column AA"),"FAIL - Sum of exposures in columns C-Y does not equal exposures in column B"),"Explained"),"")</f>
        <v/>
      </c>
    </row>
    <row r="25" spans="1:34" ht="23" x14ac:dyDescent="0.25">
      <c r="A25" s="138" t="s">
        <v>78</v>
      </c>
      <c r="B25" s="129"/>
      <c r="C25" s="139"/>
      <c r="D25" s="328"/>
      <c r="E25" s="328"/>
      <c r="F25" s="139"/>
      <c r="G25" s="139"/>
      <c r="H25" s="328"/>
      <c r="I25" s="129"/>
      <c r="J25" s="129"/>
      <c r="K25" s="328"/>
      <c r="L25" s="129"/>
      <c r="M25" s="328"/>
      <c r="N25" s="139"/>
      <c r="O25" s="129"/>
      <c r="P25" s="328"/>
      <c r="Q25" s="328"/>
      <c r="R25" s="129"/>
      <c r="S25" s="139"/>
      <c r="T25" s="328"/>
      <c r="U25" s="129"/>
      <c r="V25" s="328"/>
      <c r="W25" s="129"/>
      <c r="X25" s="328"/>
      <c r="Y25" s="328"/>
      <c r="Z25" s="129"/>
      <c r="AA25" s="132"/>
      <c r="AB25" s="41"/>
      <c r="AH25" s="10" t="str">
        <f t="array" ref="AH25">IF(AND(ISNUMBER(B25),ISNUMBER(AA25)),IF(ISBLANK(Checks!D$18),IF(OR(ROUND(SUM(C25:Z25),0)=ROUND(B25,0),Z25&gt;0),IF(ROUND(SUMPRODUCT(C25:Y25*C$4:Y$4)+Z25,0)=ROUND(AA25,0),"PASS","FAIL - Weighted sum of risk weighted assets in columns C-Y plus column Z does not equal RWA in column AA"),"FAIL - Sum of exposures in columns C-Y does not equal exposures in column B"),"Explained"),"")</f>
        <v/>
      </c>
    </row>
    <row r="26" spans="1:34" ht="23" x14ac:dyDescent="0.25">
      <c r="A26" s="141" t="s">
        <v>79</v>
      </c>
      <c r="B26" s="129"/>
      <c r="C26" s="139"/>
      <c r="D26" s="328"/>
      <c r="E26" s="328"/>
      <c r="F26" s="139"/>
      <c r="G26" s="139"/>
      <c r="H26" s="328"/>
      <c r="I26" s="129"/>
      <c r="J26" s="129"/>
      <c r="K26" s="328"/>
      <c r="L26" s="129"/>
      <c r="M26" s="328"/>
      <c r="N26" s="139"/>
      <c r="O26" s="129"/>
      <c r="P26" s="328"/>
      <c r="Q26" s="328"/>
      <c r="R26" s="129"/>
      <c r="S26" s="139"/>
      <c r="T26" s="328"/>
      <c r="U26" s="129"/>
      <c r="V26" s="328"/>
      <c r="W26" s="129"/>
      <c r="X26" s="328"/>
      <c r="Y26" s="328"/>
      <c r="Z26" s="129"/>
      <c r="AA26" s="132"/>
      <c r="AB26" s="41"/>
      <c r="AH26" s="10" t="str">
        <f t="array" ref="AH26">IF(AND(ISNUMBER(B26),ISNUMBER(AA26)),IF(ISBLANK(Checks!D$18),IF(OR(ROUND(SUM(C26:Z26),0)=ROUND(B26,0),Z26&gt;0),IF(ROUND(SUMPRODUCT(C26:Y26*C$4:Y$4)+Z26,0)=ROUND(AA26,0),"PASS","FAIL - Weighted sum of risk weighted assets in columns C-Y plus column Z does not equal RWA in column AA"),"FAIL - Sum of exposures in columns C-Y does not equal exposures in column B"),"Explained"),"")</f>
        <v/>
      </c>
    </row>
    <row r="27" spans="1:34" ht="23" x14ac:dyDescent="0.25">
      <c r="A27" s="141" t="s">
        <v>80</v>
      </c>
      <c r="B27" s="129"/>
      <c r="C27" s="139"/>
      <c r="D27" s="328"/>
      <c r="E27" s="328"/>
      <c r="F27" s="139"/>
      <c r="G27" s="139"/>
      <c r="H27" s="328"/>
      <c r="I27" s="129"/>
      <c r="J27" s="129"/>
      <c r="K27" s="328"/>
      <c r="L27" s="129"/>
      <c r="M27" s="328"/>
      <c r="N27" s="139"/>
      <c r="O27" s="129"/>
      <c r="P27" s="328"/>
      <c r="Q27" s="328"/>
      <c r="R27" s="129"/>
      <c r="S27" s="139"/>
      <c r="T27" s="328"/>
      <c r="U27" s="129"/>
      <c r="V27" s="328"/>
      <c r="W27" s="129"/>
      <c r="X27" s="328"/>
      <c r="Y27" s="328"/>
      <c r="Z27" s="129"/>
      <c r="AA27" s="132"/>
      <c r="AB27" s="41"/>
      <c r="AH27" s="10" t="str">
        <f t="array" ref="AH27">IF(AND(ISNUMBER(B27),ISNUMBER(AA27)),IF(ISBLANK(Checks!D$18),IF(OR(ROUND(SUM(C27:Z27),0)=ROUND(B27,0),Z27&gt;0),IF(ROUND(SUMPRODUCT(C27:Y27*C$4:Y$4)+Z27,0)=ROUND(AA27,0),"PASS","FAIL - Weighted sum of risk weighted assets in columns C-Y plus column Z does not equal RWA in column AA"),"FAIL - Sum of exposures in columns C-Y does not equal exposures in column B"),"Explained"),"")</f>
        <v/>
      </c>
    </row>
    <row r="28" spans="1:34" ht="23" x14ac:dyDescent="0.25">
      <c r="A28" s="138" t="s">
        <v>81</v>
      </c>
      <c r="B28" s="129"/>
      <c r="C28" s="139"/>
      <c r="D28" s="328"/>
      <c r="E28" s="328"/>
      <c r="F28" s="129"/>
      <c r="G28" s="129"/>
      <c r="H28" s="328"/>
      <c r="I28" s="129"/>
      <c r="J28" s="129"/>
      <c r="K28" s="129"/>
      <c r="L28" s="129"/>
      <c r="M28" s="328"/>
      <c r="N28" s="129"/>
      <c r="O28" s="328"/>
      <c r="P28" s="129"/>
      <c r="Q28" s="328"/>
      <c r="R28" s="328"/>
      <c r="S28" s="129"/>
      <c r="T28" s="129"/>
      <c r="U28" s="328"/>
      <c r="V28" s="328"/>
      <c r="W28" s="129"/>
      <c r="X28" s="328"/>
      <c r="Y28" s="328"/>
      <c r="Z28" s="129"/>
      <c r="AA28" s="132"/>
      <c r="AB28" s="41"/>
      <c r="AH28" s="10" t="str">
        <f t="array" ref="AH28">IF(AND(ISNUMBER(B28),ISNUMBER(AA28)),IF(ISBLANK(Checks!D$18),IF(OR(ROUND(SUM(C28:Z28),0)=ROUND(B28,0),Z28&gt;0),IF(ROUND(SUMPRODUCT(C28:Y28*C$4:Y$4)+Z28,0)=ROUND(AA28,0),"PASS","FAIL - Weighted sum of risk weighted assets in columns C-Y plus column Z does not equal RWA in column AA"),"FAIL - Sum of exposures in columns C-Y does not equal exposures in column B"),"Explained"),"")</f>
        <v/>
      </c>
    </row>
    <row r="29" spans="1:34" ht="23" x14ac:dyDescent="0.25">
      <c r="A29" s="138" t="s">
        <v>82</v>
      </c>
      <c r="B29" s="129"/>
      <c r="C29" s="139"/>
      <c r="D29" s="328"/>
      <c r="E29" s="328"/>
      <c r="F29" s="139"/>
      <c r="G29" s="139"/>
      <c r="H29" s="328"/>
      <c r="I29" s="139"/>
      <c r="J29" s="328"/>
      <c r="K29" s="328"/>
      <c r="L29" s="139"/>
      <c r="M29" s="129"/>
      <c r="N29" s="139"/>
      <c r="O29" s="328"/>
      <c r="P29" s="328"/>
      <c r="Q29" s="129"/>
      <c r="R29" s="328"/>
      <c r="S29" s="139"/>
      <c r="T29" s="129"/>
      <c r="U29" s="328"/>
      <c r="V29" s="328"/>
      <c r="W29" s="129"/>
      <c r="X29" s="328"/>
      <c r="Y29" s="328"/>
      <c r="Z29" s="129"/>
      <c r="AA29" s="132"/>
      <c r="AB29" s="41"/>
      <c r="AH29" s="10" t="str">
        <f t="array" ref="AH29">IF(AND(ISNUMBER(B29),ISNUMBER(AA29)),IF(ISBLANK(Checks!D$18),IF(OR(ROUND(SUM(C29:Z29),0)=ROUND(B29,0),Z29&gt;0),IF(ROUND(SUMPRODUCT(C29:Y29*C$4:Y$4)+Z29,0)=ROUND(AA29,0),"PASS","FAIL - Weighted sum of risk weighted assets in columns C-Y plus column Z does not equal RWA in column AA"),"FAIL - Sum of exposures in columns C-Y does not equal exposures in column B"),"Explained"),"")</f>
        <v/>
      </c>
    </row>
    <row r="30" spans="1:34" ht="23" x14ac:dyDescent="0.25">
      <c r="A30" s="141" t="s">
        <v>83</v>
      </c>
      <c r="B30" s="129"/>
      <c r="C30" s="139"/>
      <c r="D30" s="328"/>
      <c r="E30" s="328"/>
      <c r="F30" s="139"/>
      <c r="G30" s="139"/>
      <c r="H30" s="328"/>
      <c r="I30" s="139"/>
      <c r="J30" s="328"/>
      <c r="K30" s="328"/>
      <c r="L30" s="139"/>
      <c r="M30" s="129"/>
      <c r="N30" s="139"/>
      <c r="O30" s="328"/>
      <c r="P30" s="328"/>
      <c r="Q30" s="129"/>
      <c r="R30" s="328"/>
      <c r="S30" s="139"/>
      <c r="T30" s="129"/>
      <c r="U30" s="328"/>
      <c r="V30" s="328"/>
      <c r="W30" s="129"/>
      <c r="X30" s="328"/>
      <c r="Y30" s="328"/>
      <c r="Z30" s="129"/>
      <c r="AA30" s="132"/>
      <c r="AB30" s="41"/>
      <c r="AH30" s="10" t="str">
        <f t="array" ref="AH30">IF(AND(ISNUMBER(B30),ISNUMBER(AA30)),IF(ISBLANK(Checks!D$18),IF(OR(ROUND(SUM(C30:Z30),0)=ROUND(B30,0),Z30&gt;0),IF(ROUND(SUMPRODUCT(C30:Y30*C$4:Y$4)+Z30,0)=ROUND(AA30,0),"PASS","FAIL - Weighted sum of risk weighted assets in columns C-Y plus column Z does not equal RWA in column AA"),"FAIL - Sum of exposures in columns C-Y does not equal exposures in column B"),"Explained"),"")</f>
        <v/>
      </c>
    </row>
    <row r="31" spans="1:34" ht="23" x14ac:dyDescent="0.25">
      <c r="A31" s="141" t="s">
        <v>84</v>
      </c>
      <c r="B31" s="129"/>
      <c r="C31" s="139"/>
      <c r="D31" s="328"/>
      <c r="E31" s="328"/>
      <c r="F31" s="139"/>
      <c r="G31" s="139"/>
      <c r="H31" s="328"/>
      <c r="I31" s="139"/>
      <c r="J31" s="328"/>
      <c r="K31" s="328"/>
      <c r="L31" s="139"/>
      <c r="M31" s="129"/>
      <c r="N31" s="139"/>
      <c r="O31" s="328"/>
      <c r="P31" s="328"/>
      <c r="Q31" s="129"/>
      <c r="R31" s="328"/>
      <c r="S31" s="139"/>
      <c r="T31" s="129"/>
      <c r="U31" s="328"/>
      <c r="V31" s="328"/>
      <c r="W31" s="129"/>
      <c r="X31" s="328"/>
      <c r="Y31" s="328"/>
      <c r="Z31" s="129"/>
      <c r="AA31" s="132"/>
      <c r="AB31" s="41"/>
      <c r="AH31" s="10" t="str">
        <f t="array" ref="AH31">IF(AND(ISNUMBER(B31),ISNUMBER(AA31)),IF(ISBLANK(Checks!D$18),IF(OR(ROUND(SUM(C31:Z31),0)=ROUND(B31,0),Z31&gt;0),IF(ROUND(SUMPRODUCT(C31:Y31*C$4:Y$4)+Z31,0)=ROUND(AA31,0),"PASS","FAIL - Weighted sum of risk weighted assets in columns C-Y plus column Z does not equal RWA in column AA"),"FAIL - Sum of exposures in columns C-Y does not equal exposures in column B"),"Explained"),"")</f>
        <v/>
      </c>
    </row>
    <row r="32" spans="1:34" x14ac:dyDescent="0.25">
      <c r="A32" s="138" t="s">
        <v>85</v>
      </c>
      <c r="B32" s="129"/>
      <c r="C32" s="139"/>
      <c r="D32" s="328"/>
      <c r="E32" s="328"/>
      <c r="F32" s="129"/>
      <c r="G32" s="139"/>
      <c r="H32" s="328"/>
      <c r="I32" s="139"/>
      <c r="J32" s="328"/>
      <c r="K32" s="328"/>
      <c r="L32" s="139"/>
      <c r="M32" s="328"/>
      <c r="N32" s="139"/>
      <c r="O32" s="328"/>
      <c r="P32" s="328"/>
      <c r="Q32" s="328"/>
      <c r="R32" s="328"/>
      <c r="S32" s="129"/>
      <c r="T32" s="328"/>
      <c r="U32" s="328"/>
      <c r="V32" s="328"/>
      <c r="W32" s="129"/>
      <c r="X32" s="328"/>
      <c r="Y32" s="328"/>
      <c r="Z32" s="129"/>
      <c r="AA32" s="132"/>
      <c r="AB32" s="41"/>
      <c r="AH32" s="10" t="str">
        <f t="array" ref="AH32">IF(AND(ISNUMBER(B32),ISNUMBER(AA32)),IF(ISBLANK(Checks!D$18),IF(OR(ROUND(SUM(C32:Z32),0)=ROUND(B32,0),Z32&gt;0),IF(ROUND(SUMPRODUCT(C32:Y32*C$4:Y$4)+Z32,0)=ROUND(AA32,0),"PASS","FAIL - Weighted sum of risk weighted assets in columns C-Y plus column Z does not equal RWA in column AA"),"FAIL - Sum of exposures in columns C-Y does not equal exposures in column B"),"Explained"),"")</f>
        <v/>
      </c>
    </row>
    <row r="33" spans="1:34" x14ac:dyDescent="0.25">
      <c r="A33" s="136" t="s">
        <v>86</v>
      </c>
      <c r="B33" s="129"/>
      <c r="C33" s="139"/>
      <c r="D33" s="328"/>
      <c r="E33" s="328"/>
      <c r="F33" s="139"/>
      <c r="G33" s="139"/>
      <c r="H33" s="328"/>
      <c r="I33" s="139"/>
      <c r="J33" s="129"/>
      <c r="K33" s="328"/>
      <c r="L33" s="139"/>
      <c r="M33" s="328"/>
      <c r="N33" s="139"/>
      <c r="O33" s="328"/>
      <c r="P33" s="129"/>
      <c r="Q33" s="328"/>
      <c r="R33" s="328"/>
      <c r="S33" s="139"/>
      <c r="T33" s="129"/>
      <c r="U33" s="328"/>
      <c r="V33" s="328"/>
      <c r="W33" s="129"/>
      <c r="X33" s="328"/>
      <c r="Y33" s="328"/>
      <c r="Z33" s="129"/>
      <c r="AA33" s="132"/>
      <c r="AB33" s="41"/>
      <c r="AH33" s="10" t="str">
        <f t="array" ref="AH33">IF(AND(ISNUMBER(B33),ISNUMBER(AA33)),IF(ISBLANK(Checks!D$18),IF(OR(ROUND(SUM(C33:Z33),0)=ROUND(B33,0),Z33&gt;0),IF(ROUND(SUMPRODUCT(C33:Y33*C$4:Y$4)+Z33,0)=ROUND(AA33,0),"PASS","FAIL - Weighted sum of risk weighted assets in columns C-Y plus column Z does not equal RWA in column AA"),"FAIL - Sum of exposures in columns C-Y does not equal exposures in column B"),"Explained"),"")</f>
        <v/>
      </c>
    </row>
    <row r="34" spans="1:34" x14ac:dyDescent="0.25">
      <c r="A34" s="142" t="s">
        <v>87</v>
      </c>
      <c r="B34" s="129"/>
      <c r="C34" s="328"/>
      <c r="D34" s="328"/>
      <c r="E34" s="328"/>
      <c r="F34" s="139"/>
      <c r="G34" s="139"/>
      <c r="H34" s="328"/>
      <c r="I34" s="139"/>
      <c r="J34" s="328"/>
      <c r="K34" s="328"/>
      <c r="L34" s="129"/>
      <c r="M34" s="328"/>
      <c r="N34" s="139"/>
      <c r="O34" s="328"/>
      <c r="P34" s="328"/>
      <c r="Q34" s="328"/>
      <c r="R34" s="328"/>
      <c r="S34" s="129"/>
      <c r="T34" s="328"/>
      <c r="U34" s="328"/>
      <c r="V34" s="129"/>
      <c r="W34" s="129"/>
      <c r="X34" s="328"/>
      <c r="Y34" s="328"/>
      <c r="Z34" s="129"/>
      <c r="AA34" s="132"/>
      <c r="AB34" s="41"/>
      <c r="AH34" s="10" t="str">
        <f t="array" ref="AH34">IF(AND(ISNUMBER(B34),ISNUMBER(AA34)),IF(ISBLANK(Checks!D$18),IF(OR(ROUND(SUM(C34:Z34),0)=ROUND(B34,0),Z34&gt;0),IF(ROUND(SUMPRODUCT(C34:Y34*C$4:Y$4)+Z34,0)=ROUND(AA34,0),"PASS","FAIL - Weighted sum of risk weighted assets in columns C-Y plus column Z does not equal RWA in column AA"),"FAIL - Sum of exposures in columns C-Y does not equal exposures in column B"),"Explained"),"")</f>
        <v/>
      </c>
    </row>
    <row r="35" spans="1:34" x14ac:dyDescent="0.25">
      <c r="A35" s="138" t="s">
        <v>88</v>
      </c>
      <c r="B35" s="129"/>
      <c r="C35" s="328"/>
      <c r="D35" s="328"/>
      <c r="E35" s="328"/>
      <c r="F35" s="139"/>
      <c r="G35" s="139"/>
      <c r="H35" s="328"/>
      <c r="I35" s="139"/>
      <c r="J35" s="328"/>
      <c r="K35" s="328"/>
      <c r="L35" s="139"/>
      <c r="M35" s="328"/>
      <c r="N35" s="139"/>
      <c r="O35" s="328"/>
      <c r="P35" s="328"/>
      <c r="Q35" s="328"/>
      <c r="R35" s="328"/>
      <c r="S35" s="129"/>
      <c r="T35" s="328"/>
      <c r="U35" s="328"/>
      <c r="V35" s="129"/>
      <c r="W35" s="129"/>
      <c r="X35" s="328"/>
      <c r="Y35" s="328"/>
      <c r="Z35" s="129"/>
      <c r="AA35" s="132"/>
      <c r="AB35" s="41"/>
      <c r="AH35" s="10" t="str">
        <f t="array" ref="AH35">IF(AND(ISNUMBER(B35),ISNUMBER(AA35)),IF(ISBLANK(Checks!D$18),IF(OR(ROUND(SUM(C35:Z35),0)=ROUND(B35,0),Z35&gt;0),IF(ROUND(SUMPRODUCT(C35:Y35*C$4:Y$4)+Z35,0)=ROUND(AA35,0),"PASS","FAIL - Weighted sum of risk weighted assets in columns C-Y plus column Z does not equal RWA in column AA"),"FAIL - Sum of exposures in columns C-Y does not equal exposures in column B"),"Explained"),"")</f>
        <v/>
      </c>
    </row>
    <row r="36" spans="1:34" x14ac:dyDescent="0.25">
      <c r="A36" s="136" t="s">
        <v>89</v>
      </c>
      <c r="B36" s="129"/>
      <c r="C36" s="129"/>
      <c r="D36" s="328"/>
      <c r="E36" s="328"/>
      <c r="F36" s="129"/>
      <c r="G36" s="139"/>
      <c r="H36" s="328"/>
      <c r="I36" s="139"/>
      <c r="J36" s="328"/>
      <c r="K36" s="328"/>
      <c r="L36" s="139"/>
      <c r="M36" s="328"/>
      <c r="N36" s="139"/>
      <c r="O36" s="328"/>
      <c r="P36" s="328"/>
      <c r="Q36" s="328"/>
      <c r="R36" s="328"/>
      <c r="S36" s="129"/>
      <c r="T36" s="328"/>
      <c r="U36" s="328"/>
      <c r="V36" s="328"/>
      <c r="W36" s="129"/>
      <c r="X36" s="129"/>
      <c r="Y36" s="328"/>
      <c r="Z36" s="129"/>
      <c r="AA36" s="132"/>
      <c r="AB36" s="41"/>
      <c r="AH36" s="10" t="str">
        <f t="array" ref="AH36">IF(AND(ISNUMBER(B36),ISNUMBER(AA36)),IF(ISBLANK(Checks!D$18),IF(OR(ROUND(SUM(C36:Z36),0)=ROUND(B36,0),Z36&gt;0),IF(ROUND(SUMPRODUCT(C36:Y36*C$4:Y$4)+Z36,0)=ROUND(AA36,0),"PASS","FAIL - Weighted sum of risk weighted assets in columns C-Y plus column Z does not equal RWA in column AA"),"FAIL - Sum of exposures in columns C-Y does not equal exposures in column B"),"Explained"),"")</f>
        <v/>
      </c>
    </row>
    <row r="37" spans="1:34" x14ac:dyDescent="0.25">
      <c r="A37" s="136" t="s">
        <v>90</v>
      </c>
      <c r="B37" s="129"/>
      <c r="C37" s="129"/>
      <c r="D37" s="328"/>
      <c r="E37" s="328"/>
      <c r="F37" s="129"/>
      <c r="G37" s="328"/>
      <c r="H37" s="328"/>
      <c r="I37" s="328"/>
      <c r="J37" s="328"/>
      <c r="K37" s="328"/>
      <c r="L37" s="328"/>
      <c r="M37" s="328"/>
      <c r="N37" s="328"/>
      <c r="O37" s="328"/>
      <c r="P37" s="328"/>
      <c r="Q37" s="328"/>
      <c r="R37" s="328"/>
      <c r="S37" s="328"/>
      <c r="T37" s="328"/>
      <c r="U37" s="328"/>
      <c r="V37" s="328"/>
      <c r="W37" s="129"/>
      <c r="X37" s="328"/>
      <c r="Y37" s="328"/>
      <c r="Z37" s="129"/>
      <c r="AA37" s="132"/>
      <c r="AB37" s="41"/>
      <c r="AH37" s="10" t="str">
        <f t="array" ref="AH37">IF(AND(ISNUMBER(B37),ISNUMBER(AA37)),IF(ISBLANK(Checks!D$18),IF(OR(ROUND(SUM(C37:Z37),0)=ROUND(B37,0),Z37&gt;0),IF(ROUND(SUMPRODUCT(C37:Y37*C$4:Y$4)+Z37,0)=ROUND(AA37,0),"PASS","FAIL - Weighted sum of risk weighted assets in columns C-Y plus column Z does not equal RWA in column AA"),"FAIL - Sum of exposures in columns C-Y does not equal exposures in column B"),"Explained"),"")</f>
        <v/>
      </c>
    </row>
    <row r="38" spans="1:34" ht="23" x14ac:dyDescent="0.25">
      <c r="A38" s="170" t="s">
        <v>91</v>
      </c>
      <c r="B38" s="171"/>
      <c r="C38" s="171"/>
      <c r="D38" s="328"/>
      <c r="E38" s="328"/>
      <c r="F38" s="171"/>
      <c r="G38" s="171"/>
      <c r="H38" s="171"/>
      <c r="I38" s="171"/>
      <c r="J38" s="171"/>
      <c r="K38" s="171"/>
      <c r="L38" s="171"/>
      <c r="M38" s="171"/>
      <c r="N38" s="171"/>
      <c r="O38" s="171"/>
      <c r="P38" s="171"/>
      <c r="Q38" s="171"/>
      <c r="R38" s="171"/>
      <c r="S38" s="171"/>
      <c r="T38" s="171"/>
      <c r="U38" s="171"/>
      <c r="V38" s="171"/>
      <c r="W38" s="171"/>
      <c r="X38" s="171"/>
      <c r="Y38" s="328"/>
      <c r="Z38" s="171"/>
      <c r="AA38" s="172"/>
      <c r="AB38" s="41"/>
      <c r="AH38" s="10" t="str">
        <f t="array" ref="AH38">IF(AND(ISNUMBER(B38),ISNUMBER(AA38)),IF(ISBLANK(Checks!D$18),IF(OR(ROUND(SUM(C38:Z38),0)=ROUND(B38,0),Z38&gt;0),IF(ROUND(SUMPRODUCT(C38:Y38*C$4:Y$4)+Z38,0)=ROUND(AA38,0),"PASS","FAIL - Weighted sum of risk weighted assets in columns C-Y plus column Z does not equal RWA in column AA"),"FAIL - Sum of exposures in columns C-Y does not equal exposures in column B"),"Explained"),"")</f>
        <v/>
      </c>
    </row>
    <row r="39" spans="1:34" x14ac:dyDescent="0.25">
      <c r="A39" s="80"/>
      <c r="B39" s="88"/>
      <c r="C39" s="88"/>
      <c r="D39" s="88"/>
      <c r="E39" s="88"/>
      <c r="F39" s="88"/>
      <c r="G39" s="88"/>
      <c r="H39" s="88"/>
      <c r="I39" s="88"/>
      <c r="J39" s="88"/>
      <c r="K39" s="88"/>
      <c r="L39" s="88"/>
      <c r="M39" s="88"/>
      <c r="N39" s="88"/>
      <c r="O39" s="88"/>
      <c r="P39" s="88"/>
      <c r="Q39" s="88"/>
      <c r="R39" s="88"/>
      <c r="S39" s="88"/>
      <c r="T39" s="88"/>
      <c r="U39" s="88"/>
      <c r="V39" s="88"/>
      <c r="W39" s="88"/>
      <c r="X39" s="88"/>
      <c r="Y39" s="88"/>
      <c r="Z39" s="88"/>
      <c r="AA39" s="88"/>
    </row>
    <row r="40" spans="1:34" hidden="1" x14ac:dyDescent="0.25">
      <c r="A40" s="11"/>
      <c r="B40" s="36" t="str">
        <f>IF(ISNUMBER(B38),IF(SUM(B6:B22,B25,B28,B29,B32:B34,B36,B37)=B38,"PASS",IF(ISBLANK(Checks!$D19),"FAIL","EXPLAINED")),"")</f>
        <v/>
      </c>
      <c r="C40" s="36" t="str">
        <f>IF(ISNUMBER(C38),IF(SUM(C6:C22,C25,C28,C29,C32:C34,C36,C37)=C38,"PASS",IF(ISBLANK(Checks!$D19),"FAIL","EXPLAINED")),"")</f>
        <v/>
      </c>
      <c r="D40" s="36" t="str">
        <f>IF(ISNUMBER(D38),IF(SUM(D6:D22,D25,D28,D29,D32:D34,D36,D37)=D38,"PASS",IF(ISBLANK(Checks!$D19),"FAIL","EXPLAINED")),"")</f>
        <v/>
      </c>
      <c r="E40" s="36" t="str">
        <f>IF(ISNUMBER(E38),IF(SUM(E6:E22,E25,E28,E29,E32:E34,E36,E37)=E38,"PASS",IF(ISBLANK(Checks!$D19),"FAIL","EXPLAINED")),"")</f>
        <v/>
      </c>
      <c r="F40" s="36" t="str">
        <f>IF(ISNUMBER(F38),IF(SUM(F6:F22,F25,F28,F29,F32:F34,F36,F37)=F38,"PASS",IF(ISBLANK(Checks!$D19),"FAIL","EXPLAINED")),"")</f>
        <v/>
      </c>
      <c r="G40" s="36" t="str">
        <f>IF(ISNUMBER(G38),IF(SUM(G6:G22,G25,G28,G29,G32:G34,G36,G37)=G38,"PASS",IF(ISBLANK(Checks!$D19),"FAIL","EXPLAINED")),"")</f>
        <v/>
      </c>
      <c r="H40" s="36" t="str">
        <f>IF(ISNUMBER(H38),IF(SUM(H6:H22,H25,H28,H29,H32:H34,H36,H37)=H38,"PASS",IF(ISBLANK(Checks!$D19),"FAIL","EXPLAINED")),"")</f>
        <v/>
      </c>
      <c r="I40" s="36" t="str">
        <f>IF(ISNUMBER(I38),IF(SUM(I6:I22,I25,I28,I29,I32:I34,I36,I37)=I38,"PASS",IF(ISBLANK(Checks!$D19),"FAIL","EXPLAINED")),"")</f>
        <v/>
      </c>
      <c r="J40" s="36" t="str">
        <f>IF(ISNUMBER(J38),IF(SUM(J6:J22,J25,J28,J29,J32:J34,J36,J37)=J38,"PASS",IF(ISBLANK(Checks!$D19),"FAIL","EXPLAINED")),"")</f>
        <v/>
      </c>
      <c r="K40" s="36" t="str">
        <f>IF(ISNUMBER(K38),IF(SUM(K6:K22,K25,K28,K29,K32:K34,K36,K37)=K38,"PASS",IF(ISBLANK(Checks!$D19),"FAIL","EXPLAINED")),"")</f>
        <v/>
      </c>
      <c r="L40" s="36" t="str">
        <f>IF(ISNUMBER(L38),IF(SUM(L6:L22,L25,L28,L29,L32:L34,L36,L37)=L38,"PASS",IF(ISBLANK(Checks!$D19),"FAIL","EXPLAINED")),"")</f>
        <v/>
      </c>
      <c r="M40" s="36" t="str">
        <f>IF(ISNUMBER(M38),IF(SUM(M6:M22,M25,M28,M29,M32:M34,M36,M37)=M38,"PASS",IF(ISBLANK(Checks!$D19),"FAIL","EXPLAINED")),"")</f>
        <v/>
      </c>
      <c r="N40" s="36" t="str">
        <f>IF(ISNUMBER(N38),IF(SUM(N6:N22,N25,N28,N29,N32:N34,N36,N37)=N38,"PASS",IF(ISBLANK(Checks!$D19),"FAIL","EXPLAINED")),"")</f>
        <v/>
      </c>
      <c r="O40" s="36" t="str">
        <f>IF(ISNUMBER(O38),IF(SUM(O6:O22,O25,O28,O29,O32:O34,O36,O37)=O38,"PASS",IF(ISBLANK(Checks!$D19),"FAIL","EXPLAINED")),"")</f>
        <v/>
      </c>
      <c r="P40" s="36" t="str">
        <f>IF(ISNUMBER(P38),IF(SUM(P6:P22,P25,P28,P29,P32:P34,P36,P37)=P38,"PASS",IF(ISBLANK(Checks!$D19),"FAIL","EXPLAINED")),"")</f>
        <v/>
      </c>
      <c r="Q40" s="36" t="str">
        <f>IF(ISNUMBER(Q38),IF(SUM(Q6:Q22,Q25,Q28,Q29,Q32:Q34,Q36,Q37)=Q38,"PASS",IF(ISBLANK(Checks!$D19),"FAIL","EXPLAINED")),"")</f>
        <v/>
      </c>
      <c r="R40" s="36" t="str">
        <f>IF(ISNUMBER(R38),IF(SUM(R6:R22,R25,R28,R29,R32:R34,R36,R37)=R38,"PASS",IF(ISBLANK(Checks!$D19),"FAIL","EXPLAINED")),"")</f>
        <v/>
      </c>
      <c r="S40" s="36" t="str">
        <f>IF(ISNUMBER(S38),IF(SUM(S6:S22,S25,S28,S29,S32:S34,S36,S37)=S38,"PASS",IF(ISBLANK(Checks!$D19),"FAIL","EXPLAINED")),"")</f>
        <v/>
      </c>
      <c r="T40" s="36" t="str">
        <f>IF(ISNUMBER(T38),IF(SUM(T6:T22,T25,T28,T29,T32:T34,T36,T37)=T38,"PASS",IF(ISBLANK(Checks!$D19),"FAIL","EXPLAINED")),"")</f>
        <v/>
      </c>
      <c r="U40" s="36" t="str">
        <f>IF(ISNUMBER(U38),IF(SUM(U6:U22,U25,U28,U29,U32:U34,U36,U37)=U38,"PASS",IF(ISBLANK(Checks!$D19),"FAIL","EXPLAINED")),"")</f>
        <v/>
      </c>
      <c r="V40" s="36" t="str">
        <f>IF(ISNUMBER(V38),IF(SUM(V6:V22,V25,V28,V29,V32:V34,V36,V37)=V38,"PASS",IF(ISBLANK(Checks!$D19),"FAIL","EXPLAINED")),"")</f>
        <v/>
      </c>
      <c r="W40" s="36" t="str">
        <f>IF(ISNUMBER(W38),IF(SUM(W6:W22,W25,W28,W29,W32:W34,W36,W37)=W38,"PASS",IF(ISBLANK(Checks!$D19),"FAIL","EXPLAINED")),"")</f>
        <v/>
      </c>
      <c r="X40" s="36" t="str">
        <f>IF(ISNUMBER(X38),IF(SUM(X6:X22,X25,X28,X29,X32:X34,X36,X37)=X38,"PASS",IF(ISBLANK(Checks!$D19),"FAIL","EXPLAINED")),"")</f>
        <v/>
      </c>
      <c r="Y40" s="36" t="str">
        <f>IF(ISNUMBER(Y38),IF(SUM(Y6:Y22,Y25,Y28,Y29,Y32:Y34,Y36,Y37)=Y38,"PASS",IF(ISBLANK(Checks!$D19),"FAIL","EXPLAINED")),"")</f>
        <v/>
      </c>
      <c r="Z40" s="36" t="str">
        <f>IF(ISNUMBER(Z38),IF(SUM(Z6:Z22,Z25,Z28,Z29,Z32:Z34,Z36,Z37)=Z38,"PASS",IF(ISBLANK(Checks!$D19),"FAIL","EXPLAINED")),"")</f>
        <v/>
      </c>
      <c r="AA40" s="36" t="str">
        <f>IF(ISNUMBER(AA38),IF(SUM(AA6:AA22,AA25,AA28,AA29,AA32:AA34,AA36,AA37)=AA38,"PASS",IF(ISBLANK(Checks!$D19),"FAIL","EXPLAINED")),"")</f>
        <v/>
      </c>
    </row>
    <row r="41" spans="1:34" hidden="1" x14ac:dyDescent="0.25">
      <c r="A41" s="11"/>
      <c r="B41" s="36" t="str">
        <f>IF(AND(ISNUMBER(B26),ISNUMBER(B27),ISNUMBER(B25)),IF(OR(B26&gt;B27,B25&lt;B26,B25&lt;B27),IF(ISBLANK(Checks!$D21),"FAIL - Item 6.f. (residential real estate dependent on cash flows) and its memo items are inconsistent. M.2.a is a subset of M.2.b, which is a subset of item 6.f.","Explained"),"Pass"),"")</f>
        <v/>
      </c>
      <c r="C41" s="36" t="str">
        <f>IF(AND(ISNUMBER(C26),ISNUMBER(C27),ISNUMBER(C25)),IF(OR(C26&gt;C27,C25&lt;C26,C25&lt;C27),IF(ISBLANK(Checks!$D21),"FAIL - Item 6.f. (residential real estate dependent on cash flows) and its memo items are inconsistent. M.2.a is a subset of M.2.b, which is a subset of item 6.f.","Explained"),"Pass"),"")</f>
        <v/>
      </c>
      <c r="D41" s="36" t="str">
        <f>IF(AND(ISNUMBER(D26),ISNUMBER(D27),ISNUMBER(D25)),IF(OR(D26&gt;D27,D25&lt;D26,D25&lt;D27),IF(ISBLANK(Checks!$D21),"FAIL - Item 6.f. (residential real estate dependent on cash flows) and its memo items are inconsistent. M.2.a is a subset of M.2.b, which is a subset of item 6.f.","Explained"),"Pass"),"")</f>
        <v/>
      </c>
      <c r="E41" s="36" t="str">
        <f>IF(AND(ISNUMBER(E26),ISNUMBER(E27),ISNUMBER(E25)),IF(OR(E26&gt;E27,E25&lt;E26,E25&lt;E27),IF(ISBLANK(Checks!$D21),"FAIL - Item 6.f. (residential real estate dependent on cash flows) and its memo items are inconsistent. M.2.a is a subset of M.2.b, which is a subset of item 6.f.","Explained"),"Pass"),"")</f>
        <v/>
      </c>
      <c r="F41" s="36" t="str">
        <f>IF(AND(ISNUMBER(F26),ISNUMBER(F27),ISNUMBER(F25)),IF(OR(F26&gt;F27,F25&lt;F26,F25&lt;F27),IF(ISBLANK(Checks!$D21),"FAIL - Item 6.f. (residential real estate dependent on cash flows) and its memo items are inconsistent. M.2.a is a subset of M.2.b, which is a subset of item 6.f.","Explained"),"Pass"),"")</f>
        <v/>
      </c>
      <c r="G41" s="36" t="str">
        <f>IF(AND(ISNUMBER(G26),ISNUMBER(G27),ISNUMBER(G25)),IF(OR(G26&gt;G27,G25&lt;G26,G25&lt;G27),IF(ISBLANK(Checks!$D21),"FAIL - Item 6.f. (residential real estate dependent on cash flows) and its memo items are inconsistent. M.2.a is a subset of M.2.b, which is a subset of item 6.f.","Explained"),"Pass"),"")</f>
        <v/>
      </c>
      <c r="H41" s="36" t="str">
        <f>IF(AND(ISNUMBER(H26),ISNUMBER(H27),ISNUMBER(H25)),IF(OR(H26&gt;H27,H25&lt;H26,H25&lt;H27),IF(ISBLANK(Checks!$D21),"FAIL - Item 6.f. (residential real estate dependent on cash flows) and its memo items are inconsistent. M.2.a is a subset of M.2.b, which is a subset of item 6.f.","Explained"),"Pass"),"")</f>
        <v/>
      </c>
      <c r="I41" s="36" t="str">
        <f>IF(AND(ISNUMBER(I26),ISNUMBER(I27),ISNUMBER(I25)),IF(OR(I26&gt;I27,I25&lt;I26,I25&lt;I27),IF(ISBLANK(Checks!$D21),"FAIL - Item 6.f. (residential real estate dependent on cash flows) and its memo items are inconsistent. M.2.a is a subset of M.2.b, which is a subset of item 6.f.","Explained"),"Pass"),"")</f>
        <v/>
      </c>
      <c r="J41" s="36" t="str">
        <f>IF(AND(ISNUMBER(J26),ISNUMBER(J27),ISNUMBER(J25)),IF(OR(J26&gt;J27,J25&lt;J26,J25&lt;J27),IF(ISBLANK(Checks!$D21),"FAIL - Item 6.f. (residential real estate dependent on cash flows) and its memo items are inconsistent. M.2.a is a subset of M.2.b, which is a subset of item 6.f.","Explained"),"Pass"),"")</f>
        <v/>
      </c>
      <c r="K41" s="36" t="str">
        <f>IF(AND(ISNUMBER(K26),ISNUMBER(K27),ISNUMBER(K25)),IF(OR(K26&gt;K27,K25&lt;K26,K25&lt;K27),IF(ISBLANK(Checks!$D21),"FAIL - Item 6.f. (residential real estate dependent on cash flows) and its memo items are inconsistent. M.2.a is a subset of M.2.b, which is a subset of item 6.f.","Explained"),"Pass"),"")</f>
        <v/>
      </c>
      <c r="L41" s="36" t="str">
        <f>IF(AND(ISNUMBER(L26),ISNUMBER(L27),ISNUMBER(L25)),IF(OR(L26&gt;L27,L25&lt;L26,L25&lt;L27),IF(ISBLANK(Checks!$D21),"FAIL - Item 6.f. (residential real estate dependent on cash flows) and its memo items are inconsistent. M.2.a is a subset of M.2.b, which is a subset of item 6.f.","Explained"),"Pass"),"")</f>
        <v/>
      </c>
      <c r="M41" s="36" t="str">
        <f>IF(AND(ISNUMBER(M26),ISNUMBER(M27),ISNUMBER(M25)),IF(OR(M26&gt;M27,M25&lt;M26,M25&lt;M27),IF(ISBLANK(Checks!$D21),"FAIL - Item 6.f. (residential real estate dependent on cash flows) and its memo items are inconsistent. M.2.a is a subset of M.2.b, which is a subset of item 6.f.","Explained"),"Pass"),"")</f>
        <v/>
      </c>
      <c r="N41" s="36" t="str">
        <f>IF(AND(ISNUMBER(N26),ISNUMBER(N27),ISNUMBER(N25)),IF(OR(N26&gt;N27,N25&lt;N26,N25&lt;N27),IF(ISBLANK(Checks!$D21),"FAIL - Item 6.f. (residential real estate dependent on cash flows) and its memo items are inconsistent. M.2.a is a subset of M.2.b, which is a subset of item 6.f.","Explained"),"Pass"),"")</f>
        <v/>
      </c>
      <c r="O41" s="36" t="str">
        <f>IF(AND(ISNUMBER(O26),ISNUMBER(O27),ISNUMBER(O25)),IF(OR(O26&gt;O27,O25&lt;O26,O25&lt;O27),IF(ISBLANK(Checks!$D21),"FAIL - Item 6.f. (residential real estate dependent on cash flows) and its memo items are inconsistent. M.2.a is a subset of M.2.b, which is a subset of item 6.f.","Explained"),"Pass"),"")</f>
        <v/>
      </c>
      <c r="P41" s="36" t="str">
        <f>IF(AND(ISNUMBER(P26),ISNUMBER(P27),ISNUMBER(P25)),IF(OR(P26&gt;P27,P25&lt;P26,P25&lt;P27),IF(ISBLANK(Checks!$D21),"FAIL - Item 6.f. (residential real estate dependent on cash flows) and its memo items are inconsistent. M.2.a is a subset of M.2.b, which is a subset of item 6.f.","Explained"),"Pass"),"")</f>
        <v/>
      </c>
      <c r="Q41" s="36" t="str">
        <f>IF(AND(ISNUMBER(Q26),ISNUMBER(Q27),ISNUMBER(Q25)),IF(OR(Q26&gt;Q27,Q25&lt;Q26,Q25&lt;Q27),IF(ISBLANK(Checks!$D21),"FAIL - Item 6.f. (residential real estate dependent on cash flows) and its memo items are inconsistent. M.2.a is a subset of M.2.b, which is a subset of item 6.f.","Explained"),"Pass"),"")</f>
        <v/>
      </c>
      <c r="R41" s="36" t="str">
        <f>IF(AND(ISNUMBER(R26),ISNUMBER(R27),ISNUMBER(R25)),IF(OR(R26&gt;R27,R25&lt;R26,R25&lt;R27),IF(ISBLANK(Checks!$D21),"FAIL - Item 6.f. (residential real estate dependent on cash flows) and its memo items are inconsistent. M.2.a is a subset of M.2.b, which is a subset of item 6.f.","Explained"),"Pass"),"")</f>
        <v/>
      </c>
      <c r="S41" s="36" t="str">
        <f>IF(AND(ISNUMBER(S26),ISNUMBER(S27),ISNUMBER(S25)),IF(OR(S26&gt;S27,S25&lt;S26,S25&lt;S27),IF(ISBLANK(Checks!$D21),"FAIL - Item 6.f. (residential real estate dependent on cash flows) and its memo items are inconsistent. M.2.a is a subset of M.2.b, which is a subset of item 6.f.","Explained"),"Pass"),"")</f>
        <v/>
      </c>
      <c r="T41" s="36" t="str">
        <f>IF(AND(ISNUMBER(T26),ISNUMBER(T27),ISNUMBER(T25)),IF(OR(T26&gt;T27,T25&lt;T26,T25&lt;T27),IF(ISBLANK(Checks!$D21),"FAIL - Item 6.f. (residential real estate dependent on cash flows) and its memo items are inconsistent. M.2.a is a subset of M.2.b, which is a subset of item 6.f.","Explained"),"Pass"),"")</f>
        <v/>
      </c>
      <c r="U41" s="36" t="str">
        <f>IF(AND(ISNUMBER(U26),ISNUMBER(U27),ISNUMBER(U25)),IF(OR(U26&gt;U27,U25&lt;U26,U25&lt;U27),IF(ISBLANK(Checks!$D21),"FAIL - Item 6.f. (residential real estate dependent on cash flows) and its memo items are inconsistent. M.2.a is a subset of M.2.b, which is a subset of item 6.f.","Explained"),"Pass"),"")</f>
        <v/>
      </c>
      <c r="V41" s="36" t="str">
        <f>IF(AND(ISNUMBER(V26),ISNUMBER(V27),ISNUMBER(V25)),IF(OR(V26&gt;V27,V25&lt;V26,V25&lt;V27),IF(ISBLANK(Checks!$D21),"FAIL - Item 6.f. (residential real estate dependent on cash flows) and its memo items are inconsistent. M.2.a is a subset of M.2.b, which is a subset of item 6.f.","Explained"),"Pass"),"")</f>
        <v/>
      </c>
      <c r="W41" s="36" t="str">
        <f>IF(AND(ISNUMBER(W26),ISNUMBER(W27),ISNUMBER(W25)),IF(OR(W26&gt;W27,W25&lt;W26,W25&lt;W27),IF(ISBLANK(Checks!$D21),"FAIL - Item 6.f. (residential real estate dependent on cash flows) and its memo items are inconsistent. M.2.a is a subset of M.2.b, which is a subset of item 6.f.","Explained"),"Pass"),"")</f>
        <v/>
      </c>
      <c r="X41" s="36" t="str">
        <f>IF(AND(ISNUMBER(X26),ISNUMBER(X27),ISNUMBER(X25)),IF(OR(X26&gt;X27,X25&lt;X26,X25&lt;X27),IF(ISBLANK(Checks!$D21),"FAIL - Item 6.f. (residential real estate dependent on cash flows) and its memo items are inconsistent. M.2.a is a subset of M.2.b, which is a subset of item 6.f.","Explained"),"Pass"),"")</f>
        <v/>
      </c>
      <c r="Y41" s="36" t="str">
        <f>IF(AND(ISNUMBER(Y26),ISNUMBER(Y27),ISNUMBER(Y25)),IF(OR(Y26&gt;Y27,Y25&lt;Y26,Y25&lt;Y27),IF(ISBLANK(Checks!$D21),"FAIL - Item 6.f. (residential real estate dependent on cash flows) and its memo items are inconsistent. M.2.a is a subset of M.2.b, which is a subset of item 6.f.","Explained"),"Pass"),"")</f>
        <v/>
      </c>
      <c r="Z41" s="36" t="str">
        <f>IF(AND(ISNUMBER(Z26),ISNUMBER(Z27),ISNUMBER(Z25)),IF(OR(Z26&gt;Z27,Z25&lt;Z26,Z25&lt;Z27),IF(ISBLANK(Checks!$D21),"FAIL - Item 6.f. (residential real estate dependent on cash flows) and its memo items are inconsistent. M.2.a is a subset of M.2.b, which is a subset of item 6.f.","Explained"),"Pass"),"")</f>
        <v/>
      </c>
      <c r="AA41" s="36" t="str">
        <f>IF(AND(ISNUMBER(AA26),ISNUMBER(AA27),ISNUMBER(AA25)),IF(OR(AA26&gt;AA27,AA25&lt;AA26,AA25&lt;AA27),IF(ISBLANK(Checks!$D21),"FAIL - Item 6.f. (residential real estate dependent on cash flows) and its memo items are inconsistent. M.2.a is a subset of M.2.b, which is a subset of item 6.f.","Explained"),"Pass"),"")</f>
        <v/>
      </c>
    </row>
    <row r="42" spans="1:34" ht="23.25" hidden="1" customHeight="1" x14ac:dyDescent="0.25">
      <c r="A42" s="352"/>
      <c r="B42" s="180" t="str">
        <f>IF(AND(ISNUMBER(B30),ISNUMBER(B31),ISNUMBER(B29)),IF(OR(B30&gt;B31,B29&lt;B30,B29&lt;B31),IF(ISBLANK(Checks!$D22),"FAIL - Item 6.h. (commerial real estate dependent on cash flows) and its memo items are inconsistent. M.3.a is a subset of M.3.b, which is a subset of item 6.h.","Explained"),"Pass"),"")</f>
        <v/>
      </c>
      <c r="C42" s="36" t="str">
        <f>IF(AND(ISNUMBER(C30),ISNUMBER(C31),ISNUMBER(C29)),IF(OR(C30&gt;C31,C29&lt;C30,C29&lt;C31),IF(ISBLANK(Checks!$D22),"FAIL - Item 6.h. (commerial real estate dependent on cash flows) and its memo items are inconsistent. M.3.a is a subset of M.3.b, which is a subset of item 6.h.","Explained"),"Pass"),"")</f>
        <v/>
      </c>
      <c r="D42" s="36" t="str">
        <f>IF(AND(ISNUMBER(D30),ISNUMBER(D31),ISNUMBER(D29)),IF(OR(D30&gt;D31,D29&lt;D30,D29&lt;D31),IF(ISBLANK(Checks!$D22),"FAIL - Item 6.h. (commerial real estate dependent on cash flows) and its memo items are inconsistent. M.3.a is a subset of M.3.b, which is a subset of item 6.h.","Explained"),"Pass"),"")</f>
        <v/>
      </c>
      <c r="E42" s="36" t="str">
        <f>IF(AND(ISNUMBER(E30),ISNUMBER(E31),ISNUMBER(E29)),IF(OR(E30&gt;E31,E29&lt;E30,E29&lt;E31),IF(ISBLANK(Checks!$D22),"FAIL - Item 6.h. (commerial real estate dependent on cash flows) and its memo items are inconsistent. M.3.a is a subset of M.3.b, which is a subset of item 6.h.","Explained"),"Pass"),"")</f>
        <v/>
      </c>
      <c r="F42" s="36" t="str">
        <f>IF(AND(ISNUMBER(F30),ISNUMBER(F31),ISNUMBER(F29)),IF(OR(F30&gt;F31,F29&lt;F30,F29&lt;F31),IF(ISBLANK(Checks!$D22),"FAIL - Item 6.h. (commerial real estate dependent on cash flows) and its memo items are inconsistent. M.3.a is a subset of M.3.b, which is a subset of item 6.h.","Explained"),"Pass"),"")</f>
        <v/>
      </c>
      <c r="G42" s="36" t="str">
        <f>IF(AND(ISNUMBER(G30),ISNUMBER(G31),ISNUMBER(G29)),IF(OR(G30&gt;G31,G29&lt;G30,G29&lt;G31),IF(ISBLANK(Checks!$D22),"FAIL - Item 6.h. (commerial real estate dependent on cash flows) and its memo items are inconsistent. M.3.a is a subset of M.3.b, which is a subset of item 6.h.","Explained"),"Pass"),"")</f>
        <v/>
      </c>
      <c r="H42" s="36" t="str">
        <f>IF(AND(ISNUMBER(H30),ISNUMBER(H31),ISNUMBER(H29)),IF(OR(H30&gt;H31,H29&lt;H30,H29&lt;H31),IF(ISBLANK(Checks!$D22),"FAIL - Item 6.h. (commerial real estate dependent on cash flows) and its memo items are inconsistent. M.3.a is a subset of M.3.b, which is a subset of item 6.h.","Explained"),"Pass"),"")</f>
        <v/>
      </c>
      <c r="I42" s="36" t="str">
        <f>IF(AND(ISNUMBER(I30),ISNUMBER(I31),ISNUMBER(I29)),IF(OR(I30&gt;I31,I29&lt;I30,I29&lt;I31),IF(ISBLANK(Checks!$D22),"FAIL - Item 6.h. (commerial real estate dependent on cash flows) and its memo items are inconsistent. M.3.a is a subset of M.3.b, which is a subset of item 6.h.","Explained"),"Pass"),"")</f>
        <v/>
      </c>
      <c r="J42" s="36" t="str">
        <f>IF(AND(ISNUMBER(J30),ISNUMBER(J31),ISNUMBER(J29)),IF(OR(J30&gt;J31,J29&lt;J30,J29&lt;J31),IF(ISBLANK(Checks!$D22),"FAIL - Item 6.h. (commerial real estate dependent on cash flows) and its memo items are inconsistent. M.3.a is a subset of M.3.b, which is a subset of item 6.h.","Explained"),"Pass"),"")</f>
        <v/>
      </c>
      <c r="K42" s="36" t="str">
        <f>IF(AND(ISNUMBER(K30),ISNUMBER(K31),ISNUMBER(K29)),IF(OR(K30&gt;K31,K29&lt;K30,K29&lt;K31),IF(ISBLANK(Checks!$D22),"FAIL - Item 6.h. (commerial real estate dependent on cash flows) and its memo items are inconsistent. M.3.a is a subset of M.3.b, which is a subset of item 6.h.","Explained"),"Pass"),"")</f>
        <v/>
      </c>
      <c r="L42" s="36" t="str">
        <f>IF(AND(ISNUMBER(L30),ISNUMBER(L31),ISNUMBER(L29)),IF(OR(L30&gt;L31,L29&lt;L30,L29&lt;L31),IF(ISBLANK(Checks!$D22),"FAIL - Item 6.h. (commerial real estate dependent on cash flows) and its memo items are inconsistent. M.3.a is a subset of M.3.b, which is a subset of item 6.h.","Explained"),"Pass"),"")</f>
        <v/>
      </c>
      <c r="M42" s="36" t="str">
        <f>IF(AND(ISNUMBER(M30),ISNUMBER(M31),ISNUMBER(M29)),IF(OR(M30&gt;M31,M29&lt;M30,M29&lt;M31),IF(ISBLANK(Checks!$D22),"FAIL - Item 6.h. (commerial real estate dependent on cash flows) and its memo items are inconsistent. M.3.a is a subset of M.3.b, which is a subset of item 6.h.","Explained"),"Pass"),"")</f>
        <v/>
      </c>
      <c r="N42" s="36" t="str">
        <f>IF(AND(ISNUMBER(N30),ISNUMBER(N31),ISNUMBER(N29)),IF(OR(N30&gt;N31,N29&lt;N30,N29&lt;N31),IF(ISBLANK(Checks!$D22),"FAIL - Item 6.h. (commerial real estate dependent on cash flows) and its memo items are inconsistent. M.3.a is a subset of M.3.b, which is a subset of item 6.h.","Explained"),"Pass"),"")</f>
        <v/>
      </c>
      <c r="O42" s="36" t="str">
        <f>IF(AND(ISNUMBER(O30),ISNUMBER(O31),ISNUMBER(O29)),IF(OR(O30&gt;O31,O29&lt;O30,O29&lt;O31),IF(ISBLANK(Checks!$D22),"FAIL - Item 6.h. (commerial real estate dependent on cash flows) and its memo items are inconsistent. M.3.a is a subset of M.3.b, which is a subset of item 6.h.","Explained"),"Pass"),"")</f>
        <v/>
      </c>
      <c r="P42" s="36" t="str">
        <f>IF(AND(ISNUMBER(P30),ISNUMBER(P31),ISNUMBER(P29)),IF(OR(P30&gt;P31,P29&lt;P30,P29&lt;P31),IF(ISBLANK(Checks!$D22),"FAIL - Item 6.h. (commerial real estate dependent on cash flows) and its memo items are inconsistent. M.3.a is a subset of M.3.b, which is a subset of item 6.h.","Explained"),"Pass"),"")</f>
        <v/>
      </c>
      <c r="Q42" s="36" t="str">
        <f>IF(AND(ISNUMBER(Q30),ISNUMBER(Q31),ISNUMBER(Q29)),IF(OR(Q30&gt;Q31,Q29&lt;Q30,Q29&lt;Q31),IF(ISBLANK(Checks!$D22),"FAIL - Item 6.h. (commerial real estate dependent on cash flows) and its memo items are inconsistent. M.3.a is a subset of M.3.b, which is a subset of item 6.h.","Explained"),"Pass"),"")</f>
        <v/>
      </c>
      <c r="R42" s="36" t="str">
        <f>IF(AND(ISNUMBER(R30),ISNUMBER(R31),ISNUMBER(R29)),IF(OR(R30&gt;R31,R29&lt;R30,R29&lt;R31),IF(ISBLANK(Checks!$D22),"FAIL - Item 6.h. (commerial real estate dependent on cash flows) and its memo items are inconsistent. M.3.a is a subset of M.3.b, which is a subset of item 6.h.","Explained"),"Pass"),"")</f>
        <v/>
      </c>
      <c r="S42" s="36" t="str">
        <f>IF(AND(ISNUMBER(S30),ISNUMBER(S31),ISNUMBER(S29)),IF(OR(S30&gt;S31,S29&lt;S30,S29&lt;S31),IF(ISBLANK(Checks!$D22),"FAIL - Item 6.h. (commerial real estate dependent on cash flows) and its memo items are inconsistent. M.3.a is a subset of M.3.b, which is a subset of item 6.h.","Explained"),"Pass"),"")</f>
        <v/>
      </c>
      <c r="T42" s="36" t="str">
        <f>IF(AND(ISNUMBER(T30),ISNUMBER(T31),ISNUMBER(T29)),IF(OR(T30&gt;T31,T29&lt;T30,T29&lt;T31),IF(ISBLANK(Checks!$D22),"FAIL - Item 6.h. (commerial real estate dependent on cash flows) and its memo items are inconsistent. M.3.a is a subset of M.3.b, which is a subset of item 6.h.","Explained"),"Pass"),"")</f>
        <v/>
      </c>
      <c r="U42" s="36" t="str">
        <f>IF(AND(ISNUMBER(U30),ISNUMBER(U31),ISNUMBER(U29)),IF(OR(U30&gt;U31,U29&lt;U30,U29&lt;U31),IF(ISBLANK(Checks!$D22),"FAIL - Item 6.h. (commerial real estate dependent on cash flows) and its memo items are inconsistent. M.3.a is a subset of M.3.b, which is a subset of item 6.h.","Explained"),"Pass"),"")</f>
        <v/>
      </c>
      <c r="V42" s="36" t="str">
        <f>IF(AND(ISNUMBER(V30),ISNUMBER(V31),ISNUMBER(V29)),IF(OR(V30&gt;V31,V29&lt;V30,V29&lt;V31),IF(ISBLANK(Checks!$D22),"FAIL - Item 6.h. (commerial real estate dependent on cash flows) and its memo items are inconsistent. M.3.a is a subset of M.3.b, which is a subset of item 6.h.","Explained"),"Pass"),"")</f>
        <v/>
      </c>
      <c r="W42" s="36" t="str">
        <f>IF(AND(ISNUMBER(W30),ISNUMBER(W31),ISNUMBER(W29)),IF(OR(W30&gt;W31,W29&lt;W30,W29&lt;W31),IF(ISBLANK(Checks!$D22),"FAIL - Item 6.h. (commerial real estate dependent on cash flows) and its memo items are inconsistent. M.3.a is a subset of M.3.b, which is a subset of item 6.h.","Explained"),"Pass"),"")</f>
        <v/>
      </c>
      <c r="X42" s="36" t="str">
        <f>IF(AND(ISNUMBER(X30),ISNUMBER(X31),ISNUMBER(X29)),IF(OR(X30&gt;X31,X29&lt;X30,X29&lt;X31),IF(ISBLANK(Checks!$D22),"FAIL - Item 6.h. (commerial real estate dependent on cash flows) and its memo items are inconsistent. M.3.a is a subset of M.3.b, which is a subset of item 6.h.","Explained"),"Pass"),"")</f>
        <v/>
      </c>
      <c r="Y42" s="36" t="str">
        <f>IF(AND(ISNUMBER(Y30),ISNUMBER(Y31),ISNUMBER(Y29)),IF(OR(Y30&gt;Y31,Y29&lt;Y30,Y29&lt;Y31),IF(ISBLANK(Checks!$D22),"FAIL - Item 6.h. (commerial real estate dependent on cash flows) and its memo items are inconsistent. M.3.a is a subset of M.3.b, which is a subset of item 6.h.","Explained"),"Pass"),"")</f>
        <v/>
      </c>
      <c r="Z42" s="36" t="str">
        <f>IF(AND(ISNUMBER(Z30),ISNUMBER(Z31),ISNUMBER(Z29)),IF(OR(Z30&gt;Z31,Z29&lt;Z30,Z29&lt;Z31),IF(ISBLANK(Checks!$D22),"FAIL - Item 6.h. (commerial real estate dependent on cash flows) and its memo items are inconsistent. M.3.a is a subset of M.3.b, which is a subset of item 6.h.","Explained"),"Pass"),"")</f>
        <v/>
      </c>
      <c r="AA42" s="36" t="str">
        <f>IF(AND(ISNUMBER(AA30),ISNUMBER(AA31),ISNUMBER(AA29)),IF(OR(AA30&gt;AA31,AA29&lt;AA30,AA29&lt;AA31),IF(ISBLANK(Checks!$D22),"FAIL - Item 6.h. (commerial real estate dependent on cash flows) and its memo items are inconsistent. M.3.a is a subset of M.3.b, which is a subset of item 6.h.","Explained"),"Pass"),"")</f>
        <v/>
      </c>
    </row>
    <row r="43" spans="1:34" ht="24" hidden="1" customHeight="1" x14ac:dyDescent="0.25">
      <c r="A43" s="190"/>
      <c r="B43" s="191"/>
      <c r="C43" s="41"/>
    </row>
    <row r="44" spans="1:34" hidden="1" x14ac:dyDescent="0.25">
      <c r="A44" s="186"/>
      <c r="B44" s="154"/>
      <c r="C44" s="41"/>
    </row>
    <row r="45" spans="1:34" ht="60" hidden="1" customHeight="1" x14ac:dyDescent="0.25">
      <c r="A45" s="332"/>
      <c r="B45" s="187"/>
      <c r="C45" s="41"/>
    </row>
    <row r="46" spans="1:34" hidden="1" x14ac:dyDescent="0.25">
      <c r="A46" s="188"/>
      <c r="B46" s="155"/>
      <c r="C46" s="41"/>
    </row>
    <row r="47" spans="1:34" hidden="1" x14ac:dyDescent="0.25">
      <c r="A47" s="189"/>
      <c r="B47" s="156"/>
      <c r="C47" s="41"/>
    </row>
    <row r="48" spans="1:34" ht="24" hidden="1" customHeight="1" x14ac:dyDescent="0.25">
      <c r="A48" s="359"/>
      <c r="B48" s="156"/>
    </row>
    <row r="49" spans="1:33" hidden="1" x14ac:dyDescent="0.25">
      <c r="A49" s="183"/>
      <c r="B49" s="81"/>
      <c r="C49" s="182"/>
      <c r="D49" s="65"/>
      <c r="E49" s="54"/>
      <c r="F49" s="41"/>
    </row>
    <row r="50" spans="1:33" hidden="1" x14ac:dyDescent="0.25">
      <c r="A50" s="181"/>
      <c r="B50" s="23"/>
      <c r="C50" s="328"/>
      <c r="D50" s="65"/>
      <c r="E50" s="89"/>
      <c r="F50" s="41"/>
    </row>
    <row r="51" spans="1:33" hidden="1" x14ac:dyDescent="0.25">
      <c r="A51" s="153"/>
      <c r="B51" s="21"/>
      <c r="C51" s="328"/>
      <c r="D51" s="65"/>
      <c r="E51" s="67"/>
      <c r="F51" s="41"/>
    </row>
    <row r="52" spans="1:33" hidden="1" x14ac:dyDescent="0.25">
      <c r="A52" s="333"/>
      <c r="B52" s="21"/>
      <c r="C52" s="328"/>
      <c r="D52" s="65"/>
      <c r="E52" s="66"/>
      <c r="F52" s="41"/>
    </row>
    <row r="53" spans="1:33" hidden="1" x14ac:dyDescent="0.25">
      <c r="A53" s="181"/>
      <c r="B53" s="21"/>
      <c r="C53" s="328"/>
      <c r="D53" s="41"/>
      <c r="E53" s="13"/>
    </row>
    <row r="54" spans="1:33" hidden="1" x14ac:dyDescent="0.25">
      <c r="A54" s="181"/>
      <c r="B54" s="21"/>
      <c r="C54" s="155"/>
      <c r="D54" s="41"/>
    </row>
    <row r="55" spans="1:33" hidden="1" x14ac:dyDescent="0.25">
      <c r="A55" s="334"/>
      <c r="B55" s="62"/>
      <c r="C55" s="328"/>
      <c r="D55" s="41"/>
    </row>
    <row r="56" spans="1:33" hidden="1" x14ac:dyDescent="0.25">
      <c r="A56" s="13"/>
      <c r="B56" s="13"/>
      <c r="C56" s="13"/>
    </row>
    <row r="58" spans="1:33" hidden="1" x14ac:dyDescent="0.25">
      <c r="A58" s="353"/>
      <c r="B58" s="24"/>
      <c r="C58" s="24"/>
      <c r="D58" s="24"/>
      <c r="E58" s="24"/>
      <c r="F58" s="24"/>
      <c r="G58" s="24"/>
      <c r="H58" s="24"/>
      <c r="I58" s="24"/>
      <c r="J58" s="24"/>
      <c r="K58" s="24"/>
      <c r="L58" s="24"/>
      <c r="M58" s="24"/>
      <c r="N58" s="24"/>
      <c r="O58" s="24"/>
      <c r="P58" s="24"/>
      <c r="Q58" s="24"/>
      <c r="R58" s="24"/>
      <c r="S58" s="24"/>
      <c r="T58" s="24"/>
      <c r="U58" s="24"/>
      <c r="V58" s="24"/>
      <c r="W58" s="24"/>
      <c r="X58" s="24"/>
      <c r="Y58" s="24"/>
      <c r="Z58" s="24"/>
      <c r="AA58" s="24"/>
      <c r="AB58" s="24"/>
      <c r="AD58" s="24"/>
    </row>
    <row r="59" spans="1:33" hidden="1" x14ac:dyDescent="0.25">
      <c r="A59" s="106"/>
      <c r="B59" s="81"/>
      <c r="C59" s="81"/>
      <c r="D59" s="81"/>
      <c r="E59" s="85"/>
      <c r="F59" s="85"/>
      <c r="G59" s="85"/>
      <c r="H59" s="85"/>
      <c r="I59" s="85"/>
      <c r="J59" s="85"/>
      <c r="K59" s="85"/>
      <c r="L59" s="85"/>
      <c r="M59" s="85"/>
      <c r="N59" s="85"/>
      <c r="O59" s="85"/>
      <c r="P59" s="85"/>
      <c r="Q59" s="85"/>
      <c r="R59" s="85"/>
      <c r="S59" s="85"/>
      <c r="T59" s="85"/>
      <c r="U59" s="85"/>
      <c r="V59" s="85"/>
      <c r="W59" s="85"/>
      <c r="X59" s="85"/>
      <c r="Y59" s="85"/>
      <c r="Z59" s="85"/>
      <c r="AA59" s="145"/>
      <c r="AB59" s="85"/>
      <c r="AC59" s="81"/>
      <c r="AD59" s="81"/>
      <c r="AE59" s="65"/>
      <c r="AF59" s="54"/>
      <c r="AG59" s="41"/>
    </row>
    <row r="60" spans="1:33" hidden="1" x14ac:dyDescent="0.25">
      <c r="A60" s="134"/>
      <c r="B60" s="127"/>
      <c r="C60" s="184"/>
      <c r="D60" s="127"/>
      <c r="E60" s="127"/>
      <c r="F60" s="127"/>
      <c r="G60" s="127"/>
      <c r="H60" s="127"/>
      <c r="I60" s="127"/>
      <c r="J60" s="127"/>
      <c r="K60" s="127"/>
      <c r="L60" s="127"/>
      <c r="M60" s="127"/>
      <c r="N60" s="127"/>
      <c r="O60" s="127"/>
      <c r="P60" s="127"/>
      <c r="Q60" s="127"/>
      <c r="R60" s="127"/>
      <c r="S60" s="127"/>
      <c r="T60" s="127"/>
      <c r="U60" s="127"/>
      <c r="V60" s="127"/>
      <c r="W60" s="127"/>
      <c r="X60" s="127"/>
      <c r="Y60" s="127"/>
      <c r="Z60" s="127"/>
      <c r="AA60" s="127"/>
      <c r="AB60" s="328"/>
      <c r="AC60" s="127"/>
      <c r="AD60" s="133"/>
      <c r="AE60" s="65"/>
      <c r="AF60" s="84"/>
      <c r="AG60" s="41"/>
    </row>
    <row r="61" spans="1:33" hidden="1" x14ac:dyDescent="0.25">
      <c r="A61" s="135"/>
      <c r="B61" s="129"/>
      <c r="C61" s="185"/>
      <c r="D61" s="129"/>
      <c r="E61" s="129"/>
      <c r="F61" s="129"/>
      <c r="G61" s="129"/>
      <c r="H61" s="129"/>
      <c r="I61" s="129"/>
      <c r="J61" s="129"/>
      <c r="K61" s="129"/>
      <c r="L61" s="129"/>
      <c r="M61" s="129"/>
      <c r="N61" s="129"/>
      <c r="O61" s="129"/>
      <c r="P61" s="129"/>
      <c r="Q61" s="129"/>
      <c r="R61" s="129"/>
      <c r="S61" s="129"/>
      <c r="T61" s="129"/>
      <c r="U61" s="129"/>
      <c r="V61" s="129"/>
      <c r="W61" s="129"/>
      <c r="X61" s="129"/>
      <c r="Y61" s="129"/>
      <c r="Z61" s="129"/>
      <c r="AA61" s="129"/>
      <c r="AB61" s="328"/>
      <c r="AC61" s="129"/>
      <c r="AD61" s="132"/>
      <c r="AE61" s="65"/>
      <c r="AF61" s="67"/>
      <c r="AG61" s="41"/>
    </row>
    <row r="62" spans="1:33" hidden="1" x14ac:dyDescent="0.25">
      <c r="A62" s="136"/>
      <c r="B62" s="129"/>
      <c r="C62" s="185"/>
      <c r="D62" s="129"/>
      <c r="E62" s="129"/>
      <c r="F62" s="129"/>
      <c r="G62" s="129"/>
      <c r="H62" s="129"/>
      <c r="I62" s="129"/>
      <c r="J62" s="129"/>
      <c r="K62" s="129"/>
      <c r="L62" s="129"/>
      <c r="M62" s="129"/>
      <c r="N62" s="129"/>
      <c r="O62" s="129"/>
      <c r="P62" s="129"/>
      <c r="Q62" s="129"/>
      <c r="R62" s="129"/>
      <c r="S62" s="129"/>
      <c r="T62" s="129"/>
      <c r="U62" s="129"/>
      <c r="V62" s="129"/>
      <c r="W62" s="129"/>
      <c r="X62" s="129"/>
      <c r="Y62" s="129"/>
      <c r="Z62" s="129"/>
      <c r="AA62" s="129"/>
      <c r="AB62" s="328"/>
      <c r="AC62" s="129"/>
      <c r="AD62" s="132"/>
      <c r="AE62" s="65"/>
      <c r="AF62" s="48"/>
      <c r="AG62" s="41"/>
    </row>
    <row r="63" spans="1:33" hidden="1" x14ac:dyDescent="0.25">
      <c r="A63" s="136"/>
      <c r="B63" s="129"/>
      <c r="C63" s="185"/>
      <c r="D63" s="129"/>
      <c r="E63" s="129"/>
      <c r="F63" s="129"/>
      <c r="G63" s="129"/>
      <c r="H63" s="129"/>
      <c r="I63" s="129"/>
      <c r="J63" s="129"/>
      <c r="K63" s="129"/>
      <c r="L63" s="129"/>
      <c r="M63" s="129"/>
      <c r="N63" s="129"/>
      <c r="O63" s="129"/>
      <c r="P63" s="129"/>
      <c r="Q63" s="129"/>
      <c r="R63" s="129"/>
      <c r="S63" s="129"/>
      <c r="T63" s="129"/>
      <c r="U63" s="129"/>
      <c r="V63" s="129"/>
      <c r="W63" s="129"/>
      <c r="X63" s="129"/>
      <c r="Y63" s="129"/>
      <c r="Z63" s="129"/>
      <c r="AA63" s="129"/>
      <c r="AB63" s="328"/>
      <c r="AC63" s="129"/>
      <c r="AD63" s="132"/>
      <c r="AE63" s="65"/>
      <c r="AF63" s="87"/>
      <c r="AG63" s="41"/>
    </row>
    <row r="64" spans="1:33" hidden="1" x14ac:dyDescent="0.25">
      <c r="A64" s="136"/>
      <c r="B64" s="129"/>
      <c r="C64" s="185"/>
      <c r="D64" s="129"/>
      <c r="E64" s="129"/>
      <c r="F64" s="129"/>
      <c r="G64" s="129"/>
      <c r="H64" s="129"/>
      <c r="I64" s="129"/>
      <c r="J64" s="129"/>
      <c r="K64" s="129"/>
      <c r="L64" s="129"/>
      <c r="M64" s="129"/>
      <c r="N64" s="129"/>
      <c r="O64" s="129"/>
      <c r="P64" s="129"/>
      <c r="Q64" s="129"/>
      <c r="R64" s="129"/>
      <c r="S64" s="129"/>
      <c r="T64" s="129"/>
      <c r="U64" s="129"/>
      <c r="V64" s="129"/>
      <c r="W64" s="129"/>
      <c r="X64" s="129"/>
      <c r="Y64" s="129"/>
      <c r="Z64" s="129"/>
      <c r="AA64" s="129"/>
      <c r="AB64" s="328"/>
      <c r="AC64" s="129"/>
      <c r="AD64" s="132"/>
      <c r="AE64" s="41"/>
      <c r="AF64" s="13"/>
    </row>
    <row r="65" spans="1:31" hidden="1" x14ac:dyDescent="0.25">
      <c r="A65" s="136"/>
      <c r="B65" s="129"/>
      <c r="C65" s="185"/>
      <c r="D65" s="129"/>
      <c r="E65" s="129"/>
      <c r="F65" s="129"/>
      <c r="G65" s="129"/>
      <c r="H65" s="129"/>
      <c r="I65" s="129"/>
      <c r="J65" s="129"/>
      <c r="K65" s="129"/>
      <c r="L65" s="129"/>
      <c r="M65" s="129"/>
      <c r="N65" s="129"/>
      <c r="O65" s="129"/>
      <c r="P65" s="129"/>
      <c r="Q65" s="129"/>
      <c r="R65" s="129"/>
      <c r="S65" s="129"/>
      <c r="T65" s="129"/>
      <c r="U65" s="129"/>
      <c r="V65" s="129"/>
      <c r="W65" s="129"/>
      <c r="X65" s="129"/>
      <c r="Y65" s="129"/>
      <c r="Z65" s="129"/>
      <c r="AA65" s="129"/>
      <c r="AB65" s="328"/>
      <c r="AC65" s="129"/>
      <c r="AD65" s="132"/>
      <c r="AE65" s="41"/>
    </row>
    <row r="66" spans="1:31" hidden="1" x14ac:dyDescent="0.25">
      <c r="A66" s="136"/>
      <c r="B66" s="129"/>
      <c r="C66" s="185"/>
      <c r="D66" s="129"/>
      <c r="E66" s="129"/>
      <c r="F66" s="129"/>
      <c r="G66" s="129"/>
      <c r="H66" s="129"/>
      <c r="I66" s="129"/>
      <c r="J66" s="129"/>
      <c r="K66" s="129"/>
      <c r="L66" s="129"/>
      <c r="M66" s="129"/>
      <c r="N66" s="129"/>
      <c r="O66" s="129"/>
      <c r="P66" s="129"/>
      <c r="Q66" s="129"/>
      <c r="R66" s="129"/>
      <c r="S66" s="129"/>
      <c r="T66" s="129"/>
      <c r="U66" s="129"/>
      <c r="V66" s="129"/>
      <c r="W66" s="129"/>
      <c r="X66" s="129"/>
      <c r="Y66" s="129"/>
      <c r="Z66" s="129"/>
      <c r="AA66" s="129"/>
      <c r="AB66" s="328"/>
      <c r="AC66" s="129"/>
      <c r="AD66" s="132"/>
      <c r="AE66" s="41"/>
    </row>
    <row r="67" spans="1:31" hidden="1" x14ac:dyDescent="0.25">
      <c r="A67" s="136"/>
      <c r="B67" s="129"/>
      <c r="C67" s="185"/>
      <c r="D67" s="129"/>
      <c r="E67" s="129"/>
      <c r="F67" s="129"/>
      <c r="G67" s="129"/>
      <c r="H67" s="129"/>
      <c r="I67" s="129"/>
      <c r="J67" s="129"/>
      <c r="K67" s="129"/>
      <c r="L67" s="129"/>
      <c r="M67" s="129"/>
      <c r="N67" s="129"/>
      <c r="O67" s="129"/>
      <c r="P67" s="129"/>
      <c r="Q67" s="129"/>
      <c r="R67" s="129"/>
      <c r="S67" s="129"/>
      <c r="T67" s="129"/>
      <c r="U67" s="129"/>
      <c r="V67" s="129"/>
      <c r="W67" s="129"/>
      <c r="X67" s="129"/>
      <c r="Y67" s="129"/>
      <c r="Z67" s="129"/>
      <c r="AA67" s="129"/>
      <c r="AB67" s="328"/>
      <c r="AC67" s="129"/>
      <c r="AD67" s="132"/>
      <c r="AE67" s="41"/>
    </row>
    <row r="68" spans="1:31" hidden="1" x14ac:dyDescent="0.25">
      <c r="A68" s="136"/>
      <c r="B68" s="129"/>
      <c r="C68" s="185"/>
      <c r="D68" s="129"/>
      <c r="E68" s="129"/>
      <c r="F68" s="129"/>
      <c r="G68" s="129"/>
      <c r="H68" s="129"/>
      <c r="I68" s="129"/>
      <c r="J68" s="129"/>
      <c r="K68" s="129"/>
      <c r="L68" s="129"/>
      <c r="M68" s="129"/>
      <c r="N68" s="129"/>
      <c r="O68" s="129"/>
      <c r="P68" s="129"/>
      <c r="Q68" s="129"/>
      <c r="R68" s="129"/>
      <c r="S68" s="129"/>
      <c r="T68" s="129"/>
      <c r="U68" s="129"/>
      <c r="V68" s="129"/>
      <c r="W68" s="129"/>
      <c r="X68" s="129"/>
      <c r="Y68" s="129"/>
      <c r="Z68" s="129"/>
      <c r="AA68" s="129"/>
      <c r="AB68" s="328"/>
      <c r="AC68" s="129"/>
      <c r="AD68" s="132"/>
      <c r="AE68" s="41"/>
    </row>
    <row r="69" spans="1:31" hidden="1" x14ac:dyDescent="0.25">
      <c r="A69" s="136"/>
      <c r="B69" s="129"/>
      <c r="C69" s="185"/>
      <c r="D69" s="129"/>
      <c r="E69" s="129"/>
      <c r="F69" s="129"/>
      <c r="G69" s="129"/>
      <c r="H69" s="129"/>
      <c r="I69" s="129"/>
      <c r="J69" s="129"/>
      <c r="K69" s="129"/>
      <c r="L69" s="129"/>
      <c r="M69" s="129"/>
      <c r="N69" s="129"/>
      <c r="O69" s="129"/>
      <c r="P69" s="129"/>
      <c r="Q69" s="129"/>
      <c r="R69" s="129"/>
      <c r="S69" s="129"/>
      <c r="T69" s="129"/>
      <c r="U69" s="129"/>
      <c r="V69" s="129"/>
      <c r="W69" s="129"/>
      <c r="X69" s="129"/>
      <c r="Y69" s="129"/>
      <c r="Z69" s="129"/>
      <c r="AA69" s="129"/>
      <c r="AB69" s="328"/>
      <c r="AC69" s="129"/>
      <c r="AD69" s="132"/>
      <c r="AE69" s="41"/>
    </row>
    <row r="70" spans="1:31" hidden="1" x14ac:dyDescent="0.25">
      <c r="A70" s="136"/>
      <c r="B70" s="129"/>
      <c r="C70" s="185"/>
      <c r="D70" s="129"/>
      <c r="E70" s="129"/>
      <c r="F70" s="129"/>
      <c r="G70" s="129"/>
      <c r="H70" s="129"/>
      <c r="I70" s="129"/>
      <c r="J70" s="129"/>
      <c r="K70" s="129"/>
      <c r="L70" s="129"/>
      <c r="M70" s="129"/>
      <c r="N70" s="129"/>
      <c r="O70" s="129"/>
      <c r="P70" s="129"/>
      <c r="Q70" s="129"/>
      <c r="R70" s="129"/>
      <c r="S70" s="129"/>
      <c r="T70" s="129"/>
      <c r="U70" s="129"/>
      <c r="V70" s="129"/>
      <c r="W70" s="129"/>
      <c r="X70" s="129"/>
      <c r="Y70" s="129"/>
      <c r="Z70" s="129"/>
      <c r="AA70" s="129"/>
      <c r="AB70" s="328"/>
      <c r="AC70" s="129"/>
      <c r="AD70" s="132"/>
      <c r="AE70" s="41"/>
    </row>
    <row r="71" spans="1:31" hidden="1" x14ac:dyDescent="0.25">
      <c r="A71" s="136"/>
      <c r="B71" s="129"/>
      <c r="C71" s="185"/>
      <c r="D71" s="129"/>
      <c r="E71" s="129"/>
      <c r="F71" s="129"/>
      <c r="G71" s="129"/>
      <c r="H71" s="129"/>
      <c r="I71" s="129"/>
      <c r="J71" s="129"/>
      <c r="K71" s="129"/>
      <c r="L71" s="129"/>
      <c r="M71" s="129"/>
      <c r="N71" s="129"/>
      <c r="O71" s="129"/>
      <c r="P71" s="129"/>
      <c r="Q71" s="129"/>
      <c r="R71" s="129"/>
      <c r="S71" s="129"/>
      <c r="T71" s="129"/>
      <c r="U71" s="129"/>
      <c r="V71" s="129"/>
      <c r="W71" s="129"/>
      <c r="X71" s="129"/>
      <c r="Y71" s="129"/>
      <c r="Z71" s="129"/>
      <c r="AA71" s="129"/>
      <c r="AB71" s="328"/>
      <c r="AC71" s="129"/>
      <c r="AD71" s="132"/>
      <c r="AE71" s="41"/>
    </row>
    <row r="72" spans="1:31" hidden="1" x14ac:dyDescent="0.25">
      <c r="A72" s="136"/>
      <c r="B72" s="328"/>
      <c r="C72" s="329"/>
      <c r="D72" s="129"/>
      <c r="E72" s="129"/>
      <c r="F72" s="129"/>
      <c r="G72" s="129"/>
      <c r="H72" s="129"/>
      <c r="I72" s="129"/>
      <c r="J72" s="129"/>
      <c r="K72" s="129"/>
      <c r="L72" s="129"/>
      <c r="M72" s="129"/>
      <c r="N72" s="129"/>
      <c r="O72" s="129"/>
      <c r="P72" s="129"/>
      <c r="Q72" s="129"/>
      <c r="R72" s="129"/>
      <c r="S72" s="129"/>
      <c r="T72" s="129"/>
      <c r="U72" s="129"/>
      <c r="V72" s="129"/>
      <c r="W72" s="129"/>
      <c r="X72" s="129"/>
      <c r="Y72" s="129"/>
      <c r="Z72" s="129"/>
      <c r="AA72" s="129"/>
      <c r="AB72" s="328"/>
      <c r="AC72" s="129"/>
      <c r="AD72" s="132"/>
      <c r="AE72" s="41"/>
    </row>
    <row r="73" spans="1:31" hidden="1" x14ac:dyDescent="0.25">
      <c r="A73" s="136"/>
      <c r="B73" s="328"/>
      <c r="C73" s="329"/>
      <c r="D73" s="129"/>
      <c r="E73" s="129"/>
      <c r="F73" s="129"/>
      <c r="G73" s="129"/>
      <c r="H73" s="129"/>
      <c r="I73" s="129"/>
      <c r="J73" s="129"/>
      <c r="K73" s="129"/>
      <c r="L73" s="129"/>
      <c r="M73" s="129"/>
      <c r="N73" s="129"/>
      <c r="O73" s="129"/>
      <c r="P73" s="129"/>
      <c r="Q73" s="129"/>
      <c r="R73" s="129"/>
      <c r="S73" s="129"/>
      <c r="T73" s="129"/>
      <c r="U73" s="129"/>
      <c r="V73" s="129"/>
      <c r="W73" s="129"/>
      <c r="X73" s="129"/>
      <c r="Y73" s="129"/>
      <c r="Z73" s="129"/>
      <c r="AA73" s="129"/>
      <c r="AB73" s="328"/>
      <c r="AC73" s="129"/>
      <c r="AD73" s="132"/>
      <c r="AE73" s="41"/>
    </row>
    <row r="74" spans="1:31" hidden="1" x14ac:dyDescent="0.25">
      <c r="A74" s="136"/>
      <c r="B74" s="129"/>
      <c r="C74" s="329"/>
      <c r="D74" s="328"/>
      <c r="E74" s="328"/>
      <c r="F74" s="328"/>
      <c r="G74" s="328"/>
      <c r="H74" s="328"/>
      <c r="I74" s="328"/>
      <c r="J74" s="328"/>
      <c r="K74" s="328"/>
      <c r="L74" s="328"/>
      <c r="M74" s="328"/>
      <c r="N74" s="328"/>
      <c r="O74" s="328"/>
      <c r="P74" s="328"/>
      <c r="Q74" s="328"/>
      <c r="R74" s="328"/>
      <c r="S74" s="328"/>
      <c r="T74" s="328"/>
      <c r="U74" s="328"/>
      <c r="V74" s="328"/>
      <c r="W74" s="328"/>
      <c r="X74" s="328"/>
      <c r="Y74" s="328"/>
      <c r="Z74" s="328"/>
      <c r="AA74" s="328"/>
      <c r="AB74" s="328"/>
      <c r="AC74" s="129"/>
      <c r="AD74" s="132"/>
      <c r="AE74" s="41"/>
    </row>
    <row r="75" spans="1:31" hidden="1" x14ac:dyDescent="0.25">
      <c r="A75" s="136"/>
      <c r="B75" s="129"/>
      <c r="C75" s="329"/>
      <c r="D75" s="328"/>
      <c r="E75" s="129"/>
      <c r="F75" s="129"/>
      <c r="G75" s="129"/>
      <c r="H75" s="129"/>
      <c r="I75" s="129"/>
      <c r="J75" s="129"/>
      <c r="K75" s="129"/>
      <c r="L75" s="129"/>
      <c r="M75" s="129"/>
      <c r="N75" s="129"/>
      <c r="O75" s="129"/>
      <c r="P75" s="129"/>
      <c r="Q75" s="129"/>
      <c r="R75" s="129"/>
      <c r="S75" s="129"/>
      <c r="T75" s="129"/>
      <c r="U75" s="129"/>
      <c r="V75" s="129"/>
      <c r="W75" s="129"/>
      <c r="X75" s="129"/>
      <c r="Y75" s="129"/>
      <c r="Z75" s="129"/>
      <c r="AA75" s="129"/>
      <c r="AB75" s="129"/>
      <c r="AC75" s="129"/>
      <c r="AD75" s="132"/>
      <c r="AE75" s="41"/>
    </row>
    <row r="76" spans="1:31" hidden="1" x14ac:dyDescent="0.25">
      <c r="A76" s="170"/>
      <c r="B76" s="328"/>
      <c r="C76" s="329"/>
      <c r="D76" s="328"/>
      <c r="E76" s="171"/>
      <c r="F76" s="171"/>
      <c r="G76" s="171"/>
      <c r="H76" s="171"/>
      <c r="I76" s="171"/>
      <c r="J76" s="171"/>
      <c r="K76" s="171"/>
      <c r="L76" s="171"/>
      <c r="M76" s="171"/>
      <c r="N76" s="171"/>
      <c r="O76" s="171"/>
      <c r="P76" s="171"/>
      <c r="Q76" s="171"/>
      <c r="R76" s="171"/>
      <c r="S76" s="171"/>
      <c r="T76" s="171"/>
      <c r="U76" s="171"/>
      <c r="V76" s="171"/>
      <c r="W76" s="171"/>
      <c r="X76" s="171"/>
      <c r="Y76" s="171"/>
      <c r="Z76" s="171"/>
      <c r="AA76" s="171"/>
      <c r="AB76" s="171"/>
      <c r="AC76" s="171"/>
      <c r="AD76" s="172"/>
      <c r="AE76" s="41"/>
    </row>
    <row r="77" spans="1:31" hidden="1" x14ac:dyDescent="0.25">
      <c r="A77" s="13"/>
      <c r="B77" s="13"/>
      <c r="C77" s="13"/>
      <c r="D77" s="13"/>
      <c r="E77" s="13"/>
      <c r="F77" s="13"/>
      <c r="G77" s="13"/>
      <c r="H77" s="13"/>
      <c r="I77" s="13"/>
      <c r="J77" s="13"/>
      <c r="K77" s="13"/>
      <c r="L77" s="13"/>
      <c r="M77" s="13"/>
      <c r="N77" s="13"/>
      <c r="O77" s="13"/>
      <c r="P77" s="13"/>
      <c r="Q77" s="13"/>
      <c r="R77" s="13"/>
      <c r="S77" s="13"/>
      <c r="T77" s="13"/>
      <c r="U77" s="13"/>
      <c r="V77" s="13"/>
      <c r="W77" s="13"/>
      <c r="X77" s="13"/>
      <c r="Y77" s="13"/>
      <c r="Z77" s="13"/>
      <c r="AA77" s="13"/>
      <c r="AB77" s="13"/>
    </row>
    <row r="78" spans="1:31" hidden="1" x14ac:dyDescent="0.25">
      <c r="A78" s="1"/>
      <c r="B78" s="20"/>
      <c r="C78" s="20"/>
    </row>
    <row r="79" spans="1:31" ht="25.5" hidden="1" customHeight="1" x14ac:dyDescent="0.25">
      <c r="A79" s="193"/>
      <c r="B79" s="81"/>
      <c r="C79" s="82"/>
      <c r="D79" s="41"/>
    </row>
    <row r="80" spans="1:31" hidden="1" x14ac:dyDescent="0.25">
      <c r="A80" s="126"/>
      <c r="B80" s="127"/>
      <c r="C80" s="329"/>
      <c r="D80" s="41"/>
    </row>
    <row r="81" spans="1:33" hidden="1" x14ac:dyDescent="0.25">
      <c r="A81" s="128"/>
      <c r="B81" s="129"/>
      <c r="C81" s="329"/>
      <c r="D81" s="41"/>
    </row>
    <row r="82" spans="1:33" hidden="1" x14ac:dyDescent="0.25">
      <c r="A82" s="130"/>
      <c r="B82" s="129"/>
      <c r="C82" s="329"/>
      <c r="D82" s="41"/>
    </row>
    <row r="83" spans="1:33" ht="12" hidden="1" customHeight="1" x14ac:dyDescent="0.25">
      <c r="A83" s="131"/>
      <c r="B83" s="129"/>
      <c r="C83" s="132"/>
      <c r="D83" s="41"/>
    </row>
    <row r="84" spans="1:33" hidden="1" x14ac:dyDescent="0.25">
      <c r="A84" s="131"/>
      <c r="B84" s="329"/>
      <c r="C84" s="132"/>
      <c r="D84" s="41"/>
    </row>
    <row r="85" spans="1:33" hidden="1" x14ac:dyDescent="0.25">
      <c r="A85" s="131"/>
      <c r="B85" s="329"/>
      <c r="C85" s="132"/>
      <c r="D85" s="41"/>
    </row>
    <row r="86" spans="1:33" hidden="1" x14ac:dyDescent="0.25">
      <c r="A86" s="192"/>
      <c r="B86" s="329"/>
      <c r="C86" s="172"/>
      <c r="D86" s="41"/>
    </row>
    <row r="87" spans="1:33" ht="24.75" hidden="1" customHeight="1" x14ac:dyDescent="0.25">
      <c r="A87" s="195"/>
      <c r="B87" s="110"/>
      <c r="C87" s="125"/>
      <c r="D87" s="41"/>
    </row>
    <row r="88" spans="1:33" hidden="1" x14ac:dyDescent="0.25">
      <c r="A88" s="126"/>
      <c r="B88" s="133"/>
      <c r="C88" s="49"/>
    </row>
    <row r="89" spans="1:33" hidden="1" x14ac:dyDescent="0.25">
      <c r="A89" s="194"/>
      <c r="B89" s="172"/>
      <c r="C89" s="41"/>
    </row>
    <row r="90" spans="1:33" hidden="1" x14ac:dyDescent="0.25">
      <c r="A90" s="13"/>
      <c r="B90" s="13"/>
      <c r="AG90" s="7"/>
    </row>
  </sheetData>
  <sheetProtection password="AFA5" sheet="1"/>
  <conditionalFormatting sqref="E50:E52">
    <cfRule type="beginsWith" dxfId="81" priority="5" operator="beginsWith" text="FAIL">
      <formula>LEFT(E50,LEN("FAIL"))="FAIL"</formula>
    </cfRule>
    <cfRule type="beginsWith" dxfId="80" priority="6" operator="beginsWith" text="Explained">
      <formula>LEFT(E50,LEN("Explained"))="Explained"</formula>
    </cfRule>
  </conditionalFormatting>
  <conditionalFormatting sqref="AC6:AC10">
    <cfRule type="beginsWith" dxfId="79" priority="3" operator="beginsWith" text="FAIL">
      <formula>LEFT(AC6,LEN("FAIL"))="FAIL"</formula>
    </cfRule>
    <cfRule type="beginsWith" dxfId="78" priority="4" operator="beginsWith" text="Explained">
      <formula>LEFT(AC6,LEN("Explained"))="Explained"</formula>
    </cfRule>
  </conditionalFormatting>
  <conditionalFormatting sqref="AF60:AF61 AF63">
    <cfRule type="beginsWith" dxfId="77" priority="1" operator="beginsWith" text="FAIL">
      <formula>LEFT(AF60,LEN("FAIL"))="FAIL"</formula>
    </cfRule>
    <cfRule type="beginsWith" dxfId="76" priority="2" operator="beginsWith" text="Explained">
      <formula>LEFT(AF60,LEN("Explained"))="Explained"</formula>
    </cfRule>
  </conditionalFormatting>
  <dataValidations count="1">
    <dataValidation type="list" allowBlank="1" showInputMessage="1" showErrorMessage="1" sqref="B44" xr:uid="{D26FC8CB-16DC-444B-A821-0C8E64A77FA1}">
      <formula1>Binary</formula1>
    </dataValidation>
  </dataValidations>
  <pageMargins left="0.7" right="0.7" top="0.75" bottom="0.75" header="0.3" footer="0.3"/>
  <pageSetup scale="62" fitToHeight="0" pageOrder="overThenDown" orientation="landscape"/>
  <rowBreaks count="4" manualBreakCount="4">
    <brk id="29" max="1048575" man="1"/>
    <brk id="41" max="1048575" man="1"/>
    <brk id="56" max="1048575" man="1"/>
    <brk id="77" max="1048575" man="1"/>
  </rowBreaks>
  <colBreaks count="1" manualBreakCount="1">
    <brk id="5" max="16383" man="1"/>
  </colBreaks>
  <tableParts count="1">
    <tablePart r:id="rId1"/>
  </tablePart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1CF62C-F445-4763-A7F4-676CCFA58659}">
  <sheetPr codeName="Sheet10">
    <pageSetUpPr fitToPage="1"/>
  </sheetPr>
  <dimension ref="A1:S18"/>
  <sheetViews>
    <sheetView topLeftCell="B1" zoomScaleNormal="100" workbookViewId="0">
      <selection activeCell="E6" sqref="E6"/>
    </sheetView>
  </sheetViews>
  <sheetFormatPr defaultColWidth="0" defaultRowHeight="11.5" zeroHeight="1" x14ac:dyDescent="0.25"/>
  <cols>
    <col min="1" max="1" width="9.1796875" style="70" hidden="1" customWidth="1"/>
    <col min="2" max="2" width="63.7265625" style="70" bestFit="1" customWidth="1"/>
    <col min="3" max="4" width="28.54296875" style="70" customWidth="1"/>
    <col min="5" max="5" width="24.453125" style="70" customWidth="1"/>
    <col min="6" max="6" width="12.1796875" style="70" customWidth="1"/>
    <col min="7" max="7" width="9.1796875" style="70" customWidth="1"/>
    <col min="8" max="8" width="9.1796875" style="70" hidden="1" customWidth="1"/>
    <col min="9" max="19" width="0" style="70" hidden="1" customWidth="1"/>
    <col min="20" max="22" width="9.1796875" style="71" hidden="1" customWidth="1"/>
    <col min="23" max="16384" width="9.1796875" style="71" hidden="1"/>
  </cols>
  <sheetData>
    <row r="1" spans="1:19" ht="19" x14ac:dyDescent="0.35">
      <c r="B1" s="354" t="s">
        <v>415</v>
      </c>
      <c r="C1" s="108"/>
      <c r="D1" s="107"/>
      <c r="E1" s="107"/>
      <c r="F1" s="107"/>
      <c r="G1" s="107"/>
      <c r="S1" s="71"/>
    </row>
    <row r="2" spans="1:19" ht="14.5" x14ac:dyDescent="0.35">
      <c r="A2" s="107"/>
      <c r="B2" s="276" t="s">
        <v>416</v>
      </c>
      <c r="C2" s="110"/>
      <c r="D2" s="110"/>
      <c r="E2" s="111"/>
      <c r="F2" s="111"/>
      <c r="G2" s="107"/>
    </row>
    <row r="3" spans="1:19" ht="12.75" customHeight="1" x14ac:dyDescent="0.35">
      <c r="A3" s="107"/>
      <c r="B3" s="112"/>
      <c r="C3" s="274"/>
      <c r="D3" s="274"/>
      <c r="E3" s="274"/>
      <c r="G3" s="107"/>
    </row>
    <row r="4" spans="1:19" ht="12" customHeight="1" x14ac:dyDescent="0.35">
      <c r="A4" s="107"/>
      <c r="B4" s="70" t="s">
        <v>31</v>
      </c>
      <c r="C4" s="272" t="s">
        <v>417</v>
      </c>
      <c r="D4" s="273" t="s">
        <v>418</v>
      </c>
      <c r="E4" s="273" t="s">
        <v>419</v>
      </c>
      <c r="F4" s="147" t="s">
        <v>101</v>
      </c>
      <c r="G4" s="107"/>
      <c r="R4" s="71"/>
      <c r="S4" s="71"/>
    </row>
    <row r="5" spans="1:19" ht="14.5" x14ac:dyDescent="0.35">
      <c r="A5" s="107"/>
      <c r="B5" s="110" t="s">
        <v>420</v>
      </c>
      <c r="C5" s="329"/>
      <c r="D5" s="329"/>
      <c r="E5" s="275">
        <f>IF(AND(ISNUMBER(E6),ISNUMBER(E7)),0.65*(0.25*E6+0.75*E7),0)</f>
        <v>0</v>
      </c>
      <c r="F5" s="113">
        <f t="shared" ref="F5:F17" si="0">E5/0.08</f>
        <v>0</v>
      </c>
      <c r="G5" s="107"/>
      <c r="R5" s="71"/>
      <c r="S5" s="71"/>
    </row>
    <row r="6" spans="1:19" ht="14.5" x14ac:dyDescent="0.35">
      <c r="A6" s="107"/>
      <c r="B6" s="114" t="s">
        <v>421</v>
      </c>
      <c r="C6" s="329"/>
      <c r="D6" s="329"/>
      <c r="E6" s="115"/>
      <c r="F6" s="329">
        <f t="shared" si="0"/>
        <v>0</v>
      </c>
      <c r="G6" s="107"/>
      <c r="R6" s="71"/>
      <c r="S6" s="71"/>
    </row>
    <row r="7" spans="1:19" ht="14.5" x14ac:dyDescent="0.35">
      <c r="A7" s="107"/>
      <c r="B7" s="114" t="s">
        <v>422</v>
      </c>
      <c r="C7" s="329"/>
      <c r="D7" s="329"/>
      <c r="E7" s="115"/>
      <c r="F7" s="329">
        <f t="shared" si="0"/>
        <v>0</v>
      </c>
      <c r="G7" s="107"/>
      <c r="R7" s="71"/>
      <c r="S7" s="71"/>
    </row>
    <row r="8" spans="1:19" ht="14.5" x14ac:dyDescent="0.35">
      <c r="A8" s="107"/>
      <c r="B8" s="114" t="s">
        <v>423</v>
      </c>
      <c r="C8" s="329"/>
      <c r="D8" s="329"/>
      <c r="E8" s="116">
        <f>IF(AND(ISNUMBER(E6),ISNUMBER(E7)),SQRT(0.25*E6^2 + 0.75*E7^2),0)</f>
        <v>0</v>
      </c>
      <c r="F8" s="329">
        <f t="shared" si="0"/>
        <v>0</v>
      </c>
      <c r="G8" s="107"/>
      <c r="R8" s="71"/>
      <c r="S8" s="71"/>
    </row>
    <row r="9" spans="1:19" ht="14.5" x14ac:dyDescent="0.35">
      <c r="A9" s="107"/>
      <c r="B9" s="114" t="s">
        <v>424</v>
      </c>
      <c r="C9" s="329"/>
      <c r="D9" s="329"/>
      <c r="E9" s="115"/>
      <c r="F9" s="329">
        <f t="shared" si="0"/>
        <v>0</v>
      </c>
      <c r="G9" s="107"/>
      <c r="R9" s="71"/>
      <c r="S9" s="71"/>
    </row>
    <row r="10" spans="1:19" ht="14.5" x14ac:dyDescent="0.35">
      <c r="A10" s="107"/>
      <c r="B10" s="110" t="s">
        <v>425</v>
      </c>
      <c r="C10" s="117">
        <f>IF(AND(ISNUMBER(C11),ISNUMBER(C12),ISNUMBER(C13),ISNUMBER(C14),ISNUMBER(C15),ISNUMBER(C16)),C11+C12+C13+C14+C15+C16,0)</f>
        <v>0</v>
      </c>
      <c r="D10" s="116">
        <f>IF(AND(ISNUMBER(D11),ISNUMBER(D12),ISNUMBER(D14),ISNUMBER(D15),ISNUMBER(D16)),D11+D12+D14+D15+D16,0)</f>
        <v>0</v>
      </c>
      <c r="E10" s="116">
        <f>SUM(C10:D10)</f>
        <v>0</v>
      </c>
      <c r="F10" s="118">
        <f t="shared" si="0"/>
        <v>0</v>
      </c>
      <c r="G10" s="107"/>
      <c r="R10" s="71"/>
      <c r="S10" s="71"/>
    </row>
    <row r="11" spans="1:19" ht="14.5" x14ac:dyDescent="0.35">
      <c r="A11" s="107"/>
      <c r="B11" s="114" t="s">
        <v>426</v>
      </c>
      <c r="C11" s="119"/>
      <c r="D11" s="115"/>
      <c r="E11" s="116">
        <f>IF(AND(ISNUMBER(C11),ISNUMBER(D11)),C11+D11,0)</f>
        <v>0</v>
      </c>
      <c r="F11" s="118">
        <f t="shared" si="0"/>
        <v>0</v>
      </c>
      <c r="G11" s="107"/>
      <c r="R11" s="71"/>
      <c r="S11" s="71"/>
    </row>
    <row r="12" spans="1:19" ht="14.5" x14ac:dyDescent="0.35">
      <c r="A12" s="107"/>
      <c r="B12" s="114" t="s">
        <v>427</v>
      </c>
      <c r="C12" s="119"/>
      <c r="D12" s="115"/>
      <c r="E12" s="116">
        <f>IF(AND(ISNUMBER(C12),ISNUMBER(D12)),C12+D12,0)</f>
        <v>0</v>
      </c>
      <c r="F12" s="118">
        <f t="shared" si="0"/>
        <v>0</v>
      </c>
      <c r="G12" s="107"/>
      <c r="R12" s="71"/>
      <c r="S12" s="71"/>
    </row>
    <row r="13" spans="1:19" ht="14.5" x14ac:dyDescent="0.35">
      <c r="A13" s="107"/>
      <c r="B13" s="114" t="s">
        <v>428</v>
      </c>
      <c r="C13" s="119"/>
      <c r="D13" s="329"/>
      <c r="E13" s="116">
        <f>IF(ISNUMBER(C13),C13,0)</f>
        <v>0</v>
      </c>
      <c r="F13" s="118">
        <f t="shared" si="0"/>
        <v>0</v>
      </c>
      <c r="G13" s="107"/>
      <c r="R13" s="71"/>
      <c r="S13" s="71"/>
    </row>
    <row r="14" spans="1:19" ht="14.5" x14ac:dyDescent="0.35">
      <c r="A14" s="107"/>
      <c r="B14" s="114" t="s">
        <v>429</v>
      </c>
      <c r="C14" s="119"/>
      <c r="D14" s="115"/>
      <c r="E14" s="116">
        <f>IF(AND(ISNUMBER(C14),ISNUMBER(D14)),C14+D14,0)</f>
        <v>0</v>
      </c>
      <c r="F14" s="118">
        <f t="shared" si="0"/>
        <v>0</v>
      </c>
      <c r="G14" s="107"/>
      <c r="R14" s="71"/>
      <c r="S14" s="71"/>
    </row>
    <row r="15" spans="1:19" ht="14.5" x14ac:dyDescent="0.35">
      <c r="A15" s="107"/>
      <c r="B15" s="114" t="s">
        <v>430</v>
      </c>
      <c r="C15" s="119"/>
      <c r="D15" s="115"/>
      <c r="E15" s="116">
        <f>IF(AND(ISNUMBER(C15),ISNUMBER(D15)),C15+D15,0)</f>
        <v>0</v>
      </c>
      <c r="F15" s="118">
        <f t="shared" si="0"/>
        <v>0</v>
      </c>
      <c r="G15" s="107"/>
      <c r="R15" s="71"/>
      <c r="S15" s="71"/>
    </row>
    <row r="16" spans="1:19" ht="14.5" x14ac:dyDescent="0.35">
      <c r="A16" s="107"/>
      <c r="B16" s="114" t="s">
        <v>431</v>
      </c>
      <c r="C16" s="119"/>
      <c r="D16" s="115"/>
      <c r="E16" s="116">
        <f>IF(AND(ISNUMBER(C16),ISNUMBER(D16)),C16+D16,0)</f>
        <v>0</v>
      </c>
      <c r="F16" s="118">
        <f t="shared" si="0"/>
        <v>0</v>
      </c>
      <c r="G16" s="107"/>
      <c r="R16" s="71"/>
      <c r="S16" s="71"/>
    </row>
    <row r="17" spans="1:19" ht="14.5" x14ac:dyDescent="0.35">
      <c r="A17" s="107"/>
      <c r="B17" s="120" t="s">
        <v>432</v>
      </c>
      <c r="C17" s="329"/>
      <c r="D17" s="329"/>
      <c r="E17" s="121">
        <f>E5+E10</f>
        <v>0</v>
      </c>
      <c r="F17" s="122">
        <f t="shared" si="0"/>
        <v>0</v>
      </c>
      <c r="G17" s="107"/>
      <c r="R17" s="71"/>
      <c r="S17" s="71"/>
    </row>
    <row r="18" spans="1:19" ht="14.5" x14ac:dyDescent="0.35">
      <c r="A18" s="107"/>
      <c r="B18" s="107"/>
      <c r="C18" s="107"/>
      <c r="D18" s="107"/>
      <c r="E18" s="107"/>
      <c r="F18" s="107"/>
      <c r="G18" s="7"/>
    </row>
  </sheetData>
  <sheetProtection password="AFA5" sheet="1"/>
  <conditionalFormatting sqref="C11:F12 C13 E13:F13 C14:F16">
    <cfRule type="expression" dxfId="9" priority="1">
      <formula>#REF!="Basic Measure of CVA Risk"</formula>
    </cfRule>
  </conditionalFormatting>
  <pageMargins left="0.7" right="0.7" top="0.75" bottom="0.75" header="0.3" footer="0.3"/>
  <pageSetup scale="74" orientation="landscape" horizontalDpi="200" verticalDpi="200"/>
  <tableParts count="1">
    <tablePart r:id="rId1"/>
  </tablePart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927940-DABD-4B71-9295-F09C28091A8A}">
  <sheetPr codeName="Sheet12"/>
  <dimension ref="A1:G26"/>
  <sheetViews>
    <sheetView showGridLines="0" topLeftCell="B1" zoomScaleNormal="100" workbookViewId="0">
      <selection activeCell="B3" sqref="B3"/>
    </sheetView>
  </sheetViews>
  <sheetFormatPr defaultColWidth="0" defaultRowHeight="11.5" zeroHeight="1" x14ac:dyDescent="0.25"/>
  <cols>
    <col min="1" max="1" width="9.1796875" style="10" hidden="1" customWidth="1"/>
    <col min="2" max="2" width="69.7265625" style="10" customWidth="1"/>
    <col min="3" max="3" width="30.453125" style="10" customWidth="1"/>
    <col min="4" max="4" width="70" style="10" customWidth="1"/>
    <col min="5" max="5" width="9.1796875" style="10" customWidth="1"/>
    <col min="6" max="6" width="102.7265625" style="33" customWidth="1"/>
    <col min="7" max="7" width="3.81640625" style="10" customWidth="1"/>
    <col min="8" max="10" width="9.1796875" style="10" hidden="1" customWidth="1"/>
    <col min="11" max="16384" width="9.1796875" style="10" hidden="1"/>
  </cols>
  <sheetData>
    <row r="1" spans="1:6" ht="19" x14ac:dyDescent="0.25">
      <c r="B1" s="356" t="s">
        <v>433</v>
      </c>
    </row>
    <row r="2" spans="1:6" x14ac:dyDescent="0.25">
      <c r="A2" s="69"/>
      <c r="B2" s="148" t="s">
        <v>1</v>
      </c>
    </row>
    <row r="3" spans="1:6" x14ac:dyDescent="0.25">
      <c r="B3" s="1" t="s">
        <v>434</v>
      </c>
      <c r="C3" s="20"/>
      <c r="D3" s="20"/>
    </row>
    <row r="4" spans="1:6" x14ac:dyDescent="0.25">
      <c r="B4" s="271" t="s">
        <v>31</v>
      </c>
      <c r="C4" s="54" t="s">
        <v>435</v>
      </c>
      <c r="D4" s="266" t="s">
        <v>436</v>
      </c>
      <c r="E4" s="41"/>
      <c r="F4" s="34" t="s">
        <v>5</v>
      </c>
    </row>
    <row r="5" spans="1:6" x14ac:dyDescent="0.25">
      <c r="A5" s="38"/>
      <c r="B5" s="76" t="s">
        <v>437</v>
      </c>
      <c r="C5" s="77"/>
      <c r="D5" s="270"/>
      <c r="E5" s="41"/>
      <c r="F5" s="374" t="str">
        <f t="array" ref="F5">IF(COLUMNS(C5:D5)*ROWS(C5:D5)=COUNT(C5:D5),"PASS",IF(ISBLANK(Checks!D51),CONCATENATE("FAIL - Numeric inputs expected from all firms for row ",ROW(C5:D5),"."),"EXPLAINED"))</f>
        <v>FAIL - Numeric inputs expected from all firms for row 5.</v>
      </c>
    </row>
    <row r="6" spans="1:6" x14ac:dyDescent="0.25">
      <c r="B6" s="13"/>
      <c r="C6" s="13"/>
      <c r="D6" s="13"/>
    </row>
    <row r="7" spans="1:6" hidden="1" x14ac:dyDescent="0.25">
      <c r="B7" s="12"/>
      <c r="C7" s="24"/>
      <c r="D7" s="24"/>
    </row>
    <row r="8" spans="1:6" hidden="1" x14ac:dyDescent="0.25">
      <c r="B8" s="269"/>
      <c r="C8" s="55"/>
      <c r="D8" s="268"/>
      <c r="E8" s="41"/>
    </row>
    <row r="9" spans="1:6" hidden="1" x14ac:dyDescent="0.25">
      <c r="A9" s="38"/>
      <c r="B9" s="73"/>
      <c r="C9" s="23"/>
      <c r="D9" s="154"/>
      <c r="E9" s="41"/>
      <c r="F9" s="374"/>
    </row>
    <row r="10" spans="1:6" hidden="1" x14ac:dyDescent="0.25">
      <c r="A10" s="38"/>
      <c r="B10" s="72"/>
      <c r="C10" s="21"/>
      <c r="D10" s="155"/>
      <c r="E10" s="41"/>
    </row>
    <row r="11" spans="1:6" hidden="1" x14ac:dyDescent="0.25">
      <c r="A11" s="38"/>
      <c r="B11" s="76"/>
      <c r="C11" s="25"/>
      <c r="D11" s="157"/>
      <c r="E11" s="41"/>
    </row>
    <row r="12" spans="1:6" hidden="1" x14ac:dyDescent="0.25">
      <c r="B12" s="362"/>
      <c r="C12" s="62"/>
      <c r="D12" s="156"/>
    </row>
    <row r="13" spans="1:6" hidden="1" x14ac:dyDescent="0.25">
      <c r="B13" s="78"/>
      <c r="C13" s="266"/>
      <c r="D13" s="41"/>
    </row>
    <row r="14" spans="1:6" hidden="1" x14ac:dyDescent="0.25">
      <c r="A14" s="38"/>
      <c r="B14" s="75"/>
      <c r="C14" s="154"/>
      <c r="D14" s="41"/>
      <c r="F14" s="374"/>
    </row>
    <row r="15" spans="1:6" hidden="1" x14ac:dyDescent="0.25">
      <c r="A15" s="38"/>
      <c r="B15" s="72"/>
      <c r="C15" s="218"/>
      <c r="D15" s="41"/>
    </row>
    <row r="16" spans="1:6" hidden="1" x14ac:dyDescent="0.25">
      <c r="A16" s="38"/>
      <c r="B16" s="74"/>
      <c r="C16" s="155"/>
      <c r="D16" s="41"/>
    </row>
    <row r="17" spans="1:7" hidden="1" x14ac:dyDescent="0.25">
      <c r="A17" s="38"/>
      <c r="B17" s="74"/>
      <c r="C17" s="155"/>
      <c r="D17" s="41"/>
    </row>
    <row r="18" spans="1:7" hidden="1" x14ac:dyDescent="0.25">
      <c r="A18" s="38"/>
      <c r="B18" s="72"/>
      <c r="C18" s="218"/>
      <c r="D18" s="41"/>
    </row>
    <row r="19" spans="1:7" hidden="1" x14ac:dyDescent="0.25">
      <c r="A19" s="38"/>
      <c r="B19" s="74"/>
      <c r="C19" s="155"/>
      <c r="D19" s="41"/>
    </row>
    <row r="20" spans="1:7" hidden="1" x14ac:dyDescent="0.25">
      <c r="A20" s="38"/>
      <c r="B20" s="74"/>
      <c r="C20" s="155"/>
      <c r="D20" s="41"/>
    </row>
    <row r="21" spans="1:7" hidden="1" x14ac:dyDescent="0.25">
      <c r="A21" s="38"/>
      <c r="B21" s="72"/>
      <c r="C21" s="155"/>
      <c r="D21" s="41"/>
    </row>
    <row r="22" spans="1:7" hidden="1" x14ac:dyDescent="0.25">
      <c r="A22" s="38"/>
      <c r="B22" s="72"/>
      <c r="C22" s="155"/>
      <c r="D22" s="41"/>
    </row>
    <row r="23" spans="1:7" hidden="1" x14ac:dyDescent="0.25">
      <c r="A23" s="38"/>
      <c r="B23" s="72"/>
      <c r="C23" s="155"/>
      <c r="D23" s="41"/>
    </row>
    <row r="24" spans="1:7" hidden="1" x14ac:dyDescent="0.25">
      <c r="A24" s="38"/>
      <c r="B24" s="72"/>
      <c r="C24" s="155"/>
      <c r="D24" s="41"/>
    </row>
    <row r="25" spans="1:7" hidden="1" x14ac:dyDescent="0.25">
      <c r="A25" s="38"/>
      <c r="B25" s="267"/>
      <c r="C25" s="156"/>
      <c r="D25" s="41"/>
    </row>
    <row r="26" spans="1:7" hidden="1" x14ac:dyDescent="0.25">
      <c r="B26" s="13"/>
      <c r="C26" s="13"/>
      <c r="G26" s="7"/>
    </row>
  </sheetData>
  <sheetProtection password="AFA5" sheet="1"/>
  <conditionalFormatting sqref="F1:F1001">
    <cfRule type="beginsWith" dxfId="8" priority="1" operator="beginsWith" text="Fail">
      <formula>LEFT(F1,LEN("Fail"))="Fail"</formula>
    </cfRule>
    <cfRule type="beginsWith" dxfId="7" priority="2" operator="beginsWith" text="Explained">
      <formula>LEFT(F1,LEN("Explained"))="Explained"</formula>
    </cfRule>
  </conditionalFormatting>
  <pageMargins left="0.7" right="0.7" top="0.75" bottom="0.75" header="0.3" footer="0.3"/>
  <pageSetup scale="67" pageOrder="overThenDown" orientation="landscape"/>
  <colBreaks count="1" manualBreakCount="1">
    <brk id="4" max="16383" man="1"/>
  </colBreaks>
  <tableParts count="1">
    <tablePart r:id="rId1"/>
  </tablePart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0275A8-2E23-4AF6-B068-951EB03FED8E}">
  <dimension ref="A1:G26"/>
  <sheetViews>
    <sheetView showGridLines="0" topLeftCell="B1" zoomScaleNormal="100" workbookViewId="0">
      <selection activeCell="B1" sqref="B1"/>
    </sheetView>
  </sheetViews>
  <sheetFormatPr defaultColWidth="0" defaultRowHeight="11.5" zeroHeight="1" x14ac:dyDescent="0.25"/>
  <cols>
    <col min="1" max="1" width="9.1796875" style="10" hidden="1" customWidth="1"/>
    <col min="2" max="2" width="69.7265625" style="10" customWidth="1"/>
    <col min="3" max="3" width="30.453125" style="10" customWidth="1"/>
    <col min="4" max="4" width="70" style="10" customWidth="1"/>
    <col min="5" max="5" width="9.1796875" style="10" customWidth="1"/>
    <col min="6" max="6" width="102.7265625" style="33" customWidth="1"/>
    <col min="7" max="7" width="3.81640625" style="10" customWidth="1"/>
    <col min="8" max="10" width="9.1796875" style="10" hidden="1" customWidth="1"/>
    <col min="11" max="16384" width="9.1796875" style="10" hidden="1"/>
  </cols>
  <sheetData>
    <row r="1" spans="1:6" ht="19" x14ac:dyDescent="0.25">
      <c r="B1" s="356" t="s">
        <v>433</v>
      </c>
    </row>
    <row r="2" spans="1:6" x14ac:dyDescent="0.25">
      <c r="A2" s="69"/>
      <c r="B2" s="148" t="s">
        <v>1</v>
      </c>
    </row>
    <row r="3" spans="1:6" hidden="1" x14ac:dyDescent="0.25">
      <c r="B3" s="12"/>
      <c r="C3" s="20"/>
      <c r="D3" s="20"/>
    </row>
    <row r="4" spans="1:6" hidden="1" x14ac:dyDescent="0.25">
      <c r="B4" s="271"/>
      <c r="C4" s="54"/>
      <c r="D4" s="266"/>
      <c r="E4" s="41"/>
      <c r="F4" s="34"/>
    </row>
    <row r="5" spans="1:6" hidden="1" x14ac:dyDescent="0.25">
      <c r="A5" s="38"/>
      <c r="B5" s="76"/>
      <c r="C5" s="77"/>
      <c r="D5" s="270"/>
      <c r="E5" s="41"/>
      <c r="F5" s="374"/>
    </row>
    <row r="6" spans="1:6" x14ac:dyDescent="0.25">
      <c r="B6" s="13"/>
      <c r="C6" s="13"/>
      <c r="D6" s="13"/>
    </row>
    <row r="7" spans="1:6" x14ac:dyDescent="0.25">
      <c r="B7" s="1" t="s">
        <v>438</v>
      </c>
      <c r="C7" s="24"/>
      <c r="D7" s="24"/>
    </row>
    <row r="8" spans="1:6" x14ac:dyDescent="0.25">
      <c r="B8" s="269" t="s">
        <v>31</v>
      </c>
      <c r="C8" s="55" t="s">
        <v>439</v>
      </c>
      <c r="D8" s="268" t="s">
        <v>440</v>
      </c>
      <c r="E8" s="41"/>
    </row>
    <row r="9" spans="1:6" x14ac:dyDescent="0.25">
      <c r="A9" s="38"/>
      <c r="B9" s="73" t="s">
        <v>441</v>
      </c>
      <c r="C9" s="23"/>
      <c r="D9" s="154"/>
      <c r="E9" s="41"/>
      <c r="F9" s="374" t="str">
        <f t="array" ref="F9">IF(COLUMNS(C9:D11)*ROWS(C9:D11)=COUNT(C9:D11),"PASS",IF(ISBLANK(Checks!D52),CONCATENATE("FAIL - Numeric inputs expected from all FBOs for row ",ROW(C9:D9)," to row ",ROW(C11:D11),". Confirm reporting status on checks page, row ",ROW(Checks!D52),". "),"EXPLAINED"))</f>
        <v xml:space="preserve">FAIL - Numeric inputs expected from all FBOs for row 9 to row 11. Confirm reporting status on checks page, row 52. </v>
      </c>
    </row>
    <row r="10" spans="1:6" ht="23" x14ac:dyDescent="0.25">
      <c r="A10" s="38"/>
      <c r="B10" s="72" t="s">
        <v>442</v>
      </c>
      <c r="C10" s="21"/>
      <c r="D10" s="155"/>
      <c r="E10" s="41"/>
    </row>
    <row r="11" spans="1:6" x14ac:dyDescent="0.25">
      <c r="A11" s="38"/>
      <c r="B11" s="76" t="s">
        <v>443</v>
      </c>
      <c r="C11" s="25"/>
      <c r="D11" s="157"/>
      <c r="E11" s="41"/>
    </row>
    <row r="12" spans="1:6" hidden="1" x14ac:dyDescent="0.25">
      <c r="B12" s="362"/>
      <c r="C12" s="375"/>
      <c r="D12" s="371"/>
    </row>
    <row r="13" spans="1:6" hidden="1" x14ac:dyDescent="0.25">
      <c r="B13" s="78"/>
      <c r="C13" s="266"/>
      <c r="D13" s="41"/>
    </row>
    <row r="14" spans="1:6" hidden="1" x14ac:dyDescent="0.25">
      <c r="A14" s="38"/>
      <c r="B14" s="75"/>
      <c r="C14" s="154"/>
      <c r="D14" s="41"/>
      <c r="F14" s="374"/>
    </row>
    <row r="15" spans="1:6" hidden="1" x14ac:dyDescent="0.25">
      <c r="A15" s="38"/>
      <c r="B15" s="72"/>
      <c r="C15" s="218"/>
      <c r="D15" s="41"/>
    </row>
    <row r="16" spans="1:6" hidden="1" x14ac:dyDescent="0.25">
      <c r="A16" s="38"/>
      <c r="B16" s="74"/>
      <c r="C16" s="155"/>
      <c r="D16" s="41"/>
    </row>
    <row r="17" spans="1:7" hidden="1" x14ac:dyDescent="0.25">
      <c r="A17" s="38"/>
      <c r="B17" s="74"/>
      <c r="C17" s="155"/>
      <c r="D17" s="41"/>
    </row>
    <row r="18" spans="1:7" hidden="1" x14ac:dyDescent="0.25">
      <c r="A18" s="38"/>
      <c r="B18" s="72"/>
      <c r="C18" s="218"/>
      <c r="D18" s="41"/>
    </row>
    <row r="19" spans="1:7" hidden="1" x14ac:dyDescent="0.25">
      <c r="A19" s="38"/>
      <c r="B19" s="74"/>
      <c r="C19" s="155"/>
      <c r="D19" s="41"/>
    </row>
    <row r="20" spans="1:7" hidden="1" x14ac:dyDescent="0.25">
      <c r="A20" s="38"/>
      <c r="B20" s="74"/>
      <c r="C20" s="155"/>
      <c r="D20" s="41"/>
    </row>
    <row r="21" spans="1:7" hidden="1" x14ac:dyDescent="0.25">
      <c r="A21" s="38"/>
      <c r="B21" s="72"/>
      <c r="C21" s="155"/>
      <c r="D21" s="41"/>
    </row>
    <row r="22" spans="1:7" hidden="1" x14ac:dyDescent="0.25">
      <c r="A22" s="38"/>
      <c r="B22" s="72"/>
      <c r="C22" s="155"/>
      <c r="D22" s="41"/>
    </row>
    <row r="23" spans="1:7" hidden="1" x14ac:dyDescent="0.25">
      <c r="A23" s="38"/>
      <c r="B23" s="72"/>
      <c r="C23" s="155"/>
      <c r="D23" s="41"/>
    </row>
    <row r="24" spans="1:7" hidden="1" x14ac:dyDescent="0.25">
      <c r="A24" s="38"/>
      <c r="B24" s="72"/>
      <c r="C24" s="155"/>
      <c r="D24" s="41"/>
    </row>
    <row r="25" spans="1:7" hidden="1" x14ac:dyDescent="0.25">
      <c r="A25" s="38"/>
      <c r="B25" s="267"/>
      <c r="C25" s="156"/>
      <c r="D25" s="41"/>
    </row>
    <row r="26" spans="1:7" hidden="1" x14ac:dyDescent="0.25">
      <c r="B26" s="13"/>
      <c r="C26" s="13"/>
      <c r="G26" s="7"/>
    </row>
  </sheetData>
  <sheetProtection password="AFA5" sheet="1"/>
  <conditionalFormatting sqref="F1:F1001">
    <cfRule type="beginsWith" dxfId="6" priority="1" operator="beginsWith" text="Fail">
      <formula>LEFT(F1,LEN("Fail"))="Fail"</formula>
    </cfRule>
    <cfRule type="beginsWith" dxfId="5" priority="2" operator="beginsWith" text="Explained">
      <formula>LEFT(F1,LEN("Explained"))="Explained"</formula>
    </cfRule>
  </conditionalFormatting>
  <pageMargins left="0.7" right="0.7" top="0.75" bottom="0.75" header="0.3" footer="0.3"/>
  <pageSetup scale="67" pageOrder="overThenDown" orientation="landscape"/>
  <colBreaks count="1" manualBreakCount="1">
    <brk id="4" max="16383" man="1"/>
  </colBreaks>
  <tableParts count="1">
    <tablePart r:id="rId1"/>
  </tablePart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FD9FE9-B671-45FA-BD9C-C35931A79664}">
  <dimension ref="A1:G26"/>
  <sheetViews>
    <sheetView showGridLines="0" topLeftCell="B1" zoomScaleNormal="100" workbookViewId="0">
      <selection activeCell="B1" sqref="B1"/>
    </sheetView>
  </sheetViews>
  <sheetFormatPr defaultColWidth="0" defaultRowHeight="11.5" zeroHeight="1" x14ac:dyDescent="0.25"/>
  <cols>
    <col min="1" max="1" width="9.1796875" style="10" hidden="1" customWidth="1"/>
    <col min="2" max="2" width="69.7265625" style="10" customWidth="1"/>
    <col min="3" max="3" width="30.453125" style="10" customWidth="1"/>
    <col min="4" max="4" width="70" style="10" customWidth="1"/>
    <col min="5" max="5" width="9.1796875" style="10" customWidth="1"/>
    <col min="6" max="6" width="102.7265625" style="33" customWidth="1"/>
    <col min="7" max="7" width="3.81640625" style="10" customWidth="1"/>
    <col min="8" max="10" width="9.1796875" style="10" hidden="1" customWidth="1"/>
    <col min="11" max="16384" width="9.1796875" style="10" hidden="1"/>
  </cols>
  <sheetData>
    <row r="1" spans="1:6" ht="19" x14ac:dyDescent="0.25">
      <c r="B1" s="356" t="s">
        <v>433</v>
      </c>
    </row>
    <row r="2" spans="1:6" x14ac:dyDescent="0.25">
      <c r="A2" s="69"/>
      <c r="B2" s="148" t="s">
        <v>1</v>
      </c>
    </row>
    <row r="3" spans="1:6" x14ac:dyDescent="0.25">
      <c r="B3" s="12"/>
      <c r="C3" s="20"/>
      <c r="D3" s="20"/>
    </row>
    <row r="4" spans="1:6" hidden="1" x14ac:dyDescent="0.25">
      <c r="B4" s="271"/>
      <c r="C4" s="54"/>
      <c r="D4" s="266"/>
      <c r="E4" s="41"/>
      <c r="F4" s="34"/>
    </row>
    <row r="5" spans="1:6" hidden="1" x14ac:dyDescent="0.25">
      <c r="A5" s="38"/>
      <c r="B5" s="76"/>
      <c r="C5" s="77"/>
      <c r="D5" s="270"/>
      <c r="E5" s="41"/>
      <c r="F5" s="374"/>
    </row>
    <row r="6" spans="1:6" hidden="1" x14ac:dyDescent="0.25">
      <c r="B6" s="13"/>
      <c r="C6" s="13"/>
      <c r="D6" s="13"/>
    </row>
    <row r="7" spans="1:6" hidden="1" x14ac:dyDescent="0.25">
      <c r="B7" s="12"/>
      <c r="C7" s="24"/>
      <c r="D7" s="24"/>
    </row>
    <row r="8" spans="1:6" hidden="1" x14ac:dyDescent="0.25">
      <c r="B8" s="376"/>
      <c r="C8" s="377"/>
      <c r="D8" s="378"/>
      <c r="E8" s="41"/>
    </row>
    <row r="9" spans="1:6" hidden="1" x14ac:dyDescent="0.25">
      <c r="A9" s="38"/>
      <c r="B9" s="379"/>
      <c r="C9" s="380"/>
      <c r="D9" s="381"/>
      <c r="E9" s="41"/>
      <c r="F9" s="374"/>
    </row>
    <row r="10" spans="1:6" hidden="1" x14ac:dyDescent="0.25">
      <c r="A10" s="38"/>
      <c r="B10" s="382"/>
      <c r="C10" s="383"/>
      <c r="D10" s="384"/>
      <c r="E10" s="41"/>
    </row>
    <row r="11" spans="1:6" hidden="1" x14ac:dyDescent="0.25">
      <c r="A11" s="38"/>
      <c r="B11" s="382"/>
      <c r="C11" s="383"/>
      <c r="D11" s="384"/>
      <c r="E11" s="41"/>
    </row>
    <row r="12" spans="1:6" x14ac:dyDescent="0.25">
      <c r="B12" s="392" t="s">
        <v>444</v>
      </c>
      <c r="C12" s="385"/>
      <c r="D12" s="386"/>
    </row>
    <row r="13" spans="1:6" x14ac:dyDescent="0.25">
      <c r="B13" s="78" t="s">
        <v>31</v>
      </c>
      <c r="C13" s="266" t="s">
        <v>435</v>
      </c>
      <c r="D13" s="41"/>
    </row>
    <row r="14" spans="1:6" x14ac:dyDescent="0.25">
      <c r="A14" s="38"/>
      <c r="B14" s="75" t="s">
        <v>445</v>
      </c>
      <c r="C14" s="154"/>
      <c r="D14" s="41"/>
      <c r="F14" s="374" t="str">
        <f t="array" ref="F14">IF(COUNT(C14,C16:C17,C19:C25)=10,"PASS",IF(ISBLANK(Checks!D53),CONCATENATE("FAIL - Numeric inputs expected from all G-SIB (Category I and II) firms for row ",ROW(C14:D14),". Confirm reporting status on checks page, row ",ROW(Checks!D53),". "),"EXPLAINED"))</f>
        <v xml:space="preserve">FAIL - Numeric inputs expected from all G-SIB (Category I and II) firms for row 14. Confirm reporting status on checks page, row 53. </v>
      </c>
    </row>
    <row r="15" spans="1:6" ht="23" hidden="1" x14ac:dyDescent="0.25">
      <c r="A15" s="38"/>
      <c r="B15" s="72" t="s">
        <v>446</v>
      </c>
      <c r="C15" s="218"/>
      <c r="D15" s="41"/>
    </row>
    <row r="16" spans="1:6" ht="23" x14ac:dyDescent="0.25">
      <c r="A16" s="38"/>
      <c r="B16" s="74" t="s">
        <v>447</v>
      </c>
      <c r="C16" s="155"/>
      <c r="D16" s="41"/>
    </row>
    <row r="17" spans="1:7" ht="23" x14ac:dyDescent="0.25">
      <c r="A17" s="38"/>
      <c r="B17" s="74" t="s">
        <v>448</v>
      </c>
      <c r="C17" s="155"/>
      <c r="D17" s="41"/>
    </row>
    <row r="18" spans="1:7" ht="23" hidden="1" x14ac:dyDescent="0.25">
      <c r="A18" s="38"/>
      <c r="B18" s="72" t="s">
        <v>449</v>
      </c>
      <c r="C18" s="218"/>
      <c r="D18" s="41"/>
    </row>
    <row r="19" spans="1:7" ht="23" x14ac:dyDescent="0.25">
      <c r="A19" s="38"/>
      <c r="B19" s="74" t="s">
        <v>450</v>
      </c>
      <c r="C19" s="155"/>
      <c r="D19" s="41"/>
    </row>
    <row r="20" spans="1:7" ht="23" x14ac:dyDescent="0.25">
      <c r="A20" s="38"/>
      <c r="B20" s="74" t="s">
        <v>451</v>
      </c>
      <c r="C20" s="155"/>
      <c r="D20" s="41"/>
    </row>
    <row r="21" spans="1:7" x14ac:dyDescent="0.25">
      <c r="A21" s="38"/>
      <c r="B21" s="72" t="s">
        <v>452</v>
      </c>
      <c r="C21" s="155"/>
      <c r="D21" s="41"/>
    </row>
    <row r="22" spans="1:7" x14ac:dyDescent="0.25">
      <c r="A22" s="38"/>
      <c r="B22" s="72" t="s">
        <v>453</v>
      </c>
      <c r="C22" s="155"/>
      <c r="D22" s="41"/>
    </row>
    <row r="23" spans="1:7" x14ac:dyDescent="0.25">
      <c r="A23" s="38"/>
      <c r="B23" s="72" t="s">
        <v>454</v>
      </c>
      <c r="C23" s="155"/>
      <c r="D23" s="41"/>
    </row>
    <row r="24" spans="1:7" ht="23" x14ac:dyDescent="0.25">
      <c r="A24" s="38"/>
      <c r="B24" s="72" t="s">
        <v>455</v>
      </c>
      <c r="C24" s="155"/>
      <c r="D24" s="41"/>
    </row>
    <row r="25" spans="1:7" ht="23" x14ac:dyDescent="0.25">
      <c r="A25" s="38"/>
      <c r="B25" s="267" t="s">
        <v>456</v>
      </c>
      <c r="C25" s="156"/>
      <c r="D25" s="41"/>
    </row>
    <row r="26" spans="1:7" x14ac:dyDescent="0.25">
      <c r="B26" s="13"/>
      <c r="C26" s="13"/>
      <c r="G26" s="7"/>
    </row>
  </sheetData>
  <sheetProtection password="AFA5" sheet="1"/>
  <conditionalFormatting sqref="F1:F1001">
    <cfRule type="beginsWith" dxfId="4" priority="1" operator="beginsWith" text="Fail">
      <formula>LEFT(F1,LEN("Fail"))="Fail"</formula>
    </cfRule>
    <cfRule type="beginsWith" dxfId="3" priority="2" operator="beginsWith" text="Explained">
      <formula>LEFT(F1,LEN("Explained"))="Explained"</formula>
    </cfRule>
  </conditionalFormatting>
  <pageMargins left="0.7" right="0.7" top="0.75" bottom="0.75" header="0.3" footer="0.3"/>
  <pageSetup scale="67" pageOrder="overThenDown" orientation="landscape"/>
  <colBreaks count="1" manualBreakCount="1">
    <brk id="4" max="16383" man="1"/>
  </colBreaks>
  <tableParts count="1">
    <tablePart r:id="rId1"/>
  </tablePart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996E96-EAA5-4114-B728-623609760910}">
  <dimension ref="A2:E53"/>
  <sheetViews>
    <sheetView showGridLines="0" topLeftCell="C2" zoomScaleNormal="100" workbookViewId="0">
      <selection activeCell="D4" sqref="D4"/>
    </sheetView>
  </sheetViews>
  <sheetFormatPr defaultColWidth="0" defaultRowHeight="14.5" zeroHeight="1" x14ac:dyDescent="0.35"/>
  <cols>
    <col min="1" max="1" width="46.81640625" hidden="1" customWidth="1"/>
    <col min="2" max="2" width="32" bestFit="1" customWidth="1"/>
    <col min="3" max="3" width="10.81640625" customWidth="1"/>
    <col min="4" max="4" width="130" customWidth="1"/>
    <col min="5" max="5" width="9.1796875" customWidth="1"/>
    <col min="6" max="8" width="9.1796875" hidden="1" customWidth="1"/>
    <col min="9" max="16384" width="9.1796875" hidden="1"/>
  </cols>
  <sheetData>
    <row r="2" spans="1:4" x14ac:dyDescent="0.35">
      <c r="B2" s="3"/>
      <c r="C2" s="3"/>
      <c r="D2" s="3"/>
    </row>
    <row r="3" spans="1:4" x14ac:dyDescent="0.35">
      <c r="A3" s="6"/>
      <c r="B3" s="370" t="s">
        <v>457</v>
      </c>
      <c r="C3" s="370" t="s">
        <v>5</v>
      </c>
      <c r="D3" s="370" t="s">
        <v>458</v>
      </c>
    </row>
    <row r="4" spans="1:4" x14ac:dyDescent="0.35">
      <c r="A4" s="6"/>
      <c r="B4" s="364" t="s">
        <v>459</v>
      </c>
      <c r="C4" s="364"/>
      <c r="D4" s="365"/>
    </row>
    <row r="5" spans="1:4" x14ac:dyDescent="0.35">
      <c r="B5" s="364" t="s">
        <v>460</v>
      </c>
      <c r="C5" s="364" t="str">
        <f>'Overview - RWAs'!E5</f>
        <v/>
      </c>
      <c r="D5" s="365"/>
    </row>
    <row r="6" spans="1:4" x14ac:dyDescent="0.35">
      <c r="B6" s="364" t="s">
        <v>461</v>
      </c>
      <c r="C6" s="364" t="str">
        <f>'Overview - RWAs'!E6</f>
        <v/>
      </c>
      <c r="D6" s="365"/>
    </row>
    <row r="7" spans="1:4" x14ac:dyDescent="0.35">
      <c r="B7" s="364" t="s">
        <v>462</v>
      </c>
      <c r="C7" s="364" t="str">
        <f>'Overview - RWAs'!E7</f>
        <v/>
      </c>
      <c r="D7" s="365"/>
    </row>
    <row r="8" spans="1:4" x14ac:dyDescent="0.35">
      <c r="B8" s="364" t="s">
        <v>463</v>
      </c>
      <c r="C8" s="364" t="str">
        <f>'Overview - RWAs'!E8</f>
        <v/>
      </c>
      <c r="D8" s="365"/>
    </row>
    <row r="9" spans="1:4" x14ac:dyDescent="0.35">
      <c r="B9" s="364" t="s">
        <v>464</v>
      </c>
      <c r="C9" s="364" t="str">
        <f>'Overview - RWAs'!E9</f>
        <v/>
      </c>
      <c r="D9" s="365"/>
    </row>
    <row r="10" spans="1:4" x14ac:dyDescent="0.35">
      <c r="B10" s="364" t="s">
        <v>465</v>
      </c>
      <c r="C10" s="364" t="str">
        <f>'Overview - RWAs'!E10</f>
        <v/>
      </c>
      <c r="D10" s="365"/>
    </row>
    <row r="11" spans="1:4" x14ac:dyDescent="0.35">
      <c r="B11" s="364" t="s">
        <v>466</v>
      </c>
      <c r="C11" s="364" t="str">
        <f>'Overview - RWAs'!E12</f>
        <v/>
      </c>
      <c r="D11" s="365"/>
    </row>
    <row r="12" spans="1:4" x14ac:dyDescent="0.35">
      <c r="B12" s="364" t="s">
        <v>467</v>
      </c>
      <c r="C12" s="364" t="str">
        <f>'Overview - RWAs'!E13</f>
        <v/>
      </c>
      <c r="D12" s="365"/>
    </row>
    <row r="13" spans="1:4" x14ac:dyDescent="0.35">
      <c r="B13" s="364" t="s">
        <v>468</v>
      </c>
      <c r="C13" s="364" t="str">
        <f>'Overview - RWAs'!E14</f>
        <v/>
      </c>
      <c r="D13" s="365"/>
    </row>
    <row r="14" spans="1:4" x14ac:dyDescent="0.35">
      <c r="B14" s="364" t="s">
        <v>469</v>
      </c>
      <c r="C14" s="364" t="str">
        <f>'Overview - RWAs'!E17</f>
        <v/>
      </c>
      <c r="D14" s="365"/>
    </row>
    <row r="15" spans="1:4" x14ac:dyDescent="0.35">
      <c r="B15" s="366" t="s">
        <v>470</v>
      </c>
      <c r="C15" s="366" t="str">
        <f>'Overview - RWAs'!E18</f>
        <v/>
      </c>
      <c r="D15" s="367"/>
    </row>
    <row r="16" spans="1:4" hidden="1" x14ac:dyDescent="0.35">
      <c r="A16" s="6" t="s">
        <v>471</v>
      </c>
      <c r="B16" s="363" t="s">
        <v>457</v>
      </c>
      <c r="C16" s="363" t="s">
        <v>5</v>
      </c>
      <c r="D16" s="363" t="s">
        <v>458</v>
      </c>
    </row>
    <row r="17" spans="1:4" x14ac:dyDescent="0.35">
      <c r="A17" s="6"/>
      <c r="B17" s="364" t="s">
        <v>472</v>
      </c>
      <c r="C17" s="364"/>
      <c r="D17" s="365"/>
    </row>
    <row r="18" spans="1:4" x14ac:dyDescent="0.35">
      <c r="B18" s="364" t="s">
        <v>473</v>
      </c>
      <c r="C18" s="368" t="str">
        <f>'credit - on-balance sheet'!AC6</f>
        <v/>
      </c>
      <c r="D18" s="365"/>
    </row>
    <row r="19" spans="1:4" x14ac:dyDescent="0.35">
      <c r="B19" s="364" t="s">
        <v>474</v>
      </c>
      <c r="C19" s="368" t="str">
        <f>'credit - on-balance sheet'!AC7</f>
        <v/>
      </c>
      <c r="D19" s="365"/>
    </row>
    <row r="20" spans="1:4" x14ac:dyDescent="0.35">
      <c r="B20" s="364" t="s">
        <v>475</v>
      </c>
      <c r="C20" s="368" t="str">
        <f>'credit - on-balance sheet'!AC8</f>
        <v/>
      </c>
      <c r="D20" s="365"/>
    </row>
    <row r="21" spans="1:4" x14ac:dyDescent="0.35">
      <c r="B21" s="364" t="s">
        <v>476</v>
      </c>
      <c r="C21" s="368" t="str">
        <f>'credit - on-balance sheet'!AC9</f>
        <v/>
      </c>
      <c r="D21" s="365"/>
    </row>
    <row r="22" spans="1:4" x14ac:dyDescent="0.35">
      <c r="B22" s="364" t="s">
        <v>477</v>
      </c>
      <c r="C22" s="368" t="str">
        <f>'credit - on-balance sheet'!AC10</f>
        <v/>
      </c>
      <c r="D22" s="365"/>
    </row>
    <row r="23" spans="1:4" x14ac:dyDescent="0.35">
      <c r="A23" s="6"/>
      <c r="B23" s="364" t="s">
        <v>478</v>
      </c>
      <c r="C23" s="368" t="str">
        <f>'credit - on-balance sheet memo'!E50</f>
        <v/>
      </c>
      <c r="D23" s="365"/>
    </row>
    <row r="24" spans="1:4" x14ac:dyDescent="0.35">
      <c r="B24" s="364" t="s">
        <v>479</v>
      </c>
      <c r="C24" s="368" t="str">
        <f>'credit - on-balance sheet memo'!E51</f>
        <v/>
      </c>
      <c r="D24" s="365"/>
    </row>
    <row r="25" spans="1:4" x14ac:dyDescent="0.35">
      <c r="B25" s="364" t="s">
        <v>480</v>
      </c>
      <c r="C25" s="368" t="str">
        <f>'credit - on-balance sheet memo'!E52</f>
        <v/>
      </c>
      <c r="D25" s="365"/>
    </row>
    <row r="26" spans="1:4" x14ac:dyDescent="0.35">
      <c r="B26" s="364" t="s">
        <v>481</v>
      </c>
      <c r="C26" s="364" t="str">
        <f>'credit - off-balance sheet'!AF60</f>
        <v/>
      </c>
      <c r="D26" s="365"/>
    </row>
    <row r="27" spans="1:4" x14ac:dyDescent="0.35">
      <c r="B27" s="364" t="s">
        <v>482</v>
      </c>
      <c r="C27" s="364" t="str">
        <f>'credit - off-balance sheet'!AF61</f>
        <v/>
      </c>
      <c r="D27" s="365"/>
    </row>
    <row r="28" spans="1:4" x14ac:dyDescent="0.35">
      <c r="B28" s="364" t="s">
        <v>483</v>
      </c>
      <c r="C28" s="364" t="str">
        <f>'credit - off-balance sheet'!AF62</f>
        <v/>
      </c>
      <c r="D28" s="365"/>
    </row>
    <row r="29" spans="1:4" x14ac:dyDescent="0.35">
      <c r="A29" s="6"/>
      <c r="B29" s="366" t="s">
        <v>484</v>
      </c>
      <c r="C29" s="364" t="str">
        <f>'credit - off-balance sheet'!AF63</f>
        <v/>
      </c>
      <c r="D29" s="367"/>
    </row>
    <row r="30" spans="1:4" hidden="1" x14ac:dyDescent="0.35">
      <c r="A30" s="6" t="s">
        <v>144</v>
      </c>
      <c r="B30" s="363" t="s">
        <v>457</v>
      </c>
      <c r="C30" s="363" t="s">
        <v>5</v>
      </c>
      <c r="D30" s="363" t="s">
        <v>458</v>
      </c>
    </row>
    <row r="31" spans="1:4" x14ac:dyDescent="0.35">
      <c r="A31" s="6"/>
      <c r="B31" s="366" t="s">
        <v>485</v>
      </c>
      <c r="C31" s="366"/>
      <c r="D31" s="367"/>
    </row>
    <row r="32" spans="1:4" hidden="1" x14ac:dyDescent="0.35">
      <c r="A32" s="6" t="s">
        <v>209</v>
      </c>
      <c r="B32" s="363" t="s">
        <v>457</v>
      </c>
      <c r="C32" s="363" t="s">
        <v>5</v>
      </c>
      <c r="D32" s="363" t="s">
        <v>458</v>
      </c>
    </row>
    <row r="33" spans="1:4" x14ac:dyDescent="0.35">
      <c r="A33" s="6"/>
      <c r="B33" s="366" t="s">
        <v>486</v>
      </c>
      <c r="C33" s="366"/>
      <c r="D33" s="367"/>
    </row>
    <row r="34" spans="1:4" hidden="1" x14ac:dyDescent="0.35">
      <c r="A34" s="6" t="s">
        <v>487</v>
      </c>
      <c r="B34" s="363" t="s">
        <v>457</v>
      </c>
      <c r="C34" s="363" t="s">
        <v>5</v>
      </c>
      <c r="D34" s="363" t="s">
        <v>458</v>
      </c>
    </row>
    <row r="35" spans="1:4" x14ac:dyDescent="0.35">
      <c r="A35" s="6"/>
      <c r="B35" s="366" t="s">
        <v>488</v>
      </c>
      <c r="C35" s="366"/>
      <c r="D35" s="367"/>
    </row>
    <row r="36" spans="1:4" hidden="1" x14ac:dyDescent="0.35">
      <c r="A36" s="6" t="s">
        <v>489</v>
      </c>
      <c r="B36" s="363" t="s">
        <v>457</v>
      </c>
      <c r="C36" s="363" t="s">
        <v>5</v>
      </c>
      <c r="D36" s="363" t="s">
        <v>458</v>
      </c>
    </row>
    <row r="37" spans="1:4" x14ac:dyDescent="0.35">
      <c r="A37" s="6"/>
      <c r="B37" s="364" t="s">
        <v>490</v>
      </c>
      <c r="C37" s="364"/>
      <c r="D37" s="365"/>
    </row>
    <row r="38" spans="1:4" x14ac:dyDescent="0.35">
      <c r="B38" s="364" t="s">
        <v>491</v>
      </c>
      <c r="C38" s="368" t="str">
        <f>'Op risk - historical losses'!O5</f>
        <v/>
      </c>
      <c r="D38" s="365"/>
    </row>
    <row r="39" spans="1:4" x14ac:dyDescent="0.35">
      <c r="B39" s="364" t="s">
        <v>492</v>
      </c>
      <c r="C39" s="368" t="str">
        <f>'Op risk - historical losses'!O6</f>
        <v/>
      </c>
      <c r="D39" s="365"/>
    </row>
    <row r="40" spans="1:4" x14ac:dyDescent="0.35">
      <c r="B40" s="364" t="s">
        <v>493</v>
      </c>
      <c r="C40" s="368" t="str">
        <f>'Op risk - historical losses'!O7</f>
        <v/>
      </c>
      <c r="D40" s="365"/>
    </row>
    <row r="41" spans="1:4" x14ac:dyDescent="0.35">
      <c r="B41" s="364" t="s">
        <v>494</v>
      </c>
      <c r="C41" s="368" t="str">
        <f>'Op risk - historical losses'!O8</f>
        <v/>
      </c>
      <c r="D41" s="365"/>
    </row>
    <row r="42" spans="1:4" x14ac:dyDescent="0.35">
      <c r="B42" s="366" t="s">
        <v>495</v>
      </c>
      <c r="C42" s="369" t="str">
        <f>'Op risk - historical losses'!O9</f>
        <v/>
      </c>
      <c r="D42" s="367"/>
    </row>
    <row r="43" spans="1:4" hidden="1" x14ac:dyDescent="0.35">
      <c r="A43" s="6" t="s">
        <v>496</v>
      </c>
      <c r="B43" s="363" t="s">
        <v>457</v>
      </c>
      <c r="C43" s="363" t="s">
        <v>5</v>
      </c>
      <c r="D43" s="363" t="s">
        <v>458</v>
      </c>
    </row>
    <row r="44" spans="1:4" x14ac:dyDescent="0.35">
      <c r="A44" s="6"/>
      <c r="B44" s="364" t="s">
        <v>497</v>
      </c>
      <c r="C44" s="364"/>
      <c r="D44" s="365"/>
    </row>
    <row r="45" spans="1:4" x14ac:dyDescent="0.35">
      <c r="B45" s="364" t="s">
        <v>498</v>
      </c>
      <c r="C45" s="364" t="str">
        <f>'Market risk - SbM Sensitivities'!K14</f>
        <v/>
      </c>
      <c r="D45" s="365"/>
    </row>
    <row r="46" spans="1:4" x14ac:dyDescent="0.35">
      <c r="B46" s="366" t="s">
        <v>499</v>
      </c>
      <c r="C46" s="366" t="str">
        <f>'Market risk - NMRF breakdown'!F89</f>
        <v/>
      </c>
      <c r="D46" s="367"/>
    </row>
    <row r="47" spans="1:4" hidden="1" x14ac:dyDescent="0.35">
      <c r="A47" s="6" t="s">
        <v>415</v>
      </c>
      <c r="B47" s="363" t="s">
        <v>457</v>
      </c>
      <c r="C47" s="363" t="s">
        <v>5</v>
      </c>
      <c r="D47" s="363" t="s">
        <v>458</v>
      </c>
    </row>
    <row r="48" spans="1:4" x14ac:dyDescent="0.35">
      <c r="A48" s="6"/>
      <c r="B48" s="366" t="s">
        <v>500</v>
      </c>
      <c r="C48" s="366"/>
      <c r="D48" s="367"/>
    </row>
    <row r="49" spans="1:5" hidden="1" x14ac:dyDescent="0.35">
      <c r="A49" s="6" t="s">
        <v>433</v>
      </c>
      <c r="B49" s="363" t="s">
        <v>457</v>
      </c>
      <c r="C49" s="363" t="s">
        <v>5</v>
      </c>
      <c r="D49" s="363" t="s">
        <v>458</v>
      </c>
    </row>
    <row r="50" spans="1:5" x14ac:dyDescent="0.35">
      <c r="A50" s="6"/>
      <c r="B50" s="364" t="s">
        <v>501</v>
      </c>
      <c r="C50" s="364"/>
      <c r="D50" s="365"/>
    </row>
    <row r="51" spans="1:5" x14ac:dyDescent="0.35">
      <c r="B51" s="364" t="s">
        <v>502</v>
      </c>
      <c r="C51" s="387" t="str">
        <f>'GSIB - all HCs'!F5</f>
        <v>FAIL - Numeric inputs expected from all firms for row 5.</v>
      </c>
      <c r="D51" s="365"/>
    </row>
    <row r="52" spans="1:5" x14ac:dyDescent="0.35">
      <c r="B52" s="364" t="s">
        <v>503</v>
      </c>
      <c r="C52" s="387" t="str">
        <f>'GSIB - FBO memo items'!F9</f>
        <v xml:space="preserve">FAIL - Numeric inputs expected from all FBOs for row 9 to row 11. Confirm reporting status on checks page, row 52. </v>
      </c>
      <c r="D52" s="365"/>
    </row>
    <row r="53" spans="1:5" x14ac:dyDescent="0.35">
      <c r="B53" s="366" t="s">
        <v>504</v>
      </c>
      <c r="C53" s="388" t="str">
        <f>'GSIB - Cat I HC memo items'!F14</f>
        <v xml:space="preserve">FAIL - Numeric inputs expected from all G-SIB (Category I and II) firms for row 14. Confirm reporting status on checks page, row 53. </v>
      </c>
      <c r="D53" s="367"/>
      <c r="E53" s="7"/>
    </row>
  </sheetData>
  <sheetProtection password="AFA5" sheet="1"/>
  <phoneticPr fontId="13" type="noConversion"/>
  <conditionalFormatting sqref="C1:C4991">
    <cfRule type="beginsWith" dxfId="2" priority="1" operator="beginsWith" text="PASS">
      <formula>LEFT(C1,LEN("PASS"))="PASS"</formula>
    </cfRule>
    <cfRule type="beginsWith" dxfId="1" priority="3" operator="beginsWith" text="FAIL">
      <formula>LEFT(C1,LEN("FAIL"))="FAIL"</formula>
    </cfRule>
    <cfRule type="beginsWith" dxfId="0" priority="4" operator="beginsWith" text="EXPLAINED">
      <formula>LEFT(C1,LEN("EXPLAINED"))="EXPLAINED"</formula>
    </cfRule>
  </conditionalFormatting>
  <pageMargins left="0.7" right="0.7" top="0.75" bottom="0.75" header="0.3" footer="0.3"/>
  <pageSetup paperSize="3" orientation="landscape"/>
  <rowBreaks count="1" manualBreakCount="1">
    <brk id="29" max="1048575" man="1"/>
  </rowBreaks>
  <tableParts count="1">
    <tablePart r:id="rId1"/>
  </tablePart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CB8982-D022-4308-8286-524625914623}">
  <sheetPr codeName="Sheet15"/>
  <dimension ref="B2:B21"/>
  <sheetViews>
    <sheetView workbookViewId="0"/>
  </sheetViews>
  <sheetFormatPr defaultColWidth="9.1796875" defaultRowHeight="13.5" x14ac:dyDescent="0.3"/>
  <cols>
    <col min="1" max="1" width="8.453125" style="2" customWidth="1"/>
    <col min="2" max="4" width="9.1796875" style="2" customWidth="1"/>
    <col min="5" max="16384" width="9.1796875" style="2"/>
  </cols>
  <sheetData>
    <row r="2" spans="2:2" x14ac:dyDescent="0.3">
      <c r="B2" s="5" t="s">
        <v>505</v>
      </c>
    </row>
    <row r="3" spans="2:2" x14ac:dyDescent="0.3">
      <c r="B3" s="2" t="s">
        <v>506</v>
      </c>
    </row>
    <row r="4" spans="2:2" x14ac:dyDescent="0.3">
      <c r="B4" s="2" t="s">
        <v>507</v>
      </c>
    </row>
    <row r="6" spans="2:2" x14ac:dyDescent="0.3">
      <c r="B6" s="5" t="s">
        <v>508</v>
      </c>
    </row>
    <row r="7" spans="2:2" x14ac:dyDescent="0.3">
      <c r="B7" s="2" t="s">
        <v>509</v>
      </c>
    </row>
    <row r="8" spans="2:2" x14ac:dyDescent="0.3">
      <c r="B8" s="2" t="s">
        <v>510</v>
      </c>
    </row>
    <row r="10" spans="2:2" x14ac:dyDescent="0.3">
      <c r="B10" s="5" t="s">
        <v>511</v>
      </c>
    </row>
    <row r="11" spans="2:2" x14ac:dyDescent="0.3">
      <c r="B11" s="2" t="s">
        <v>512</v>
      </c>
    </row>
    <row r="12" spans="2:2" x14ac:dyDescent="0.3">
      <c r="B12" s="2" t="s">
        <v>513</v>
      </c>
    </row>
    <row r="13" spans="2:2" x14ac:dyDescent="0.3">
      <c r="B13" s="2" t="s">
        <v>514</v>
      </c>
    </row>
    <row r="14" spans="2:2" x14ac:dyDescent="0.3">
      <c r="B14" s="2" t="s">
        <v>515</v>
      </c>
    </row>
    <row r="15" spans="2:2" x14ac:dyDescent="0.3">
      <c r="B15" s="2" t="s">
        <v>516</v>
      </c>
    </row>
    <row r="16" spans="2:2" x14ac:dyDescent="0.3">
      <c r="B16" s="2" t="s">
        <v>517</v>
      </c>
    </row>
    <row r="17" spans="2:2" x14ac:dyDescent="0.3">
      <c r="B17" s="2" t="s">
        <v>518</v>
      </c>
    </row>
    <row r="18" spans="2:2" x14ac:dyDescent="0.3">
      <c r="B18" s="2" t="s">
        <v>519</v>
      </c>
    </row>
    <row r="19" spans="2:2" x14ac:dyDescent="0.3">
      <c r="B19" s="2" t="s">
        <v>520</v>
      </c>
    </row>
    <row r="20" spans="2:2" x14ac:dyDescent="0.3">
      <c r="B20" s="2" t="s">
        <v>521</v>
      </c>
    </row>
    <row r="21" spans="2:2" x14ac:dyDescent="0.3">
      <c r="B21" s="7" t="s">
        <v>522</v>
      </c>
    </row>
  </sheetData>
  <sheetProtection password="AFA5" sheet="1"/>
  <pageMargins left="0.7" right="0.7" top="0.75" bottom="0.75" header="0.3" footer="0.3"/>
  <pageSetup orientation="portrait" horizontalDpi="200" verticalDpi="20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8261E7-F5BF-4A30-831F-2012B49670DD}">
  <dimension ref="A1:B10"/>
  <sheetViews>
    <sheetView tabSelected="1" workbookViewId="0"/>
  </sheetViews>
  <sheetFormatPr defaultRowHeight="14.5" x14ac:dyDescent="0.35"/>
  <cols>
    <col min="1" max="1" width="8.7265625" customWidth="1"/>
  </cols>
  <sheetData>
    <row r="1" spans="1:2" x14ac:dyDescent="0.35">
      <c r="A1" t="s">
        <v>523</v>
      </c>
      <c r="B1" t="s">
        <v>524</v>
      </c>
    </row>
    <row r="2" spans="1:2" x14ac:dyDescent="0.35">
      <c r="A2" t="s">
        <v>525</v>
      </c>
      <c r="B2" t="s">
        <v>526</v>
      </c>
    </row>
    <row r="3" spans="1:2" x14ac:dyDescent="0.35">
      <c r="A3" t="s">
        <v>527</v>
      </c>
      <c r="B3" t="s">
        <v>528</v>
      </c>
    </row>
    <row r="4" spans="1:2" x14ac:dyDescent="0.35">
      <c r="A4" t="s">
        <v>529</v>
      </c>
      <c r="B4" t="s">
        <v>530</v>
      </c>
    </row>
    <row r="5" spans="1:2" x14ac:dyDescent="0.35">
      <c r="A5" t="s">
        <v>531</v>
      </c>
      <c r="B5" t="s">
        <v>532</v>
      </c>
    </row>
    <row r="6" spans="1:2" x14ac:dyDescent="0.35">
      <c r="A6" t="s">
        <v>533</v>
      </c>
      <c r="B6" t="s">
        <v>534</v>
      </c>
    </row>
    <row r="7" spans="1:2" x14ac:dyDescent="0.35">
      <c r="A7" t="s">
        <v>535</v>
      </c>
      <c r="B7" t="s">
        <v>534</v>
      </c>
    </row>
    <row r="8" spans="1:2" x14ac:dyDescent="0.35">
      <c r="A8" t="s">
        <v>536</v>
      </c>
      <c r="B8" t="s">
        <v>537</v>
      </c>
    </row>
    <row r="9" spans="1:2" x14ac:dyDescent="0.35">
      <c r="A9" t="s">
        <v>538</v>
      </c>
      <c r="B9" t="s">
        <v>539</v>
      </c>
    </row>
    <row r="10" spans="1:2" x14ac:dyDescent="0.35">
      <c r="A10" t="s">
        <v>540</v>
      </c>
      <c r="B10" t="s">
        <v>541</v>
      </c>
    </row>
  </sheetData>
  <sheetProtection password="AFA5" sheet="1"/>
  <pageMargins left="0.7" right="0.7" top="0.75" bottom="0.75" header="0.3" footer="0.3"/>
  <pageSetup orientation="portrait" horizontalDpi="1200" verticalDpi="120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C968C0-8C80-43E3-A1DF-0B114E8F9E3F}">
  <dimension ref="A1:AG90"/>
  <sheetViews>
    <sheetView showGridLines="0" zoomScale="98" zoomScaleNormal="98" workbookViewId="0">
      <pane xSplit="1" topLeftCell="B1" activePane="topRight" state="frozen"/>
      <selection pane="topRight"/>
    </sheetView>
  </sheetViews>
  <sheetFormatPr defaultColWidth="0" defaultRowHeight="11.5" zeroHeight="1" x14ac:dyDescent="0.25"/>
  <cols>
    <col min="1" max="1" width="64.1796875" style="10" customWidth="1"/>
    <col min="2" max="2" width="36.7265625" style="10" customWidth="1"/>
    <col min="3" max="27" width="10.7265625" style="10" customWidth="1"/>
    <col min="28" max="28" width="10.453125" style="10" customWidth="1"/>
    <col min="29" max="30" width="10.7265625" style="10" customWidth="1"/>
    <col min="31" max="32" width="9.1796875" style="10" customWidth="1"/>
    <col min="33" max="33" width="95.7265625" style="10" customWidth="1"/>
    <col min="34" max="35" width="9.1796875" style="10" hidden="1" customWidth="1"/>
    <col min="36" max="16384" width="9.1796875" style="10" hidden="1"/>
  </cols>
  <sheetData>
    <row r="1" spans="1:30" ht="62" x14ac:dyDescent="0.25">
      <c r="A1" s="351" t="s">
        <v>29</v>
      </c>
    </row>
    <row r="2" spans="1:30" x14ac:dyDescent="0.25">
      <c r="A2" s="148" t="s">
        <v>1</v>
      </c>
      <c r="B2" s="20"/>
      <c r="C2" s="20"/>
      <c r="D2" s="20"/>
      <c r="E2" s="20"/>
      <c r="F2" s="20"/>
      <c r="G2" s="20"/>
      <c r="H2" s="20"/>
      <c r="I2" s="20"/>
      <c r="J2" s="20"/>
      <c r="K2" s="20"/>
      <c r="L2" s="20"/>
      <c r="M2" s="20"/>
      <c r="N2" s="20"/>
      <c r="O2" s="20"/>
      <c r="P2" s="20"/>
      <c r="Q2" s="20"/>
      <c r="R2" s="20"/>
      <c r="S2" s="20"/>
      <c r="T2" s="20"/>
      <c r="U2" s="20"/>
      <c r="V2" s="20"/>
      <c r="W2" s="20"/>
      <c r="X2" s="20"/>
      <c r="Y2" s="20"/>
      <c r="Z2" s="20"/>
      <c r="AA2" s="20"/>
    </row>
    <row r="3" spans="1:30" hidden="1" x14ac:dyDescent="0.25">
      <c r="A3" s="1"/>
      <c r="B3" s="24"/>
      <c r="C3" s="24"/>
      <c r="D3" s="24"/>
      <c r="E3" s="24"/>
      <c r="F3" s="24"/>
      <c r="G3" s="24"/>
      <c r="H3" s="24"/>
      <c r="I3" s="24"/>
      <c r="J3" s="24"/>
      <c r="K3" s="24"/>
      <c r="L3" s="24"/>
      <c r="M3" s="24"/>
      <c r="N3" s="24"/>
      <c r="O3" s="24"/>
      <c r="P3" s="24"/>
      <c r="Q3" s="24"/>
      <c r="R3" s="24"/>
      <c r="S3" s="24"/>
      <c r="T3" s="24"/>
      <c r="U3" s="24"/>
      <c r="V3" s="24"/>
      <c r="W3" s="24"/>
      <c r="X3" s="24"/>
      <c r="Y3" s="24"/>
      <c r="Z3" s="24"/>
      <c r="AA3" s="24"/>
      <c r="AB3" s="41"/>
      <c r="AC3" s="24"/>
    </row>
    <row r="4" spans="1:30" hidden="1" x14ac:dyDescent="0.25">
      <c r="A4" s="165"/>
      <c r="B4" s="166"/>
      <c r="C4" s="167"/>
      <c r="D4" s="168"/>
      <c r="E4" s="168"/>
      <c r="F4" s="167"/>
      <c r="G4" s="167"/>
      <c r="H4" s="167"/>
      <c r="I4" s="167"/>
      <c r="J4" s="169"/>
      <c r="K4" s="167"/>
      <c r="L4" s="167"/>
      <c r="M4" s="167"/>
      <c r="N4" s="167"/>
      <c r="O4" s="167"/>
      <c r="P4" s="167"/>
      <c r="Q4" s="167"/>
      <c r="R4" s="168"/>
      <c r="S4" s="167"/>
      <c r="T4" s="167"/>
      <c r="U4" s="168"/>
      <c r="V4" s="168"/>
      <c r="W4" s="167"/>
      <c r="X4" s="167"/>
      <c r="Y4" s="167"/>
      <c r="Z4" s="166"/>
      <c r="AA4" s="166"/>
      <c r="AB4" s="65"/>
      <c r="AC4" s="54"/>
      <c r="AD4" s="41"/>
    </row>
    <row r="5" spans="1:30" hidden="1" x14ac:dyDescent="0.25">
      <c r="A5" s="176"/>
      <c r="B5" s="178"/>
      <c r="C5" s="177"/>
      <c r="D5" s="177"/>
      <c r="E5" s="178"/>
      <c r="F5" s="178"/>
      <c r="G5" s="178"/>
      <c r="H5" s="178"/>
      <c r="I5" s="178"/>
      <c r="J5" s="178"/>
      <c r="K5" s="178"/>
      <c r="L5" s="178"/>
      <c r="M5" s="178"/>
      <c r="N5" s="178"/>
      <c r="O5" s="178"/>
      <c r="P5" s="178"/>
      <c r="Q5" s="178"/>
      <c r="R5" s="178"/>
      <c r="S5" s="178"/>
      <c r="T5" s="178"/>
      <c r="U5" s="178"/>
      <c r="V5" s="178"/>
      <c r="W5" s="178"/>
      <c r="X5" s="178"/>
      <c r="Y5" s="178"/>
      <c r="Z5" s="178"/>
      <c r="AA5" s="178"/>
      <c r="AB5" s="65"/>
      <c r="AC5" s="22"/>
      <c r="AD5" s="41"/>
    </row>
    <row r="6" spans="1:30" hidden="1" x14ac:dyDescent="0.25">
      <c r="A6" s="138"/>
      <c r="B6" s="129"/>
      <c r="C6" s="129"/>
      <c r="D6" s="328"/>
      <c r="E6" s="328"/>
      <c r="F6" s="129"/>
      <c r="G6" s="328"/>
      <c r="H6" s="328"/>
      <c r="I6" s="328"/>
      <c r="J6" s="328"/>
      <c r="K6" s="328"/>
      <c r="L6" s="328"/>
      <c r="M6" s="328"/>
      <c r="N6" s="328"/>
      <c r="O6" s="328"/>
      <c r="P6" s="328"/>
      <c r="Q6" s="328"/>
      <c r="R6" s="328"/>
      <c r="S6" s="328"/>
      <c r="T6" s="328"/>
      <c r="U6" s="328"/>
      <c r="V6" s="328"/>
      <c r="W6" s="328"/>
      <c r="X6" s="328"/>
      <c r="Y6" s="328"/>
      <c r="Z6" s="129"/>
      <c r="AA6" s="132"/>
      <c r="AB6" s="65"/>
      <c r="AC6" s="86"/>
      <c r="AD6" s="41"/>
    </row>
    <row r="7" spans="1:30" hidden="1" x14ac:dyDescent="0.25">
      <c r="A7" s="138"/>
      <c r="B7" s="129"/>
      <c r="C7" s="129"/>
      <c r="D7" s="328"/>
      <c r="E7" s="328"/>
      <c r="F7" s="129"/>
      <c r="G7" s="139"/>
      <c r="H7" s="328"/>
      <c r="I7" s="129"/>
      <c r="J7" s="328"/>
      <c r="K7" s="328"/>
      <c r="L7" s="139"/>
      <c r="M7" s="328"/>
      <c r="N7" s="139"/>
      <c r="O7" s="328"/>
      <c r="P7" s="328"/>
      <c r="Q7" s="328"/>
      <c r="R7" s="328"/>
      <c r="S7" s="129"/>
      <c r="T7" s="328"/>
      <c r="U7" s="328"/>
      <c r="V7" s="328"/>
      <c r="W7" s="129"/>
      <c r="X7" s="328"/>
      <c r="Y7" s="328"/>
      <c r="Z7" s="129"/>
      <c r="AA7" s="132"/>
      <c r="AB7" s="65"/>
      <c r="AC7" s="67"/>
      <c r="AD7" s="41"/>
    </row>
    <row r="8" spans="1:30" hidden="1" x14ac:dyDescent="0.25">
      <c r="A8" s="136"/>
      <c r="B8" s="129"/>
      <c r="C8" s="129"/>
      <c r="D8" s="328"/>
      <c r="E8" s="328"/>
      <c r="F8" s="139"/>
      <c r="G8" s="139"/>
      <c r="H8" s="328"/>
      <c r="I8" s="139"/>
      <c r="J8" s="328"/>
      <c r="K8" s="328"/>
      <c r="L8" s="139"/>
      <c r="M8" s="328"/>
      <c r="N8" s="139"/>
      <c r="O8" s="328"/>
      <c r="P8" s="328"/>
      <c r="Q8" s="328"/>
      <c r="R8" s="328"/>
      <c r="S8" s="139"/>
      <c r="T8" s="328"/>
      <c r="U8" s="328"/>
      <c r="V8" s="328"/>
      <c r="W8" s="129"/>
      <c r="X8" s="328"/>
      <c r="Y8" s="328"/>
      <c r="Z8" s="129"/>
      <c r="AA8" s="132"/>
      <c r="AB8" s="65"/>
      <c r="AC8" s="67"/>
      <c r="AD8" s="41"/>
    </row>
    <row r="9" spans="1:30" hidden="1" x14ac:dyDescent="0.25">
      <c r="A9" s="136"/>
      <c r="B9" s="129"/>
      <c r="C9" s="139"/>
      <c r="D9" s="328"/>
      <c r="E9" s="328"/>
      <c r="F9" s="129"/>
      <c r="G9" s="139"/>
      <c r="H9" s="328"/>
      <c r="I9" s="139"/>
      <c r="J9" s="328"/>
      <c r="K9" s="328"/>
      <c r="L9" s="139"/>
      <c r="M9" s="328"/>
      <c r="N9" s="139"/>
      <c r="O9" s="328"/>
      <c r="P9" s="328"/>
      <c r="Q9" s="328"/>
      <c r="R9" s="328"/>
      <c r="S9" s="139"/>
      <c r="T9" s="328"/>
      <c r="U9" s="328"/>
      <c r="V9" s="328"/>
      <c r="W9" s="129"/>
      <c r="X9" s="328"/>
      <c r="Y9" s="328"/>
      <c r="Z9" s="129"/>
      <c r="AA9" s="132"/>
      <c r="AB9" s="65"/>
      <c r="AC9" s="67"/>
      <c r="AD9" s="41"/>
    </row>
    <row r="10" spans="1:30" hidden="1" x14ac:dyDescent="0.25">
      <c r="A10" s="174"/>
      <c r="B10" s="179"/>
      <c r="C10" s="175"/>
      <c r="D10" s="328"/>
      <c r="E10" s="328"/>
      <c r="F10" s="179"/>
      <c r="G10" s="179"/>
      <c r="H10" s="328"/>
      <c r="I10" s="179"/>
      <c r="J10" s="328"/>
      <c r="K10" s="328"/>
      <c r="L10" s="179"/>
      <c r="M10" s="328"/>
      <c r="N10" s="179"/>
      <c r="O10" s="328"/>
      <c r="P10" s="328"/>
      <c r="Q10" s="328"/>
      <c r="R10" s="328"/>
      <c r="S10" s="179"/>
      <c r="T10" s="328"/>
      <c r="U10" s="328"/>
      <c r="V10" s="328"/>
      <c r="W10" s="179"/>
      <c r="X10" s="328"/>
      <c r="Y10" s="328"/>
      <c r="Z10" s="179"/>
      <c r="AA10" s="179"/>
      <c r="AB10" s="65"/>
      <c r="AC10" s="87"/>
      <c r="AD10" s="41"/>
    </row>
    <row r="11" spans="1:30" hidden="1" x14ac:dyDescent="0.25">
      <c r="A11" s="138"/>
      <c r="B11" s="129"/>
      <c r="C11" s="139"/>
      <c r="D11" s="328"/>
      <c r="E11" s="328"/>
      <c r="F11" s="139"/>
      <c r="G11" s="129"/>
      <c r="H11" s="328"/>
      <c r="I11" s="139"/>
      <c r="J11" s="328"/>
      <c r="K11" s="328"/>
      <c r="L11" s="139"/>
      <c r="M11" s="328"/>
      <c r="N11" s="129"/>
      <c r="O11" s="328"/>
      <c r="P11" s="328"/>
      <c r="Q11" s="328"/>
      <c r="R11" s="328"/>
      <c r="S11" s="139"/>
      <c r="T11" s="328"/>
      <c r="U11" s="328"/>
      <c r="V11" s="328"/>
      <c r="W11" s="129"/>
      <c r="X11" s="328"/>
      <c r="Y11" s="328"/>
      <c r="Z11" s="129"/>
      <c r="AA11" s="132"/>
      <c r="AB11" s="41"/>
      <c r="AC11" s="13"/>
    </row>
    <row r="12" spans="1:30" hidden="1" x14ac:dyDescent="0.25">
      <c r="A12" s="138"/>
      <c r="B12" s="129"/>
      <c r="C12" s="139"/>
      <c r="D12" s="328"/>
      <c r="E12" s="328"/>
      <c r="F12" s="139"/>
      <c r="G12" s="129"/>
      <c r="H12" s="328"/>
      <c r="I12" s="139"/>
      <c r="J12" s="328"/>
      <c r="K12" s="328"/>
      <c r="L12" s="139"/>
      <c r="M12" s="328"/>
      <c r="N12" s="129"/>
      <c r="O12" s="328"/>
      <c r="P12" s="328"/>
      <c r="Q12" s="328"/>
      <c r="R12" s="328"/>
      <c r="S12" s="139"/>
      <c r="T12" s="328"/>
      <c r="U12" s="328"/>
      <c r="V12" s="328"/>
      <c r="W12" s="129"/>
      <c r="X12" s="328"/>
      <c r="Y12" s="328"/>
      <c r="Z12" s="129"/>
      <c r="AA12" s="132"/>
      <c r="AB12" s="41"/>
    </row>
    <row r="13" spans="1:30" hidden="1" x14ac:dyDescent="0.25">
      <c r="A13" s="138"/>
      <c r="B13" s="129"/>
      <c r="C13" s="139"/>
      <c r="D13" s="328"/>
      <c r="E13" s="328"/>
      <c r="F13" s="129"/>
      <c r="G13" s="139"/>
      <c r="H13" s="328"/>
      <c r="I13" s="129"/>
      <c r="J13" s="328"/>
      <c r="K13" s="328"/>
      <c r="L13" s="139"/>
      <c r="M13" s="328"/>
      <c r="N13" s="139"/>
      <c r="O13" s="328"/>
      <c r="P13" s="328"/>
      <c r="Q13" s="328"/>
      <c r="R13" s="328"/>
      <c r="S13" s="139"/>
      <c r="T13" s="328"/>
      <c r="U13" s="328"/>
      <c r="V13" s="328"/>
      <c r="W13" s="129"/>
      <c r="X13" s="328"/>
      <c r="Y13" s="328"/>
      <c r="Z13" s="129"/>
      <c r="AA13" s="132"/>
      <c r="AB13" s="41"/>
    </row>
    <row r="14" spans="1:30" hidden="1" x14ac:dyDescent="0.25">
      <c r="A14" s="174"/>
      <c r="B14" s="179"/>
      <c r="C14" s="175"/>
      <c r="D14" s="328"/>
      <c r="E14" s="328"/>
      <c r="F14" s="179"/>
      <c r="G14" s="179"/>
      <c r="H14" s="328"/>
      <c r="I14" s="179"/>
      <c r="J14" s="328"/>
      <c r="K14" s="328"/>
      <c r="L14" s="179"/>
      <c r="M14" s="328"/>
      <c r="N14" s="179"/>
      <c r="O14" s="328"/>
      <c r="P14" s="328"/>
      <c r="Q14" s="328"/>
      <c r="R14" s="328"/>
      <c r="S14" s="179"/>
      <c r="T14" s="328"/>
      <c r="U14" s="328"/>
      <c r="V14" s="328"/>
      <c r="W14" s="179"/>
      <c r="X14" s="328"/>
      <c r="Y14" s="328"/>
      <c r="Z14" s="179"/>
      <c r="AA14" s="179"/>
      <c r="AB14" s="41"/>
    </row>
    <row r="15" spans="1:30" hidden="1" x14ac:dyDescent="0.25">
      <c r="A15" s="138"/>
      <c r="B15" s="129"/>
      <c r="C15" s="139"/>
      <c r="D15" s="328"/>
      <c r="E15" s="328"/>
      <c r="F15" s="129"/>
      <c r="G15" s="139"/>
      <c r="H15" s="328"/>
      <c r="I15" s="129"/>
      <c r="J15" s="328"/>
      <c r="K15" s="328"/>
      <c r="L15" s="139"/>
      <c r="M15" s="328"/>
      <c r="N15" s="139"/>
      <c r="O15" s="328"/>
      <c r="P15" s="328"/>
      <c r="Q15" s="328"/>
      <c r="R15" s="328"/>
      <c r="S15" s="139"/>
      <c r="T15" s="328"/>
      <c r="U15" s="328"/>
      <c r="V15" s="328"/>
      <c r="W15" s="129"/>
      <c r="X15" s="328"/>
      <c r="Y15" s="328"/>
      <c r="Z15" s="129"/>
      <c r="AA15" s="132"/>
      <c r="AB15" s="41"/>
    </row>
    <row r="16" spans="1:30" hidden="1" x14ac:dyDescent="0.25">
      <c r="A16" s="138"/>
      <c r="B16" s="129"/>
      <c r="C16" s="139"/>
      <c r="D16" s="328"/>
      <c r="E16" s="328"/>
      <c r="F16" s="129"/>
      <c r="G16" s="139"/>
      <c r="H16" s="328"/>
      <c r="I16" s="129"/>
      <c r="J16" s="328"/>
      <c r="K16" s="328"/>
      <c r="L16" s="139"/>
      <c r="M16" s="328"/>
      <c r="N16" s="139"/>
      <c r="O16" s="328"/>
      <c r="P16" s="328"/>
      <c r="Q16" s="328"/>
      <c r="R16" s="328"/>
      <c r="S16" s="129"/>
      <c r="T16" s="328"/>
      <c r="U16" s="328"/>
      <c r="V16" s="328"/>
      <c r="W16" s="129"/>
      <c r="X16" s="328"/>
      <c r="Y16" s="328"/>
      <c r="Z16" s="129"/>
      <c r="AA16" s="132"/>
      <c r="AB16" s="41"/>
    </row>
    <row r="17" spans="1:28" hidden="1" x14ac:dyDescent="0.25">
      <c r="A17" s="174"/>
      <c r="B17" s="179"/>
      <c r="C17" s="175"/>
      <c r="D17" s="328"/>
      <c r="E17" s="328"/>
      <c r="F17" s="179"/>
      <c r="G17" s="179"/>
      <c r="H17" s="328"/>
      <c r="I17" s="179"/>
      <c r="J17" s="328"/>
      <c r="K17" s="328"/>
      <c r="L17" s="179"/>
      <c r="M17" s="328"/>
      <c r="N17" s="179"/>
      <c r="O17" s="328"/>
      <c r="P17" s="328"/>
      <c r="Q17" s="328"/>
      <c r="R17" s="328"/>
      <c r="S17" s="179"/>
      <c r="T17" s="328"/>
      <c r="U17" s="328"/>
      <c r="V17" s="328"/>
      <c r="W17" s="179"/>
      <c r="X17" s="328"/>
      <c r="Y17" s="328"/>
      <c r="Z17" s="179"/>
      <c r="AA17" s="179"/>
      <c r="AB17" s="41"/>
    </row>
    <row r="18" spans="1:28" hidden="1" x14ac:dyDescent="0.25">
      <c r="A18" s="138"/>
      <c r="B18" s="129"/>
      <c r="C18" s="139"/>
      <c r="D18" s="328"/>
      <c r="E18" s="328"/>
      <c r="F18" s="139"/>
      <c r="G18" s="139"/>
      <c r="H18" s="328"/>
      <c r="I18" s="129"/>
      <c r="J18" s="328"/>
      <c r="K18" s="328"/>
      <c r="L18" s="139"/>
      <c r="M18" s="328"/>
      <c r="N18" s="139"/>
      <c r="O18" s="328"/>
      <c r="P18" s="328"/>
      <c r="Q18" s="328"/>
      <c r="R18" s="328"/>
      <c r="S18" s="139"/>
      <c r="T18" s="328"/>
      <c r="U18" s="328"/>
      <c r="V18" s="328"/>
      <c r="W18" s="129"/>
      <c r="X18" s="328"/>
      <c r="Y18" s="328"/>
      <c r="Z18" s="129"/>
      <c r="AA18" s="132"/>
      <c r="AB18" s="41"/>
    </row>
    <row r="19" spans="1:28" hidden="1" x14ac:dyDescent="0.25">
      <c r="A19" s="138"/>
      <c r="B19" s="129"/>
      <c r="C19" s="139"/>
      <c r="D19" s="328"/>
      <c r="E19" s="328"/>
      <c r="F19" s="139"/>
      <c r="G19" s="139"/>
      <c r="H19" s="328"/>
      <c r="I19" s="129"/>
      <c r="J19" s="328"/>
      <c r="K19" s="328"/>
      <c r="L19" s="139"/>
      <c r="M19" s="328"/>
      <c r="N19" s="139"/>
      <c r="O19" s="328"/>
      <c r="P19" s="328"/>
      <c r="Q19" s="328"/>
      <c r="R19" s="328"/>
      <c r="S19" s="129"/>
      <c r="T19" s="328"/>
      <c r="U19" s="328"/>
      <c r="V19" s="328"/>
      <c r="W19" s="129"/>
      <c r="X19" s="328"/>
      <c r="Y19" s="328"/>
      <c r="Z19" s="129"/>
      <c r="AA19" s="132"/>
      <c r="AB19" s="41"/>
    </row>
    <row r="20" spans="1:28" hidden="1" x14ac:dyDescent="0.25">
      <c r="A20" s="138"/>
      <c r="B20" s="129"/>
      <c r="C20" s="139"/>
      <c r="D20" s="328"/>
      <c r="E20" s="328"/>
      <c r="F20" s="139"/>
      <c r="G20" s="139"/>
      <c r="H20" s="328"/>
      <c r="I20" s="139"/>
      <c r="J20" s="328"/>
      <c r="K20" s="328"/>
      <c r="L20" s="139"/>
      <c r="M20" s="328"/>
      <c r="N20" s="139"/>
      <c r="O20" s="328"/>
      <c r="P20" s="328"/>
      <c r="Q20" s="328"/>
      <c r="R20" s="328"/>
      <c r="S20" s="139"/>
      <c r="T20" s="328"/>
      <c r="U20" s="328"/>
      <c r="V20" s="328"/>
      <c r="W20" s="129"/>
      <c r="X20" s="328"/>
      <c r="Y20" s="328"/>
      <c r="Z20" s="129"/>
      <c r="AA20" s="132"/>
      <c r="AB20" s="41"/>
    </row>
    <row r="21" spans="1:28" hidden="1" x14ac:dyDescent="0.25">
      <c r="A21" s="138"/>
      <c r="B21" s="129"/>
      <c r="C21" s="139"/>
      <c r="D21" s="328"/>
      <c r="E21" s="328"/>
      <c r="F21" s="139"/>
      <c r="G21" s="139"/>
      <c r="H21" s="328"/>
      <c r="I21" s="139"/>
      <c r="J21" s="328"/>
      <c r="K21" s="328"/>
      <c r="L21" s="139"/>
      <c r="M21" s="328"/>
      <c r="N21" s="139"/>
      <c r="O21" s="328"/>
      <c r="P21" s="328"/>
      <c r="Q21" s="328"/>
      <c r="R21" s="328"/>
      <c r="S21" s="129"/>
      <c r="T21" s="328"/>
      <c r="U21" s="328"/>
      <c r="V21" s="328"/>
      <c r="W21" s="129"/>
      <c r="X21" s="328"/>
      <c r="Y21" s="328"/>
      <c r="Z21" s="129"/>
      <c r="AA21" s="132"/>
      <c r="AB21" s="41"/>
    </row>
    <row r="22" spans="1:28" hidden="1" x14ac:dyDescent="0.25">
      <c r="A22" s="138"/>
      <c r="B22" s="129"/>
      <c r="C22" s="139"/>
      <c r="D22" s="328"/>
      <c r="E22" s="328"/>
      <c r="F22" s="139"/>
      <c r="G22" s="129"/>
      <c r="H22" s="129"/>
      <c r="I22" s="129"/>
      <c r="J22" s="328"/>
      <c r="K22" s="129"/>
      <c r="L22" s="139"/>
      <c r="M22" s="129"/>
      <c r="N22" s="139"/>
      <c r="O22" s="328"/>
      <c r="P22" s="328"/>
      <c r="Q22" s="129"/>
      <c r="R22" s="328"/>
      <c r="S22" s="139"/>
      <c r="T22" s="328"/>
      <c r="U22" s="328"/>
      <c r="V22" s="328"/>
      <c r="W22" s="328"/>
      <c r="X22" s="328"/>
      <c r="Y22" s="328"/>
      <c r="Z22" s="129"/>
      <c r="AA22" s="132"/>
      <c r="AB22" s="41"/>
    </row>
    <row r="23" spans="1:28" hidden="1" x14ac:dyDescent="0.25">
      <c r="A23" s="141"/>
      <c r="B23" s="129"/>
      <c r="C23" s="139"/>
      <c r="D23" s="328"/>
      <c r="E23" s="328"/>
      <c r="F23" s="129"/>
      <c r="G23" s="129"/>
      <c r="H23" s="129"/>
      <c r="I23" s="129"/>
      <c r="J23" s="328"/>
      <c r="K23" s="129"/>
      <c r="L23" s="139"/>
      <c r="M23" s="129"/>
      <c r="N23" s="129"/>
      <c r="O23" s="328"/>
      <c r="P23" s="328"/>
      <c r="Q23" s="129"/>
      <c r="R23" s="328"/>
      <c r="S23" s="129"/>
      <c r="T23" s="328"/>
      <c r="U23" s="328"/>
      <c r="V23" s="328"/>
      <c r="W23" s="328"/>
      <c r="X23" s="328"/>
      <c r="Y23" s="328"/>
      <c r="Z23" s="129"/>
      <c r="AA23" s="132"/>
      <c r="AB23" s="41"/>
    </row>
    <row r="24" spans="1:28" hidden="1" x14ac:dyDescent="0.25">
      <c r="A24" s="141"/>
      <c r="B24" s="129"/>
      <c r="C24" s="139"/>
      <c r="D24" s="328"/>
      <c r="E24" s="328"/>
      <c r="F24" s="139"/>
      <c r="G24" s="129"/>
      <c r="H24" s="129"/>
      <c r="I24" s="129"/>
      <c r="J24" s="328"/>
      <c r="K24" s="129"/>
      <c r="L24" s="139"/>
      <c r="M24" s="129"/>
      <c r="N24" s="139"/>
      <c r="O24" s="328"/>
      <c r="P24" s="328"/>
      <c r="Q24" s="129"/>
      <c r="R24" s="328"/>
      <c r="S24" s="139"/>
      <c r="T24" s="328"/>
      <c r="U24" s="328"/>
      <c r="V24" s="328"/>
      <c r="W24" s="328"/>
      <c r="X24" s="328"/>
      <c r="Y24" s="328"/>
      <c r="Z24" s="129"/>
      <c r="AA24" s="132"/>
      <c r="AB24" s="41"/>
    </row>
    <row r="25" spans="1:28" hidden="1" x14ac:dyDescent="0.25">
      <c r="A25" s="138"/>
      <c r="B25" s="129"/>
      <c r="C25" s="139"/>
      <c r="D25" s="328"/>
      <c r="E25" s="328"/>
      <c r="F25" s="139"/>
      <c r="G25" s="139"/>
      <c r="H25" s="328"/>
      <c r="I25" s="129"/>
      <c r="J25" s="129"/>
      <c r="K25" s="328"/>
      <c r="L25" s="129"/>
      <c r="M25" s="328"/>
      <c r="N25" s="139"/>
      <c r="O25" s="129"/>
      <c r="P25" s="328"/>
      <c r="Q25" s="328"/>
      <c r="R25" s="129"/>
      <c r="S25" s="139"/>
      <c r="T25" s="328"/>
      <c r="U25" s="129"/>
      <c r="V25" s="328"/>
      <c r="W25" s="129"/>
      <c r="X25" s="328"/>
      <c r="Y25" s="328"/>
      <c r="Z25" s="129"/>
      <c r="AA25" s="132"/>
      <c r="AB25" s="41"/>
    </row>
    <row r="26" spans="1:28" hidden="1" x14ac:dyDescent="0.25">
      <c r="A26" s="141"/>
      <c r="B26" s="129"/>
      <c r="C26" s="139"/>
      <c r="D26" s="328"/>
      <c r="E26" s="328"/>
      <c r="F26" s="139"/>
      <c r="G26" s="139"/>
      <c r="H26" s="328"/>
      <c r="I26" s="129"/>
      <c r="J26" s="129"/>
      <c r="K26" s="328"/>
      <c r="L26" s="129"/>
      <c r="M26" s="328"/>
      <c r="N26" s="139"/>
      <c r="O26" s="129"/>
      <c r="P26" s="328"/>
      <c r="Q26" s="328"/>
      <c r="R26" s="129"/>
      <c r="S26" s="139"/>
      <c r="T26" s="328"/>
      <c r="U26" s="129"/>
      <c r="V26" s="328"/>
      <c r="W26" s="129"/>
      <c r="X26" s="328"/>
      <c r="Y26" s="328"/>
      <c r="Z26" s="129"/>
      <c r="AA26" s="132"/>
      <c r="AB26" s="41"/>
    </row>
    <row r="27" spans="1:28" hidden="1" x14ac:dyDescent="0.25">
      <c r="A27" s="141"/>
      <c r="B27" s="129"/>
      <c r="C27" s="139"/>
      <c r="D27" s="328"/>
      <c r="E27" s="328"/>
      <c r="F27" s="139"/>
      <c r="G27" s="139"/>
      <c r="H27" s="328"/>
      <c r="I27" s="129"/>
      <c r="J27" s="129"/>
      <c r="K27" s="328"/>
      <c r="L27" s="129"/>
      <c r="M27" s="328"/>
      <c r="N27" s="139"/>
      <c r="O27" s="129"/>
      <c r="P27" s="328"/>
      <c r="Q27" s="328"/>
      <c r="R27" s="129"/>
      <c r="S27" s="139"/>
      <c r="T27" s="328"/>
      <c r="U27" s="129"/>
      <c r="V27" s="328"/>
      <c r="W27" s="129"/>
      <c r="X27" s="328"/>
      <c r="Y27" s="328"/>
      <c r="Z27" s="129"/>
      <c r="AA27" s="132"/>
      <c r="AB27" s="41"/>
    </row>
    <row r="28" spans="1:28" hidden="1" x14ac:dyDescent="0.25">
      <c r="A28" s="138"/>
      <c r="B28" s="129"/>
      <c r="C28" s="139"/>
      <c r="D28" s="328"/>
      <c r="E28" s="328"/>
      <c r="F28" s="129"/>
      <c r="G28" s="129"/>
      <c r="H28" s="328"/>
      <c r="I28" s="129"/>
      <c r="J28" s="129"/>
      <c r="K28" s="129"/>
      <c r="L28" s="129"/>
      <c r="M28" s="328"/>
      <c r="N28" s="129"/>
      <c r="O28" s="328"/>
      <c r="P28" s="129"/>
      <c r="Q28" s="328"/>
      <c r="R28" s="328"/>
      <c r="S28" s="129"/>
      <c r="T28" s="129"/>
      <c r="U28" s="328"/>
      <c r="V28" s="328"/>
      <c r="W28" s="129"/>
      <c r="X28" s="328"/>
      <c r="Y28" s="328"/>
      <c r="Z28" s="129"/>
      <c r="AA28" s="132"/>
      <c r="AB28" s="41"/>
    </row>
    <row r="29" spans="1:28" hidden="1" x14ac:dyDescent="0.25">
      <c r="A29" s="138"/>
      <c r="B29" s="129"/>
      <c r="C29" s="139"/>
      <c r="D29" s="328"/>
      <c r="E29" s="328"/>
      <c r="F29" s="139"/>
      <c r="G29" s="139"/>
      <c r="H29" s="328"/>
      <c r="I29" s="139"/>
      <c r="J29" s="328"/>
      <c r="K29" s="328"/>
      <c r="L29" s="139"/>
      <c r="M29" s="129"/>
      <c r="N29" s="139"/>
      <c r="O29" s="328"/>
      <c r="P29" s="328"/>
      <c r="Q29" s="129"/>
      <c r="R29" s="328"/>
      <c r="S29" s="139"/>
      <c r="T29" s="129"/>
      <c r="U29" s="328"/>
      <c r="V29" s="328"/>
      <c r="W29" s="129"/>
      <c r="X29" s="328"/>
      <c r="Y29" s="328"/>
      <c r="Z29" s="129"/>
      <c r="AA29" s="132"/>
      <c r="AB29" s="41"/>
    </row>
    <row r="30" spans="1:28" hidden="1" x14ac:dyDescent="0.25">
      <c r="A30" s="141"/>
      <c r="B30" s="129"/>
      <c r="C30" s="139"/>
      <c r="D30" s="328"/>
      <c r="E30" s="328"/>
      <c r="F30" s="139"/>
      <c r="G30" s="139"/>
      <c r="H30" s="328"/>
      <c r="I30" s="139"/>
      <c r="J30" s="328"/>
      <c r="K30" s="328"/>
      <c r="L30" s="139"/>
      <c r="M30" s="129"/>
      <c r="N30" s="139"/>
      <c r="O30" s="328"/>
      <c r="P30" s="328"/>
      <c r="Q30" s="129"/>
      <c r="R30" s="328"/>
      <c r="S30" s="139"/>
      <c r="T30" s="129"/>
      <c r="U30" s="328"/>
      <c r="V30" s="328"/>
      <c r="W30" s="129"/>
      <c r="X30" s="328"/>
      <c r="Y30" s="328"/>
      <c r="Z30" s="129"/>
      <c r="AA30" s="132"/>
      <c r="AB30" s="41"/>
    </row>
    <row r="31" spans="1:28" hidden="1" x14ac:dyDescent="0.25">
      <c r="A31" s="141"/>
      <c r="B31" s="129"/>
      <c r="C31" s="139"/>
      <c r="D31" s="328"/>
      <c r="E31" s="328"/>
      <c r="F31" s="139"/>
      <c r="G31" s="139"/>
      <c r="H31" s="328"/>
      <c r="I31" s="139"/>
      <c r="J31" s="328"/>
      <c r="K31" s="328"/>
      <c r="L31" s="139"/>
      <c r="M31" s="129"/>
      <c r="N31" s="139"/>
      <c r="O31" s="328"/>
      <c r="P31" s="328"/>
      <c r="Q31" s="129"/>
      <c r="R31" s="328"/>
      <c r="S31" s="139"/>
      <c r="T31" s="129"/>
      <c r="U31" s="328"/>
      <c r="V31" s="328"/>
      <c r="W31" s="129"/>
      <c r="X31" s="328"/>
      <c r="Y31" s="328"/>
      <c r="Z31" s="129"/>
      <c r="AA31" s="132"/>
      <c r="AB31" s="41"/>
    </row>
    <row r="32" spans="1:28" hidden="1" x14ac:dyDescent="0.25">
      <c r="A32" s="138"/>
      <c r="B32" s="129"/>
      <c r="C32" s="139"/>
      <c r="D32" s="328"/>
      <c r="E32" s="328"/>
      <c r="F32" s="129"/>
      <c r="G32" s="139"/>
      <c r="H32" s="328"/>
      <c r="I32" s="139"/>
      <c r="J32" s="328"/>
      <c r="K32" s="328"/>
      <c r="L32" s="139"/>
      <c r="M32" s="328"/>
      <c r="N32" s="139"/>
      <c r="O32" s="328"/>
      <c r="P32" s="328"/>
      <c r="Q32" s="328"/>
      <c r="R32" s="328"/>
      <c r="S32" s="129"/>
      <c r="T32" s="328"/>
      <c r="U32" s="328"/>
      <c r="V32" s="328"/>
      <c r="W32" s="129"/>
      <c r="X32" s="328"/>
      <c r="Y32" s="328"/>
      <c r="Z32" s="129"/>
      <c r="AA32" s="132"/>
      <c r="AB32" s="41"/>
    </row>
    <row r="33" spans="1:28" hidden="1" x14ac:dyDescent="0.25">
      <c r="A33" s="136"/>
      <c r="B33" s="129"/>
      <c r="C33" s="139"/>
      <c r="D33" s="328"/>
      <c r="E33" s="328"/>
      <c r="F33" s="139"/>
      <c r="G33" s="139"/>
      <c r="H33" s="328"/>
      <c r="I33" s="139"/>
      <c r="J33" s="129"/>
      <c r="K33" s="328"/>
      <c r="L33" s="139"/>
      <c r="M33" s="328"/>
      <c r="N33" s="139"/>
      <c r="O33" s="328"/>
      <c r="P33" s="129"/>
      <c r="Q33" s="328"/>
      <c r="R33" s="328"/>
      <c r="S33" s="139"/>
      <c r="T33" s="129"/>
      <c r="U33" s="328"/>
      <c r="V33" s="328"/>
      <c r="W33" s="129"/>
      <c r="X33" s="328"/>
      <c r="Y33" s="328"/>
      <c r="Z33" s="129"/>
      <c r="AA33" s="132"/>
      <c r="AB33" s="41"/>
    </row>
    <row r="34" spans="1:28" hidden="1" x14ac:dyDescent="0.25">
      <c r="A34" s="142"/>
      <c r="B34" s="129"/>
      <c r="C34" s="328"/>
      <c r="D34" s="328"/>
      <c r="E34" s="328"/>
      <c r="F34" s="139"/>
      <c r="G34" s="139"/>
      <c r="H34" s="328"/>
      <c r="I34" s="139"/>
      <c r="J34" s="328"/>
      <c r="K34" s="328"/>
      <c r="L34" s="129"/>
      <c r="M34" s="328"/>
      <c r="N34" s="139"/>
      <c r="O34" s="328"/>
      <c r="P34" s="328"/>
      <c r="Q34" s="328"/>
      <c r="R34" s="328"/>
      <c r="S34" s="129"/>
      <c r="T34" s="328"/>
      <c r="U34" s="328"/>
      <c r="V34" s="129"/>
      <c r="W34" s="129"/>
      <c r="X34" s="328"/>
      <c r="Y34" s="328"/>
      <c r="Z34" s="129"/>
      <c r="AA34" s="132"/>
      <c r="AB34" s="41"/>
    </row>
    <row r="35" spans="1:28" hidden="1" x14ac:dyDescent="0.25">
      <c r="A35" s="138"/>
      <c r="B35" s="129"/>
      <c r="C35" s="328"/>
      <c r="D35" s="328"/>
      <c r="E35" s="328"/>
      <c r="F35" s="139"/>
      <c r="G35" s="139"/>
      <c r="H35" s="328"/>
      <c r="I35" s="139"/>
      <c r="J35" s="328"/>
      <c r="K35" s="328"/>
      <c r="L35" s="139"/>
      <c r="M35" s="328"/>
      <c r="N35" s="139"/>
      <c r="O35" s="328"/>
      <c r="P35" s="328"/>
      <c r="Q35" s="328"/>
      <c r="R35" s="328"/>
      <c r="S35" s="129"/>
      <c r="T35" s="328"/>
      <c r="U35" s="328"/>
      <c r="V35" s="129"/>
      <c r="W35" s="129"/>
      <c r="X35" s="328"/>
      <c r="Y35" s="328"/>
      <c r="Z35" s="129"/>
      <c r="AA35" s="132"/>
      <c r="AB35" s="41"/>
    </row>
    <row r="36" spans="1:28" hidden="1" x14ac:dyDescent="0.25">
      <c r="A36" s="136"/>
      <c r="B36" s="129"/>
      <c r="C36" s="129"/>
      <c r="D36" s="328"/>
      <c r="E36" s="328"/>
      <c r="F36" s="129"/>
      <c r="G36" s="139"/>
      <c r="H36" s="328"/>
      <c r="I36" s="139"/>
      <c r="J36" s="328"/>
      <c r="K36" s="328"/>
      <c r="L36" s="139"/>
      <c r="M36" s="328"/>
      <c r="N36" s="139"/>
      <c r="O36" s="328"/>
      <c r="P36" s="328"/>
      <c r="Q36" s="328"/>
      <c r="R36" s="328"/>
      <c r="S36" s="129"/>
      <c r="T36" s="328"/>
      <c r="U36" s="328"/>
      <c r="V36" s="328"/>
      <c r="W36" s="129"/>
      <c r="X36" s="129"/>
      <c r="Y36" s="328"/>
      <c r="Z36" s="129"/>
      <c r="AA36" s="132"/>
      <c r="AB36" s="41"/>
    </row>
    <row r="37" spans="1:28" hidden="1" x14ac:dyDescent="0.25">
      <c r="A37" s="136"/>
      <c r="B37" s="129"/>
      <c r="C37" s="129"/>
      <c r="D37" s="328"/>
      <c r="E37" s="328"/>
      <c r="F37" s="129"/>
      <c r="G37" s="328"/>
      <c r="H37" s="328"/>
      <c r="I37" s="328"/>
      <c r="J37" s="328"/>
      <c r="K37" s="328"/>
      <c r="L37" s="328"/>
      <c r="M37" s="328"/>
      <c r="N37" s="328"/>
      <c r="O37" s="328"/>
      <c r="P37" s="328"/>
      <c r="Q37" s="328"/>
      <c r="R37" s="328"/>
      <c r="S37" s="328"/>
      <c r="T37" s="328"/>
      <c r="U37" s="328"/>
      <c r="V37" s="328"/>
      <c r="W37" s="129"/>
      <c r="X37" s="328"/>
      <c r="Y37" s="328"/>
      <c r="Z37" s="129"/>
      <c r="AA37" s="132"/>
      <c r="AB37" s="41"/>
    </row>
    <row r="38" spans="1:28" hidden="1" x14ac:dyDescent="0.25">
      <c r="A38" s="170"/>
      <c r="B38" s="171"/>
      <c r="C38" s="171"/>
      <c r="D38" s="328"/>
      <c r="E38" s="328"/>
      <c r="F38" s="171"/>
      <c r="G38" s="171"/>
      <c r="H38" s="171"/>
      <c r="I38" s="171"/>
      <c r="J38" s="171"/>
      <c r="K38" s="171"/>
      <c r="L38" s="171"/>
      <c r="M38" s="171"/>
      <c r="N38" s="171"/>
      <c r="O38" s="171"/>
      <c r="P38" s="171"/>
      <c r="Q38" s="171"/>
      <c r="R38" s="171"/>
      <c r="S38" s="171"/>
      <c r="T38" s="171"/>
      <c r="U38" s="171"/>
      <c r="V38" s="171"/>
      <c r="W38" s="171"/>
      <c r="X38" s="171"/>
      <c r="Y38" s="328"/>
      <c r="Z38" s="171"/>
      <c r="AA38" s="172"/>
      <c r="AB38" s="41"/>
    </row>
    <row r="39" spans="1:28" hidden="1" x14ac:dyDescent="0.25">
      <c r="A39" s="80"/>
      <c r="B39" s="88"/>
      <c r="C39" s="88"/>
      <c r="D39" s="88"/>
      <c r="E39" s="88"/>
      <c r="F39" s="88"/>
      <c r="G39" s="88"/>
      <c r="H39" s="88"/>
      <c r="I39" s="88"/>
      <c r="J39" s="88"/>
      <c r="K39" s="88"/>
      <c r="L39" s="88"/>
      <c r="M39" s="88"/>
      <c r="N39" s="88"/>
      <c r="O39" s="88"/>
      <c r="P39" s="88"/>
      <c r="Q39" s="88"/>
      <c r="R39" s="88"/>
      <c r="S39" s="88"/>
      <c r="T39" s="88"/>
      <c r="U39" s="88"/>
      <c r="V39" s="88"/>
      <c r="W39" s="88"/>
      <c r="X39" s="88"/>
      <c r="Y39" s="88"/>
      <c r="Z39" s="88"/>
      <c r="AA39" s="88"/>
    </row>
    <row r="40" spans="1:28" hidden="1" x14ac:dyDescent="0.25">
      <c r="A40" s="11"/>
      <c r="B40" s="36" t="str">
        <f>IF(ISNUMBER(B38),IF(SUM(B6:B22,B25,B28,B29,B32:B34,B36,B37)=B38,"PASS",IF(ISBLANK(Checks!$D19),"FAIL","EXPLAINED")),"")</f>
        <v/>
      </c>
      <c r="C40" s="36" t="str">
        <f>IF(ISNUMBER(C38),IF(SUM(C6:C22,C25,C28,C29,C32:C34,C36,C37)=C38,"PASS",IF(ISBLANK(Checks!$D19),"FAIL","EXPLAINED")),"")</f>
        <v/>
      </c>
      <c r="D40" s="36" t="str">
        <f>IF(ISNUMBER(D38),IF(SUM(D6:D22,D25,D28,D29,D32:D34,D36,D37)=D38,"PASS",IF(ISBLANK(Checks!$D19),"FAIL","EXPLAINED")),"")</f>
        <v/>
      </c>
      <c r="E40" s="36" t="str">
        <f>IF(ISNUMBER(E38),IF(SUM(E6:E22,E25,E28,E29,E32:E34,E36,E37)=E38,"PASS",IF(ISBLANK(Checks!$D19),"FAIL","EXPLAINED")),"")</f>
        <v/>
      </c>
      <c r="F40" s="36" t="str">
        <f>IF(ISNUMBER(F38),IF(SUM(F6:F22,F25,F28,F29,F32:F34,F36,F37)=F38,"PASS",IF(ISBLANK(Checks!$D19),"FAIL","EXPLAINED")),"")</f>
        <v/>
      </c>
      <c r="G40" s="36" t="str">
        <f>IF(ISNUMBER(G38),IF(SUM(G6:G22,G25,G28,G29,G32:G34,G36,G37)=G38,"PASS",IF(ISBLANK(Checks!$D19),"FAIL","EXPLAINED")),"")</f>
        <v/>
      </c>
      <c r="H40" s="36" t="str">
        <f>IF(ISNUMBER(H38),IF(SUM(H6:H22,H25,H28,H29,H32:H34,H36,H37)=H38,"PASS",IF(ISBLANK(Checks!$D19),"FAIL","EXPLAINED")),"")</f>
        <v/>
      </c>
      <c r="I40" s="36" t="str">
        <f>IF(ISNUMBER(I38),IF(SUM(I6:I22,I25,I28,I29,I32:I34,I36,I37)=I38,"PASS",IF(ISBLANK(Checks!$D19),"FAIL","EXPLAINED")),"")</f>
        <v/>
      </c>
      <c r="J40" s="36" t="str">
        <f>IF(ISNUMBER(J38),IF(SUM(J6:J22,J25,J28,J29,J32:J34,J36,J37)=J38,"PASS",IF(ISBLANK(Checks!$D19),"FAIL","EXPLAINED")),"")</f>
        <v/>
      </c>
      <c r="K40" s="36" t="str">
        <f>IF(ISNUMBER(K38),IF(SUM(K6:K22,K25,K28,K29,K32:K34,K36,K37)=K38,"PASS",IF(ISBLANK(Checks!$D19),"FAIL","EXPLAINED")),"")</f>
        <v/>
      </c>
      <c r="L40" s="36" t="str">
        <f>IF(ISNUMBER(L38),IF(SUM(L6:L22,L25,L28,L29,L32:L34,L36,L37)=L38,"PASS",IF(ISBLANK(Checks!$D19),"FAIL","EXPLAINED")),"")</f>
        <v/>
      </c>
      <c r="M40" s="36" t="str">
        <f>IF(ISNUMBER(M38),IF(SUM(M6:M22,M25,M28,M29,M32:M34,M36,M37)=M38,"PASS",IF(ISBLANK(Checks!$D19),"FAIL","EXPLAINED")),"")</f>
        <v/>
      </c>
      <c r="N40" s="36" t="str">
        <f>IF(ISNUMBER(N38),IF(SUM(N6:N22,N25,N28,N29,N32:N34,N36,N37)=N38,"PASS",IF(ISBLANK(Checks!$D19),"FAIL","EXPLAINED")),"")</f>
        <v/>
      </c>
      <c r="O40" s="36" t="str">
        <f>IF(ISNUMBER(O38),IF(SUM(O6:O22,O25,O28,O29,O32:O34,O36,O37)=O38,"PASS",IF(ISBLANK(Checks!$D19),"FAIL","EXPLAINED")),"")</f>
        <v/>
      </c>
      <c r="P40" s="36" t="str">
        <f>IF(ISNUMBER(P38),IF(SUM(P6:P22,P25,P28,P29,P32:P34,P36,P37)=P38,"PASS",IF(ISBLANK(Checks!$D19),"FAIL","EXPLAINED")),"")</f>
        <v/>
      </c>
      <c r="Q40" s="36" t="str">
        <f>IF(ISNUMBER(Q38),IF(SUM(Q6:Q22,Q25,Q28,Q29,Q32:Q34,Q36,Q37)=Q38,"PASS",IF(ISBLANK(Checks!$D19),"FAIL","EXPLAINED")),"")</f>
        <v/>
      </c>
      <c r="R40" s="36" t="str">
        <f>IF(ISNUMBER(R38),IF(SUM(R6:R22,R25,R28,R29,R32:R34,R36,R37)=R38,"PASS",IF(ISBLANK(Checks!$D19),"FAIL","EXPLAINED")),"")</f>
        <v/>
      </c>
      <c r="S40" s="36" t="str">
        <f>IF(ISNUMBER(S38),IF(SUM(S6:S22,S25,S28,S29,S32:S34,S36,S37)=S38,"PASS",IF(ISBLANK(Checks!$D19),"FAIL","EXPLAINED")),"")</f>
        <v/>
      </c>
      <c r="T40" s="36" t="str">
        <f>IF(ISNUMBER(T38),IF(SUM(T6:T22,T25,T28,T29,T32:T34,T36,T37)=T38,"PASS",IF(ISBLANK(Checks!$D19),"FAIL","EXPLAINED")),"")</f>
        <v/>
      </c>
      <c r="U40" s="36" t="str">
        <f>IF(ISNUMBER(U38),IF(SUM(U6:U22,U25,U28,U29,U32:U34,U36,U37)=U38,"PASS",IF(ISBLANK(Checks!$D19),"FAIL","EXPLAINED")),"")</f>
        <v/>
      </c>
      <c r="V40" s="36" t="str">
        <f>IF(ISNUMBER(V38),IF(SUM(V6:V22,V25,V28,V29,V32:V34,V36,V37)=V38,"PASS",IF(ISBLANK(Checks!$D19),"FAIL","EXPLAINED")),"")</f>
        <v/>
      </c>
      <c r="W40" s="36" t="str">
        <f>IF(ISNUMBER(W38),IF(SUM(W6:W22,W25,W28,W29,W32:W34,W36,W37)=W38,"PASS",IF(ISBLANK(Checks!$D19),"FAIL","EXPLAINED")),"")</f>
        <v/>
      </c>
      <c r="X40" s="36" t="str">
        <f>IF(ISNUMBER(X38),IF(SUM(X6:X22,X25,X28,X29,X32:X34,X36,X37)=X38,"PASS",IF(ISBLANK(Checks!$D19),"FAIL","EXPLAINED")),"")</f>
        <v/>
      </c>
      <c r="Y40" s="36" t="str">
        <f>IF(ISNUMBER(Y38),IF(SUM(Y6:Y22,Y25,Y28,Y29,Y32:Y34,Y36,Y37)=Y38,"PASS",IF(ISBLANK(Checks!$D19),"FAIL","EXPLAINED")),"")</f>
        <v/>
      </c>
      <c r="Z40" s="36" t="str">
        <f>IF(ISNUMBER(Z38),IF(SUM(Z6:Z22,Z25,Z28,Z29,Z32:Z34,Z36,Z37)=Z38,"PASS",IF(ISBLANK(Checks!$D19),"FAIL","EXPLAINED")),"")</f>
        <v/>
      </c>
      <c r="AA40" s="36" t="str">
        <f>IF(ISNUMBER(AA38),IF(SUM(AA6:AA22,AA25,AA28,AA29,AA32:AA34,AA36,AA37)=AA38,"PASS",IF(ISBLANK(Checks!$D19),"FAIL","EXPLAINED")),"")</f>
        <v/>
      </c>
    </row>
    <row r="41" spans="1:28" hidden="1" x14ac:dyDescent="0.25">
      <c r="A41" s="11"/>
      <c r="B41" s="36" t="str">
        <f>IF(AND(ISNUMBER(B26),ISNUMBER(B27),ISNUMBER(B25)),IF(OR(B26&gt;B27,B25&lt;B26,B25&lt;B27),IF(ISBLANK(Checks!$D21),"FAIL - Item 6.f. (residential real estate dependent on cash flows) and its memo items are inconsistent. M.2.a is a subset of M.2.b, which is a subset of item 6.f.","Explained"),"Pass"),"")</f>
        <v/>
      </c>
      <c r="C41" s="36" t="str">
        <f>IF(AND(ISNUMBER(C26),ISNUMBER(C27),ISNUMBER(C25)),IF(OR(C26&gt;C27,C25&lt;C26,C25&lt;C27),IF(ISBLANK(Checks!$D21),"FAIL - Item 6.f. (residential real estate dependent on cash flows) and its memo items are inconsistent. M.2.a is a subset of M.2.b, which is a subset of item 6.f.","Explained"),"Pass"),"")</f>
        <v/>
      </c>
      <c r="D41" s="36" t="str">
        <f>IF(AND(ISNUMBER(D26),ISNUMBER(D27),ISNUMBER(D25)),IF(OR(D26&gt;D27,D25&lt;D26,D25&lt;D27),IF(ISBLANK(Checks!$D21),"FAIL - Item 6.f. (residential real estate dependent on cash flows) and its memo items are inconsistent. M.2.a is a subset of M.2.b, which is a subset of item 6.f.","Explained"),"Pass"),"")</f>
        <v/>
      </c>
      <c r="E41" s="36" t="str">
        <f>IF(AND(ISNUMBER(E26),ISNUMBER(E27),ISNUMBER(E25)),IF(OR(E26&gt;E27,E25&lt;E26,E25&lt;E27),IF(ISBLANK(Checks!$D21),"FAIL - Item 6.f. (residential real estate dependent on cash flows) and its memo items are inconsistent. M.2.a is a subset of M.2.b, which is a subset of item 6.f.","Explained"),"Pass"),"")</f>
        <v/>
      </c>
      <c r="F41" s="36" t="str">
        <f>IF(AND(ISNUMBER(F26),ISNUMBER(F27),ISNUMBER(F25)),IF(OR(F26&gt;F27,F25&lt;F26,F25&lt;F27),IF(ISBLANK(Checks!$D21),"FAIL - Item 6.f. (residential real estate dependent on cash flows) and its memo items are inconsistent. M.2.a is a subset of M.2.b, which is a subset of item 6.f.","Explained"),"Pass"),"")</f>
        <v/>
      </c>
      <c r="G41" s="36" t="str">
        <f>IF(AND(ISNUMBER(G26),ISNUMBER(G27),ISNUMBER(G25)),IF(OR(G26&gt;G27,G25&lt;G26,G25&lt;G27),IF(ISBLANK(Checks!$D21),"FAIL - Item 6.f. (residential real estate dependent on cash flows) and its memo items are inconsistent. M.2.a is a subset of M.2.b, which is a subset of item 6.f.","Explained"),"Pass"),"")</f>
        <v/>
      </c>
      <c r="H41" s="36" t="str">
        <f>IF(AND(ISNUMBER(H26),ISNUMBER(H27),ISNUMBER(H25)),IF(OR(H26&gt;H27,H25&lt;H26,H25&lt;H27),IF(ISBLANK(Checks!$D21),"FAIL - Item 6.f. (residential real estate dependent on cash flows) and its memo items are inconsistent. M.2.a is a subset of M.2.b, which is a subset of item 6.f.","Explained"),"Pass"),"")</f>
        <v/>
      </c>
      <c r="I41" s="36" t="str">
        <f>IF(AND(ISNUMBER(I26),ISNUMBER(I27),ISNUMBER(I25)),IF(OR(I26&gt;I27,I25&lt;I26,I25&lt;I27),IF(ISBLANK(Checks!$D21),"FAIL - Item 6.f. (residential real estate dependent on cash flows) and its memo items are inconsistent. M.2.a is a subset of M.2.b, which is a subset of item 6.f.","Explained"),"Pass"),"")</f>
        <v/>
      </c>
      <c r="J41" s="36" t="str">
        <f>IF(AND(ISNUMBER(J26),ISNUMBER(J27),ISNUMBER(J25)),IF(OR(J26&gt;J27,J25&lt;J26,J25&lt;J27),IF(ISBLANK(Checks!$D21),"FAIL - Item 6.f. (residential real estate dependent on cash flows) and its memo items are inconsistent. M.2.a is a subset of M.2.b, which is a subset of item 6.f.","Explained"),"Pass"),"")</f>
        <v/>
      </c>
      <c r="K41" s="36" t="str">
        <f>IF(AND(ISNUMBER(K26),ISNUMBER(K27),ISNUMBER(K25)),IF(OR(K26&gt;K27,K25&lt;K26,K25&lt;K27),IF(ISBLANK(Checks!$D21),"FAIL - Item 6.f. (residential real estate dependent on cash flows) and its memo items are inconsistent. M.2.a is a subset of M.2.b, which is a subset of item 6.f.","Explained"),"Pass"),"")</f>
        <v/>
      </c>
      <c r="L41" s="36" t="str">
        <f>IF(AND(ISNUMBER(L26),ISNUMBER(L27),ISNUMBER(L25)),IF(OR(L26&gt;L27,L25&lt;L26,L25&lt;L27),IF(ISBLANK(Checks!$D21),"FAIL - Item 6.f. (residential real estate dependent on cash flows) and its memo items are inconsistent. M.2.a is a subset of M.2.b, which is a subset of item 6.f.","Explained"),"Pass"),"")</f>
        <v/>
      </c>
      <c r="M41" s="36" t="str">
        <f>IF(AND(ISNUMBER(M26),ISNUMBER(M27),ISNUMBER(M25)),IF(OR(M26&gt;M27,M25&lt;M26,M25&lt;M27),IF(ISBLANK(Checks!$D21),"FAIL - Item 6.f. (residential real estate dependent on cash flows) and its memo items are inconsistent. M.2.a is a subset of M.2.b, which is a subset of item 6.f.","Explained"),"Pass"),"")</f>
        <v/>
      </c>
      <c r="N41" s="36" t="str">
        <f>IF(AND(ISNUMBER(N26),ISNUMBER(N27),ISNUMBER(N25)),IF(OR(N26&gt;N27,N25&lt;N26,N25&lt;N27),IF(ISBLANK(Checks!$D21),"FAIL - Item 6.f. (residential real estate dependent on cash flows) and its memo items are inconsistent. M.2.a is a subset of M.2.b, which is a subset of item 6.f.","Explained"),"Pass"),"")</f>
        <v/>
      </c>
      <c r="O41" s="36" t="str">
        <f>IF(AND(ISNUMBER(O26),ISNUMBER(O27),ISNUMBER(O25)),IF(OR(O26&gt;O27,O25&lt;O26,O25&lt;O27),IF(ISBLANK(Checks!$D21),"FAIL - Item 6.f. (residential real estate dependent on cash flows) and its memo items are inconsistent. M.2.a is a subset of M.2.b, which is a subset of item 6.f.","Explained"),"Pass"),"")</f>
        <v/>
      </c>
      <c r="P41" s="36" t="str">
        <f>IF(AND(ISNUMBER(P26),ISNUMBER(P27),ISNUMBER(P25)),IF(OR(P26&gt;P27,P25&lt;P26,P25&lt;P27),IF(ISBLANK(Checks!$D21),"FAIL - Item 6.f. (residential real estate dependent on cash flows) and its memo items are inconsistent. M.2.a is a subset of M.2.b, which is a subset of item 6.f.","Explained"),"Pass"),"")</f>
        <v/>
      </c>
      <c r="Q41" s="36" t="str">
        <f>IF(AND(ISNUMBER(Q26),ISNUMBER(Q27),ISNUMBER(Q25)),IF(OR(Q26&gt;Q27,Q25&lt;Q26,Q25&lt;Q27),IF(ISBLANK(Checks!$D21),"FAIL - Item 6.f. (residential real estate dependent on cash flows) and its memo items are inconsistent. M.2.a is a subset of M.2.b, which is a subset of item 6.f.","Explained"),"Pass"),"")</f>
        <v/>
      </c>
      <c r="R41" s="36" t="str">
        <f>IF(AND(ISNUMBER(R26),ISNUMBER(R27),ISNUMBER(R25)),IF(OR(R26&gt;R27,R25&lt;R26,R25&lt;R27),IF(ISBLANK(Checks!$D21),"FAIL - Item 6.f. (residential real estate dependent on cash flows) and its memo items are inconsistent. M.2.a is a subset of M.2.b, which is a subset of item 6.f.","Explained"),"Pass"),"")</f>
        <v/>
      </c>
      <c r="S41" s="36" t="str">
        <f>IF(AND(ISNUMBER(S26),ISNUMBER(S27),ISNUMBER(S25)),IF(OR(S26&gt;S27,S25&lt;S26,S25&lt;S27),IF(ISBLANK(Checks!$D21),"FAIL - Item 6.f. (residential real estate dependent on cash flows) and its memo items are inconsistent. M.2.a is a subset of M.2.b, which is a subset of item 6.f.","Explained"),"Pass"),"")</f>
        <v/>
      </c>
      <c r="T41" s="36" t="str">
        <f>IF(AND(ISNUMBER(T26),ISNUMBER(T27),ISNUMBER(T25)),IF(OR(T26&gt;T27,T25&lt;T26,T25&lt;T27),IF(ISBLANK(Checks!$D21),"FAIL - Item 6.f. (residential real estate dependent on cash flows) and its memo items are inconsistent. M.2.a is a subset of M.2.b, which is a subset of item 6.f.","Explained"),"Pass"),"")</f>
        <v/>
      </c>
      <c r="U41" s="36" t="str">
        <f>IF(AND(ISNUMBER(U26),ISNUMBER(U27),ISNUMBER(U25)),IF(OR(U26&gt;U27,U25&lt;U26,U25&lt;U27),IF(ISBLANK(Checks!$D21),"FAIL - Item 6.f. (residential real estate dependent on cash flows) and its memo items are inconsistent. M.2.a is a subset of M.2.b, which is a subset of item 6.f.","Explained"),"Pass"),"")</f>
        <v/>
      </c>
      <c r="V41" s="36" t="str">
        <f>IF(AND(ISNUMBER(V26),ISNUMBER(V27),ISNUMBER(V25)),IF(OR(V26&gt;V27,V25&lt;V26,V25&lt;V27),IF(ISBLANK(Checks!$D21),"FAIL - Item 6.f. (residential real estate dependent on cash flows) and its memo items are inconsistent. M.2.a is a subset of M.2.b, which is a subset of item 6.f.","Explained"),"Pass"),"")</f>
        <v/>
      </c>
      <c r="W41" s="36" t="str">
        <f>IF(AND(ISNUMBER(W26),ISNUMBER(W27),ISNUMBER(W25)),IF(OR(W26&gt;W27,W25&lt;W26,W25&lt;W27),IF(ISBLANK(Checks!$D21),"FAIL - Item 6.f. (residential real estate dependent on cash flows) and its memo items are inconsistent. M.2.a is a subset of M.2.b, which is a subset of item 6.f.","Explained"),"Pass"),"")</f>
        <v/>
      </c>
      <c r="X41" s="36" t="str">
        <f>IF(AND(ISNUMBER(X26),ISNUMBER(X27),ISNUMBER(X25)),IF(OR(X26&gt;X27,X25&lt;X26,X25&lt;X27),IF(ISBLANK(Checks!$D21),"FAIL - Item 6.f. (residential real estate dependent on cash flows) and its memo items are inconsistent. M.2.a is a subset of M.2.b, which is a subset of item 6.f.","Explained"),"Pass"),"")</f>
        <v/>
      </c>
      <c r="Y41" s="36" t="str">
        <f>IF(AND(ISNUMBER(Y26),ISNUMBER(Y27),ISNUMBER(Y25)),IF(OR(Y26&gt;Y27,Y25&lt;Y26,Y25&lt;Y27),IF(ISBLANK(Checks!$D21),"FAIL - Item 6.f. (residential real estate dependent on cash flows) and its memo items are inconsistent. M.2.a is a subset of M.2.b, which is a subset of item 6.f.","Explained"),"Pass"),"")</f>
        <v/>
      </c>
      <c r="Z41" s="36" t="str">
        <f>IF(AND(ISNUMBER(Z26),ISNUMBER(Z27),ISNUMBER(Z25)),IF(OR(Z26&gt;Z27,Z25&lt;Z26,Z25&lt;Z27),IF(ISBLANK(Checks!$D21),"FAIL - Item 6.f. (residential real estate dependent on cash flows) and its memo items are inconsistent. M.2.a is a subset of M.2.b, which is a subset of item 6.f.","Explained"),"Pass"),"")</f>
        <v/>
      </c>
      <c r="AA41" s="36" t="str">
        <f>IF(AND(ISNUMBER(AA26),ISNUMBER(AA27),ISNUMBER(AA25)),IF(OR(AA26&gt;AA27,AA25&lt;AA26,AA25&lt;AA27),IF(ISBLANK(Checks!$D21),"FAIL - Item 6.f. (residential real estate dependent on cash flows) and its memo items are inconsistent. M.2.a is a subset of M.2.b, which is a subset of item 6.f.","Explained"),"Pass"),"")</f>
        <v/>
      </c>
    </row>
    <row r="42" spans="1:28" ht="23.25" customHeight="1" x14ac:dyDescent="0.25">
      <c r="A42" s="352" t="s">
        <v>92</v>
      </c>
      <c r="B42" s="180" t="str">
        <f>IF(AND(ISNUMBER(B30),ISNUMBER(B31),ISNUMBER(B29)),IF(OR(B30&gt;B31,B29&lt;B30,B29&lt;B31),IF(ISBLANK(Checks!$D22),"FAIL - Item 6.h. (commerial real estate dependent on cash flows) and its memo items are inconsistent. M.3.a is a subset of M.3.b, which is a subset of item 6.h.","Explained"),"Pass"),"")</f>
        <v/>
      </c>
      <c r="C42" s="36" t="str">
        <f>IF(AND(ISNUMBER(C30),ISNUMBER(C31),ISNUMBER(C29)),IF(OR(C30&gt;C31,C29&lt;C30,C29&lt;C31),IF(ISBLANK(Checks!$D22),"FAIL - Item 6.h. (commerial real estate dependent on cash flows) and its memo items are inconsistent. M.3.a is a subset of M.3.b, which is a subset of item 6.h.","Explained"),"Pass"),"")</f>
        <v/>
      </c>
      <c r="D42" s="36" t="str">
        <f>IF(AND(ISNUMBER(D30),ISNUMBER(D31),ISNUMBER(D29)),IF(OR(D30&gt;D31,D29&lt;D30,D29&lt;D31),IF(ISBLANK(Checks!$D22),"FAIL - Item 6.h. (commerial real estate dependent on cash flows) and its memo items are inconsistent. M.3.a is a subset of M.3.b, which is a subset of item 6.h.","Explained"),"Pass"),"")</f>
        <v/>
      </c>
      <c r="E42" s="36" t="str">
        <f>IF(AND(ISNUMBER(E30),ISNUMBER(E31),ISNUMBER(E29)),IF(OR(E30&gt;E31,E29&lt;E30,E29&lt;E31),IF(ISBLANK(Checks!$D22),"FAIL - Item 6.h. (commerial real estate dependent on cash flows) and its memo items are inconsistent. M.3.a is a subset of M.3.b, which is a subset of item 6.h.","Explained"),"Pass"),"")</f>
        <v/>
      </c>
      <c r="F42" s="36" t="str">
        <f>IF(AND(ISNUMBER(F30),ISNUMBER(F31),ISNUMBER(F29)),IF(OR(F30&gt;F31,F29&lt;F30,F29&lt;F31),IF(ISBLANK(Checks!$D22),"FAIL - Item 6.h. (commerial real estate dependent on cash flows) and its memo items are inconsistent. M.3.a is a subset of M.3.b, which is a subset of item 6.h.","Explained"),"Pass"),"")</f>
        <v/>
      </c>
      <c r="G42" s="36" t="str">
        <f>IF(AND(ISNUMBER(G30),ISNUMBER(G31),ISNUMBER(G29)),IF(OR(G30&gt;G31,G29&lt;G30,G29&lt;G31),IF(ISBLANK(Checks!$D22),"FAIL - Item 6.h. (commerial real estate dependent on cash flows) and its memo items are inconsistent. M.3.a is a subset of M.3.b, which is a subset of item 6.h.","Explained"),"Pass"),"")</f>
        <v/>
      </c>
      <c r="H42" s="36" t="str">
        <f>IF(AND(ISNUMBER(H30),ISNUMBER(H31),ISNUMBER(H29)),IF(OR(H30&gt;H31,H29&lt;H30,H29&lt;H31),IF(ISBLANK(Checks!$D22),"FAIL - Item 6.h. (commerial real estate dependent on cash flows) and its memo items are inconsistent. M.3.a is a subset of M.3.b, which is a subset of item 6.h.","Explained"),"Pass"),"")</f>
        <v/>
      </c>
      <c r="I42" s="36" t="str">
        <f>IF(AND(ISNUMBER(I30),ISNUMBER(I31),ISNUMBER(I29)),IF(OR(I30&gt;I31,I29&lt;I30,I29&lt;I31),IF(ISBLANK(Checks!$D22),"FAIL - Item 6.h. (commerial real estate dependent on cash flows) and its memo items are inconsistent. M.3.a is a subset of M.3.b, which is a subset of item 6.h.","Explained"),"Pass"),"")</f>
        <v/>
      </c>
      <c r="J42" s="36" t="str">
        <f>IF(AND(ISNUMBER(J30),ISNUMBER(J31),ISNUMBER(J29)),IF(OR(J30&gt;J31,J29&lt;J30,J29&lt;J31),IF(ISBLANK(Checks!$D22),"FAIL - Item 6.h. (commerial real estate dependent on cash flows) and its memo items are inconsistent. M.3.a is a subset of M.3.b, which is a subset of item 6.h.","Explained"),"Pass"),"")</f>
        <v/>
      </c>
      <c r="K42" s="36" t="str">
        <f>IF(AND(ISNUMBER(K30),ISNUMBER(K31),ISNUMBER(K29)),IF(OR(K30&gt;K31,K29&lt;K30,K29&lt;K31),IF(ISBLANK(Checks!$D22),"FAIL - Item 6.h. (commerial real estate dependent on cash flows) and its memo items are inconsistent. M.3.a is a subset of M.3.b, which is a subset of item 6.h.","Explained"),"Pass"),"")</f>
        <v/>
      </c>
      <c r="L42" s="36" t="str">
        <f>IF(AND(ISNUMBER(L30),ISNUMBER(L31),ISNUMBER(L29)),IF(OR(L30&gt;L31,L29&lt;L30,L29&lt;L31),IF(ISBLANK(Checks!$D22),"FAIL - Item 6.h. (commerial real estate dependent on cash flows) and its memo items are inconsistent. M.3.a is a subset of M.3.b, which is a subset of item 6.h.","Explained"),"Pass"),"")</f>
        <v/>
      </c>
      <c r="M42" s="36" t="str">
        <f>IF(AND(ISNUMBER(M30),ISNUMBER(M31),ISNUMBER(M29)),IF(OR(M30&gt;M31,M29&lt;M30,M29&lt;M31),IF(ISBLANK(Checks!$D22),"FAIL - Item 6.h. (commerial real estate dependent on cash flows) and its memo items are inconsistent. M.3.a is a subset of M.3.b, which is a subset of item 6.h.","Explained"),"Pass"),"")</f>
        <v/>
      </c>
      <c r="N42" s="36" t="str">
        <f>IF(AND(ISNUMBER(N30),ISNUMBER(N31),ISNUMBER(N29)),IF(OR(N30&gt;N31,N29&lt;N30,N29&lt;N31),IF(ISBLANK(Checks!$D22),"FAIL - Item 6.h. (commerial real estate dependent on cash flows) and its memo items are inconsistent. M.3.a is a subset of M.3.b, which is a subset of item 6.h.","Explained"),"Pass"),"")</f>
        <v/>
      </c>
      <c r="O42" s="36" t="str">
        <f>IF(AND(ISNUMBER(O30),ISNUMBER(O31),ISNUMBER(O29)),IF(OR(O30&gt;O31,O29&lt;O30,O29&lt;O31),IF(ISBLANK(Checks!$D22),"FAIL - Item 6.h. (commerial real estate dependent on cash flows) and its memo items are inconsistent. M.3.a is a subset of M.3.b, which is a subset of item 6.h.","Explained"),"Pass"),"")</f>
        <v/>
      </c>
      <c r="P42" s="36" t="str">
        <f>IF(AND(ISNUMBER(P30),ISNUMBER(P31),ISNUMBER(P29)),IF(OR(P30&gt;P31,P29&lt;P30,P29&lt;P31),IF(ISBLANK(Checks!$D22),"FAIL - Item 6.h. (commerial real estate dependent on cash flows) and its memo items are inconsistent. M.3.a is a subset of M.3.b, which is a subset of item 6.h.","Explained"),"Pass"),"")</f>
        <v/>
      </c>
      <c r="Q42" s="36" t="str">
        <f>IF(AND(ISNUMBER(Q30),ISNUMBER(Q31),ISNUMBER(Q29)),IF(OR(Q30&gt;Q31,Q29&lt;Q30,Q29&lt;Q31),IF(ISBLANK(Checks!$D22),"FAIL - Item 6.h. (commerial real estate dependent on cash flows) and its memo items are inconsistent. M.3.a is a subset of M.3.b, which is a subset of item 6.h.","Explained"),"Pass"),"")</f>
        <v/>
      </c>
      <c r="R42" s="36" t="str">
        <f>IF(AND(ISNUMBER(R30),ISNUMBER(R31),ISNUMBER(R29)),IF(OR(R30&gt;R31,R29&lt;R30,R29&lt;R31),IF(ISBLANK(Checks!$D22),"FAIL - Item 6.h. (commerial real estate dependent on cash flows) and its memo items are inconsistent. M.3.a is a subset of M.3.b, which is a subset of item 6.h.","Explained"),"Pass"),"")</f>
        <v/>
      </c>
      <c r="S42" s="36" t="str">
        <f>IF(AND(ISNUMBER(S30),ISNUMBER(S31),ISNUMBER(S29)),IF(OR(S30&gt;S31,S29&lt;S30,S29&lt;S31),IF(ISBLANK(Checks!$D22),"FAIL - Item 6.h. (commerial real estate dependent on cash flows) and its memo items are inconsistent. M.3.a is a subset of M.3.b, which is a subset of item 6.h.","Explained"),"Pass"),"")</f>
        <v/>
      </c>
      <c r="T42" s="36" t="str">
        <f>IF(AND(ISNUMBER(T30),ISNUMBER(T31),ISNUMBER(T29)),IF(OR(T30&gt;T31,T29&lt;T30,T29&lt;T31),IF(ISBLANK(Checks!$D22),"FAIL - Item 6.h. (commerial real estate dependent on cash flows) and its memo items are inconsistent. M.3.a is a subset of M.3.b, which is a subset of item 6.h.","Explained"),"Pass"),"")</f>
        <v/>
      </c>
      <c r="U42" s="36" t="str">
        <f>IF(AND(ISNUMBER(U30),ISNUMBER(U31),ISNUMBER(U29)),IF(OR(U30&gt;U31,U29&lt;U30,U29&lt;U31),IF(ISBLANK(Checks!$D22),"FAIL - Item 6.h. (commerial real estate dependent on cash flows) and its memo items are inconsistent. M.3.a is a subset of M.3.b, which is a subset of item 6.h.","Explained"),"Pass"),"")</f>
        <v/>
      </c>
      <c r="V42" s="36" t="str">
        <f>IF(AND(ISNUMBER(V30),ISNUMBER(V31),ISNUMBER(V29)),IF(OR(V30&gt;V31,V29&lt;V30,V29&lt;V31),IF(ISBLANK(Checks!$D22),"FAIL - Item 6.h. (commerial real estate dependent on cash flows) and its memo items are inconsistent. M.3.a is a subset of M.3.b, which is a subset of item 6.h.","Explained"),"Pass"),"")</f>
        <v/>
      </c>
      <c r="W42" s="36" t="str">
        <f>IF(AND(ISNUMBER(W30),ISNUMBER(W31),ISNUMBER(W29)),IF(OR(W30&gt;W31,W29&lt;W30,W29&lt;W31),IF(ISBLANK(Checks!$D22),"FAIL - Item 6.h. (commerial real estate dependent on cash flows) and its memo items are inconsistent. M.3.a is a subset of M.3.b, which is a subset of item 6.h.","Explained"),"Pass"),"")</f>
        <v/>
      </c>
      <c r="X42" s="36" t="str">
        <f>IF(AND(ISNUMBER(X30),ISNUMBER(X31),ISNUMBER(X29)),IF(OR(X30&gt;X31,X29&lt;X30,X29&lt;X31),IF(ISBLANK(Checks!$D22),"FAIL - Item 6.h. (commerial real estate dependent on cash flows) and its memo items are inconsistent. M.3.a is a subset of M.3.b, which is a subset of item 6.h.","Explained"),"Pass"),"")</f>
        <v/>
      </c>
      <c r="Y42" s="36" t="str">
        <f>IF(AND(ISNUMBER(Y30),ISNUMBER(Y31),ISNUMBER(Y29)),IF(OR(Y30&gt;Y31,Y29&lt;Y30,Y29&lt;Y31),IF(ISBLANK(Checks!$D22),"FAIL - Item 6.h. (commerial real estate dependent on cash flows) and its memo items are inconsistent. M.3.a is a subset of M.3.b, which is a subset of item 6.h.","Explained"),"Pass"),"")</f>
        <v/>
      </c>
      <c r="Z42" s="36" t="str">
        <f>IF(AND(ISNUMBER(Z30),ISNUMBER(Z31),ISNUMBER(Z29)),IF(OR(Z30&gt;Z31,Z29&lt;Z30,Z29&lt;Z31),IF(ISBLANK(Checks!$D22),"FAIL - Item 6.h. (commerial real estate dependent on cash flows) and its memo items are inconsistent. M.3.a is a subset of M.3.b, which is a subset of item 6.h.","Explained"),"Pass"),"")</f>
        <v/>
      </c>
      <c r="AA42" s="36" t="str">
        <f>IF(AND(ISNUMBER(AA30),ISNUMBER(AA31),ISNUMBER(AA29)),IF(OR(AA30&gt;AA31,AA29&lt;AA30,AA29&lt;AA31),IF(ISBLANK(Checks!$D22),"FAIL - Item 6.h. (commerial real estate dependent on cash flows) and its memo items are inconsistent. M.3.a is a subset of M.3.b, which is a subset of item 6.h.","Explained"),"Pass"),"")</f>
        <v/>
      </c>
    </row>
    <row r="43" spans="1:28" ht="24" customHeight="1" x14ac:dyDescent="0.25">
      <c r="A43" s="190" t="s">
        <v>31</v>
      </c>
      <c r="B43" s="191" t="s">
        <v>93</v>
      </c>
      <c r="C43" s="41"/>
    </row>
    <row r="44" spans="1:28" ht="34.5" x14ac:dyDescent="0.25">
      <c r="A44" s="186" t="s">
        <v>94</v>
      </c>
      <c r="B44" s="154"/>
      <c r="C44" s="41"/>
    </row>
    <row r="45" spans="1:28" ht="60" customHeight="1" x14ac:dyDescent="0.25">
      <c r="A45" s="332" t="s">
        <v>95</v>
      </c>
      <c r="B45" s="187"/>
      <c r="C45" s="41"/>
    </row>
    <row r="46" spans="1:28" x14ac:dyDescent="0.25">
      <c r="A46" s="188" t="s">
        <v>96</v>
      </c>
      <c r="B46" s="155"/>
      <c r="C46" s="41"/>
    </row>
    <row r="47" spans="1:28" x14ac:dyDescent="0.25">
      <c r="A47" s="189" t="s">
        <v>97</v>
      </c>
      <c r="B47" s="156"/>
      <c r="C47" s="41"/>
    </row>
    <row r="48" spans="1:28" ht="24" hidden="1" customHeight="1" x14ac:dyDescent="0.25">
      <c r="A48" s="359"/>
      <c r="B48" s="156"/>
    </row>
    <row r="49" spans="1:33" hidden="1" x14ac:dyDescent="0.25">
      <c r="A49" s="183"/>
      <c r="B49" s="81"/>
      <c r="C49" s="182"/>
      <c r="D49" s="65"/>
      <c r="E49" s="54"/>
      <c r="F49" s="41"/>
    </row>
    <row r="50" spans="1:33" hidden="1" x14ac:dyDescent="0.25">
      <c r="A50" s="181"/>
      <c r="B50" s="23"/>
      <c r="C50" s="328"/>
      <c r="D50" s="65"/>
      <c r="E50" s="89"/>
      <c r="F50" s="41"/>
    </row>
    <row r="51" spans="1:33" hidden="1" x14ac:dyDescent="0.25">
      <c r="A51" s="153"/>
      <c r="B51" s="21"/>
      <c r="C51" s="328"/>
      <c r="D51" s="65"/>
      <c r="E51" s="67"/>
      <c r="F51" s="41"/>
    </row>
    <row r="52" spans="1:33" hidden="1" x14ac:dyDescent="0.25">
      <c r="A52" s="333"/>
      <c r="B52" s="21"/>
      <c r="C52" s="328"/>
      <c r="D52" s="65"/>
      <c r="E52" s="66"/>
      <c r="F52" s="41"/>
    </row>
    <row r="53" spans="1:33" hidden="1" x14ac:dyDescent="0.25">
      <c r="A53" s="181"/>
      <c r="B53" s="21"/>
      <c r="C53" s="328"/>
      <c r="D53" s="41"/>
      <c r="E53" s="13"/>
    </row>
    <row r="54" spans="1:33" hidden="1" x14ac:dyDescent="0.25">
      <c r="A54" s="181"/>
      <c r="B54" s="21"/>
      <c r="C54" s="155"/>
      <c r="D54" s="41"/>
    </row>
    <row r="55" spans="1:33" hidden="1" x14ac:dyDescent="0.25">
      <c r="A55" s="334"/>
      <c r="B55" s="62"/>
      <c r="C55" s="328"/>
      <c r="D55" s="41"/>
    </row>
    <row r="56" spans="1:33" hidden="1" x14ac:dyDescent="0.25">
      <c r="A56" s="13"/>
      <c r="B56" s="13"/>
      <c r="C56" s="13"/>
    </row>
    <row r="58" spans="1:33" hidden="1" x14ac:dyDescent="0.25">
      <c r="A58" s="353"/>
      <c r="B58" s="24"/>
      <c r="C58" s="24"/>
      <c r="D58" s="24"/>
      <c r="E58" s="24"/>
      <c r="F58" s="24"/>
      <c r="G58" s="24"/>
      <c r="H58" s="24"/>
      <c r="I58" s="24"/>
      <c r="J58" s="24"/>
      <c r="K58" s="24"/>
      <c r="L58" s="24"/>
      <c r="M58" s="24"/>
      <c r="N58" s="24"/>
      <c r="O58" s="24"/>
      <c r="P58" s="24"/>
      <c r="Q58" s="24"/>
      <c r="R58" s="24"/>
      <c r="S58" s="24"/>
      <c r="T58" s="24"/>
      <c r="U58" s="24"/>
      <c r="V58" s="24"/>
      <c r="W58" s="24"/>
      <c r="X58" s="24"/>
      <c r="Y58" s="24"/>
      <c r="Z58" s="24"/>
      <c r="AA58" s="24"/>
      <c r="AB58" s="24"/>
      <c r="AD58" s="24"/>
    </row>
    <row r="59" spans="1:33" hidden="1" x14ac:dyDescent="0.25">
      <c r="A59" s="106"/>
      <c r="B59" s="81"/>
      <c r="C59" s="81"/>
      <c r="D59" s="81"/>
      <c r="E59" s="85"/>
      <c r="F59" s="85"/>
      <c r="G59" s="85"/>
      <c r="H59" s="85"/>
      <c r="I59" s="85"/>
      <c r="J59" s="85"/>
      <c r="K59" s="85"/>
      <c r="L59" s="85"/>
      <c r="M59" s="85"/>
      <c r="N59" s="85"/>
      <c r="O59" s="85"/>
      <c r="P59" s="85"/>
      <c r="Q59" s="85"/>
      <c r="R59" s="85"/>
      <c r="S59" s="85"/>
      <c r="T59" s="85"/>
      <c r="U59" s="85"/>
      <c r="V59" s="85"/>
      <c r="W59" s="85"/>
      <c r="X59" s="85"/>
      <c r="Y59" s="85"/>
      <c r="Z59" s="85"/>
      <c r="AA59" s="145"/>
      <c r="AB59" s="85"/>
      <c r="AC59" s="81"/>
      <c r="AD59" s="81"/>
      <c r="AE59" s="65"/>
      <c r="AF59" s="54"/>
      <c r="AG59" s="41"/>
    </row>
    <row r="60" spans="1:33" hidden="1" x14ac:dyDescent="0.25">
      <c r="A60" s="134"/>
      <c r="B60" s="127"/>
      <c r="C60" s="184"/>
      <c r="D60" s="127"/>
      <c r="E60" s="127"/>
      <c r="F60" s="127"/>
      <c r="G60" s="127"/>
      <c r="H60" s="127"/>
      <c r="I60" s="127"/>
      <c r="J60" s="127"/>
      <c r="K60" s="127"/>
      <c r="L60" s="127"/>
      <c r="M60" s="127"/>
      <c r="N60" s="127"/>
      <c r="O60" s="127"/>
      <c r="P60" s="127"/>
      <c r="Q60" s="127"/>
      <c r="R60" s="127"/>
      <c r="S60" s="127"/>
      <c r="T60" s="127"/>
      <c r="U60" s="127"/>
      <c r="V60" s="127"/>
      <c r="W60" s="127"/>
      <c r="X60" s="127"/>
      <c r="Y60" s="127"/>
      <c r="Z60" s="127"/>
      <c r="AA60" s="127"/>
      <c r="AB60" s="328"/>
      <c r="AC60" s="127"/>
      <c r="AD60" s="133"/>
      <c r="AE60" s="65"/>
      <c r="AF60" s="84"/>
      <c r="AG60" s="41"/>
    </row>
    <row r="61" spans="1:33" hidden="1" x14ac:dyDescent="0.25">
      <c r="A61" s="135"/>
      <c r="B61" s="129"/>
      <c r="C61" s="185"/>
      <c r="D61" s="129"/>
      <c r="E61" s="129"/>
      <c r="F61" s="129"/>
      <c r="G61" s="129"/>
      <c r="H61" s="129"/>
      <c r="I61" s="129"/>
      <c r="J61" s="129"/>
      <c r="K61" s="129"/>
      <c r="L61" s="129"/>
      <c r="M61" s="129"/>
      <c r="N61" s="129"/>
      <c r="O61" s="129"/>
      <c r="P61" s="129"/>
      <c r="Q61" s="129"/>
      <c r="R61" s="129"/>
      <c r="S61" s="129"/>
      <c r="T61" s="129"/>
      <c r="U61" s="129"/>
      <c r="V61" s="129"/>
      <c r="W61" s="129"/>
      <c r="X61" s="129"/>
      <c r="Y61" s="129"/>
      <c r="Z61" s="129"/>
      <c r="AA61" s="129"/>
      <c r="AB61" s="328"/>
      <c r="AC61" s="129"/>
      <c r="AD61" s="132"/>
      <c r="AE61" s="65"/>
      <c r="AF61" s="67"/>
      <c r="AG61" s="41"/>
    </row>
    <row r="62" spans="1:33" hidden="1" x14ac:dyDescent="0.25">
      <c r="A62" s="136"/>
      <c r="B62" s="129"/>
      <c r="C62" s="185"/>
      <c r="D62" s="129"/>
      <c r="E62" s="129"/>
      <c r="F62" s="129"/>
      <c r="G62" s="129"/>
      <c r="H62" s="129"/>
      <c r="I62" s="129"/>
      <c r="J62" s="129"/>
      <c r="K62" s="129"/>
      <c r="L62" s="129"/>
      <c r="M62" s="129"/>
      <c r="N62" s="129"/>
      <c r="O62" s="129"/>
      <c r="P62" s="129"/>
      <c r="Q62" s="129"/>
      <c r="R62" s="129"/>
      <c r="S62" s="129"/>
      <c r="T62" s="129"/>
      <c r="U62" s="129"/>
      <c r="V62" s="129"/>
      <c r="W62" s="129"/>
      <c r="X62" s="129"/>
      <c r="Y62" s="129"/>
      <c r="Z62" s="129"/>
      <c r="AA62" s="129"/>
      <c r="AB62" s="328"/>
      <c r="AC62" s="129"/>
      <c r="AD62" s="132"/>
      <c r="AE62" s="65"/>
      <c r="AF62" s="48"/>
      <c r="AG62" s="41"/>
    </row>
    <row r="63" spans="1:33" hidden="1" x14ac:dyDescent="0.25">
      <c r="A63" s="136"/>
      <c r="B63" s="129"/>
      <c r="C63" s="185"/>
      <c r="D63" s="129"/>
      <c r="E63" s="129"/>
      <c r="F63" s="129"/>
      <c r="G63" s="129"/>
      <c r="H63" s="129"/>
      <c r="I63" s="129"/>
      <c r="J63" s="129"/>
      <c r="K63" s="129"/>
      <c r="L63" s="129"/>
      <c r="M63" s="129"/>
      <c r="N63" s="129"/>
      <c r="O63" s="129"/>
      <c r="P63" s="129"/>
      <c r="Q63" s="129"/>
      <c r="R63" s="129"/>
      <c r="S63" s="129"/>
      <c r="T63" s="129"/>
      <c r="U63" s="129"/>
      <c r="V63" s="129"/>
      <c r="W63" s="129"/>
      <c r="X63" s="129"/>
      <c r="Y63" s="129"/>
      <c r="Z63" s="129"/>
      <c r="AA63" s="129"/>
      <c r="AB63" s="328"/>
      <c r="AC63" s="129"/>
      <c r="AD63" s="132"/>
      <c r="AE63" s="65"/>
      <c r="AF63" s="87"/>
      <c r="AG63" s="41"/>
    </row>
    <row r="64" spans="1:33" hidden="1" x14ac:dyDescent="0.25">
      <c r="A64" s="136"/>
      <c r="B64" s="129"/>
      <c r="C64" s="185"/>
      <c r="D64" s="129"/>
      <c r="E64" s="129"/>
      <c r="F64" s="129"/>
      <c r="G64" s="129"/>
      <c r="H64" s="129"/>
      <c r="I64" s="129"/>
      <c r="J64" s="129"/>
      <c r="K64" s="129"/>
      <c r="L64" s="129"/>
      <c r="M64" s="129"/>
      <c r="N64" s="129"/>
      <c r="O64" s="129"/>
      <c r="P64" s="129"/>
      <c r="Q64" s="129"/>
      <c r="R64" s="129"/>
      <c r="S64" s="129"/>
      <c r="T64" s="129"/>
      <c r="U64" s="129"/>
      <c r="V64" s="129"/>
      <c r="W64" s="129"/>
      <c r="X64" s="129"/>
      <c r="Y64" s="129"/>
      <c r="Z64" s="129"/>
      <c r="AA64" s="129"/>
      <c r="AB64" s="328"/>
      <c r="AC64" s="129"/>
      <c r="AD64" s="132"/>
      <c r="AE64" s="41"/>
      <c r="AF64" s="13"/>
    </row>
    <row r="65" spans="1:31" hidden="1" x14ac:dyDescent="0.25">
      <c r="A65" s="136"/>
      <c r="B65" s="129"/>
      <c r="C65" s="185"/>
      <c r="D65" s="129"/>
      <c r="E65" s="129"/>
      <c r="F65" s="129"/>
      <c r="G65" s="129"/>
      <c r="H65" s="129"/>
      <c r="I65" s="129"/>
      <c r="J65" s="129"/>
      <c r="K65" s="129"/>
      <c r="L65" s="129"/>
      <c r="M65" s="129"/>
      <c r="N65" s="129"/>
      <c r="O65" s="129"/>
      <c r="P65" s="129"/>
      <c r="Q65" s="129"/>
      <c r="R65" s="129"/>
      <c r="S65" s="129"/>
      <c r="T65" s="129"/>
      <c r="U65" s="129"/>
      <c r="V65" s="129"/>
      <c r="W65" s="129"/>
      <c r="X65" s="129"/>
      <c r="Y65" s="129"/>
      <c r="Z65" s="129"/>
      <c r="AA65" s="129"/>
      <c r="AB65" s="328"/>
      <c r="AC65" s="129"/>
      <c r="AD65" s="132"/>
      <c r="AE65" s="41"/>
    </row>
    <row r="66" spans="1:31" hidden="1" x14ac:dyDescent="0.25">
      <c r="A66" s="136"/>
      <c r="B66" s="129"/>
      <c r="C66" s="185"/>
      <c r="D66" s="129"/>
      <c r="E66" s="129"/>
      <c r="F66" s="129"/>
      <c r="G66" s="129"/>
      <c r="H66" s="129"/>
      <c r="I66" s="129"/>
      <c r="J66" s="129"/>
      <c r="K66" s="129"/>
      <c r="L66" s="129"/>
      <c r="M66" s="129"/>
      <c r="N66" s="129"/>
      <c r="O66" s="129"/>
      <c r="P66" s="129"/>
      <c r="Q66" s="129"/>
      <c r="R66" s="129"/>
      <c r="S66" s="129"/>
      <c r="T66" s="129"/>
      <c r="U66" s="129"/>
      <c r="V66" s="129"/>
      <c r="W66" s="129"/>
      <c r="X66" s="129"/>
      <c r="Y66" s="129"/>
      <c r="Z66" s="129"/>
      <c r="AA66" s="129"/>
      <c r="AB66" s="328"/>
      <c r="AC66" s="129"/>
      <c r="AD66" s="132"/>
      <c r="AE66" s="41"/>
    </row>
    <row r="67" spans="1:31" hidden="1" x14ac:dyDescent="0.25">
      <c r="A67" s="136"/>
      <c r="B67" s="129"/>
      <c r="C67" s="185"/>
      <c r="D67" s="129"/>
      <c r="E67" s="129"/>
      <c r="F67" s="129"/>
      <c r="G67" s="129"/>
      <c r="H67" s="129"/>
      <c r="I67" s="129"/>
      <c r="J67" s="129"/>
      <c r="K67" s="129"/>
      <c r="L67" s="129"/>
      <c r="M67" s="129"/>
      <c r="N67" s="129"/>
      <c r="O67" s="129"/>
      <c r="P67" s="129"/>
      <c r="Q67" s="129"/>
      <c r="R67" s="129"/>
      <c r="S67" s="129"/>
      <c r="T67" s="129"/>
      <c r="U67" s="129"/>
      <c r="V67" s="129"/>
      <c r="W67" s="129"/>
      <c r="X67" s="129"/>
      <c r="Y67" s="129"/>
      <c r="Z67" s="129"/>
      <c r="AA67" s="129"/>
      <c r="AB67" s="328"/>
      <c r="AC67" s="129"/>
      <c r="AD67" s="132"/>
      <c r="AE67" s="41"/>
    </row>
    <row r="68" spans="1:31" hidden="1" x14ac:dyDescent="0.25">
      <c r="A68" s="136"/>
      <c r="B68" s="129"/>
      <c r="C68" s="185"/>
      <c r="D68" s="129"/>
      <c r="E68" s="129"/>
      <c r="F68" s="129"/>
      <c r="G68" s="129"/>
      <c r="H68" s="129"/>
      <c r="I68" s="129"/>
      <c r="J68" s="129"/>
      <c r="K68" s="129"/>
      <c r="L68" s="129"/>
      <c r="M68" s="129"/>
      <c r="N68" s="129"/>
      <c r="O68" s="129"/>
      <c r="P68" s="129"/>
      <c r="Q68" s="129"/>
      <c r="R68" s="129"/>
      <c r="S68" s="129"/>
      <c r="T68" s="129"/>
      <c r="U68" s="129"/>
      <c r="V68" s="129"/>
      <c r="W68" s="129"/>
      <c r="X68" s="129"/>
      <c r="Y68" s="129"/>
      <c r="Z68" s="129"/>
      <c r="AA68" s="129"/>
      <c r="AB68" s="328"/>
      <c r="AC68" s="129"/>
      <c r="AD68" s="132"/>
      <c r="AE68" s="41"/>
    </row>
    <row r="69" spans="1:31" hidden="1" x14ac:dyDescent="0.25">
      <c r="A69" s="136"/>
      <c r="B69" s="129"/>
      <c r="C69" s="185"/>
      <c r="D69" s="129"/>
      <c r="E69" s="129"/>
      <c r="F69" s="129"/>
      <c r="G69" s="129"/>
      <c r="H69" s="129"/>
      <c r="I69" s="129"/>
      <c r="J69" s="129"/>
      <c r="K69" s="129"/>
      <c r="L69" s="129"/>
      <c r="M69" s="129"/>
      <c r="N69" s="129"/>
      <c r="O69" s="129"/>
      <c r="P69" s="129"/>
      <c r="Q69" s="129"/>
      <c r="R69" s="129"/>
      <c r="S69" s="129"/>
      <c r="T69" s="129"/>
      <c r="U69" s="129"/>
      <c r="V69" s="129"/>
      <c r="W69" s="129"/>
      <c r="X69" s="129"/>
      <c r="Y69" s="129"/>
      <c r="Z69" s="129"/>
      <c r="AA69" s="129"/>
      <c r="AB69" s="328"/>
      <c r="AC69" s="129"/>
      <c r="AD69" s="132"/>
      <c r="AE69" s="41"/>
    </row>
    <row r="70" spans="1:31" hidden="1" x14ac:dyDescent="0.25">
      <c r="A70" s="136"/>
      <c r="B70" s="129"/>
      <c r="C70" s="185"/>
      <c r="D70" s="129"/>
      <c r="E70" s="129"/>
      <c r="F70" s="129"/>
      <c r="G70" s="129"/>
      <c r="H70" s="129"/>
      <c r="I70" s="129"/>
      <c r="J70" s="129"/>
      <c r="K70" s="129"/>
      <c r="L70" s="129"/>
      <c r="M70" s="129"/>
      <c r="N70" s="129"/>
      <c r="O70" s="129"/>
      <c r="P70" s="129"/>
      <c r="Q70" s="129"/>
      <c r="R70" s="129"/>
      <c r="S70" s="129"/>
      <c r="T70" s="129"/>
      <c r="U70" s="129"/>
      <c r="V70" s="129"/>
      <c r="W70" s="129"/>
      <c r="X70" s="129"/>
      <c r="Y70" s="129"/>
      <c r="Z70" s="129"/>
      <c r="AA70" s="129"/>
      <c r="AB70" s="328"/>
      <c r="AC70" s="129"/>
      <c r="AD70" s="132"/>
      <c r="AE70" s="41"/>
    </row>
    <row r="71" spans="1:31" hidden="1" x14ac:dyDescent="0.25">
      <c r="A71" s="136"/>
      <c r="B71" s="129"/>
      <c r="C71" s="185"/>
      <c r="D71" s="129"/>
      <c r="E71" s="129"/>
      <c r="F71" s="129"/>
      <c r="G71" s="129"/>
      <c r="H71" s="129"/>
      <c r="I71" s="129"/>
      <c r="J71" s="129"/>
      <c r="K71" s="129"/>
      <c r="L71" s="129"/>
      <c r="M71" s="129"/>
      <c r="N71" s="129"/>
      <c r="O71" s="129"/>
      <c r="P71" s="129"/>
      <c r="Q71" s="129"/>
      <c r="R71" s="129"/>
      <c r="S71" s="129"/>
      <c r="T71" s="129"/>
      <c r="U71" s="129"/>
      <c r="V71" s="129"/>
      <c r="W71" s="129"/>
      <c r="X71" s="129"/>
      <c r="Y71" s="129"/>
      <c r="Z71" s="129"/>
      <c r="AA71" s="129"/>
      <c r="AB71" s="328"/>
      <c r="AC71" s="129"/>
      <c r="AD71" s="132"/>
      <c r="AE71" s="41"/>
    </row>
    <row r="72" spans="1:31" hidden="1" x14ac:dyDescent="0.25">
      <c r="A72" s="136"/>
      <c r="B72" s="328"/>
      <c r="C72" s="329"/>
      <c r="D72" s="129"/>
      <c r="E72" s="129"/>
      <c r="F72" s="129"/>
      <c r="G72" s="129"/>
      <c r="H72" s="129"/>
      <c r="I72" s="129"/>
      <c r="J72" s="129"/>
      <c r="K72" s="129"/>
      <c r="L72" s="129"/>
      <c r="M72" s="129"/>
      <c r="N72" s="129"/>
      <c r="O72" s="129"/>
      <c r="P72" s="129"/>
      <c r="Q72" s="129"/>
      <c r="R72" s="129"/>
      <c r="S72" s="129"/>
      <c r="T72" s="129"/>
      <c r="U72" s="129"/>
      <c r="V72" s="129"/>
      <c r="W72" s="129"/>
      <c r="X72" s="129"/>
      <c r="Y72" s="129"/>
      <c r="Z72" s="129"/>
      <c r="AA72" s="129"/>
      <c r="AB72" s="328"/>
      <c r="AC72" s="129"/>
      <c r="AD72" s="132"/>
      <c r="AE72" s="41"/>
    </row>
    <row r="73" spans="1:31" hidden="1" x14ac:dyDescent="0.25">
      <c r="A73" s="136"/>
      <c r="B73" s="328"/>
      <c r="C73" s="329"/>
      <c r="D73" s="129"/>
      <c r="E73" s="129"/>
      <c r="F73" s="129"/>
      <c r="G73" s="129"/>
      <c r="H73" s="129"/>
      <c r="I73" s="129"/>
      <c r="J73" s="129"/>
      <c r="K73" s="129"/>
      <c r="L73" s="129"/>
      <c r="M73" s="129"/>
      <c r="N73" s="129"/>
      <c r="O73" s="129"/>
      <c r="P73" s="129"/>
      <c r="Q73" s="129"/>
      <c r="R73" s="129"/>
      <c r="S73" s="129"/>
      <c r="T73" s="129"/>
      <c r="U73" s="129"/>
      <c r="V73" s="129"/>
      <c r="W73" s="129"/>
      <c r="X73" s="129"/>
      <c r="Y73" s="129"/>
      <c r="Z73" s="129"/>
      <c r="AA73" s="129"/>
      <c r="AB73" s="328"/>
      <c r="AC73" s="129"/>
      <c r="AD73" s="132"/>
      <c r="AE73" s="41"/>
    </row>
    <row r="74" spans="1:31" hidden="1" x14ac:dyDescent="0.25">
      <c r="A74" s="136"/>
      <c r="B74" s="129"/>
      <c r="C74" s="329"/>
      <c r="D74" s="328"/>
      <c r="E74" s="328"/>
      <c r="F74" s="328"/>
      <c r="G74" s="328"/>
      <c r="H74" s="328"/>
      <c r="I74" s="328"/>
      <c r="J74" s="328"/>
      <c r="K74" s="328"/>
      <c r="L74" s="328"/>
      <c r="M74" s="328"/>
      <c r="N74" s="328"/>
      <c r="O74" s="328"/>
      <c r="P74" s="328"/>
      <c r="Q74" s="328"/>
      <c r="R74" s="328"/>
      <c r="S74" s="328"/>
      <c r="T74" s="328"/>
      <c r="U74" s="328"/>
      <c r="V74" s="328"/>
      <c r="W74" s="328"/>
      <c r="X74" s="328"/>
      <c r="Y74" s="328"/>
      <c r="Z74" s="328"/>
      <c r="AA74" s="328"/>
      <c r="AB74" s="328"/>
      <c r="AC74" s="129"/>
      <c r="AD74" s="132"/>
      <c r="AE74" s="41"/>
    </row>
    <row r="75" spans="1:31" hidden="1" x14ac:dyDescent="0.25">
      <c r="A75" s="136"/>
      <c r="B75" s="129"/>
      <c r="C75" s="329"/>
      <c r="D75" s="328"/>
      <c r="E75" s="129"/>
      <c r="F75" s="129"/>
      <c r="G75" s="129"/>
      <c r="H75" s="129"/>
      <c r="I75" s="129"/>
      <c r="J75" s="129"/>
      <c r="K75" s="129"/>
      <c r="L75" s="129"/>
      <c r="M75" s="129"/>
      <c r="N75" s="129"/>
      <c r="O75" s="129"/>
      <c r="P75" s="129"/>
      <c r="Q75" s="129"/>
      <c r="R75" s="129"/>
      <c r="S75" s="129"/>
      <c r="T75" s="129"/>
      <c r="U75" s="129"/>
      <c r="V75" s="129"/>
      <c r="W75" s="129"/>
      <c r="X75" s="129"/>
      <c r="Y75" s="129"/>
      <c r="Z75" s="129"/>
      <c r="AA75" s="129"/>
      <c r="AB75" s="129"/>
      <c r="AC75" s="129"/>
      <c r="AD75" s="132"/>
      <c r="AE75" s="41"/>
    </row>
    <row r="76" spans="1:31" hidden="1" x14ac:dyDescent="0.25">
      <c r="A76" s="170"/>
      <c r="B76" s="328"/>
      <c r="C76" s="329"/>
      <c r="D76" s="328"/>
      <c r="E76" s="171"/>
      <c r="F76" s="171"/>
      <c r="G76" s="171"/>
      <c r="H76" s="171"/>
      <c r="I76" s="171"/>
      <c r="J76" s="171"/>
      <c r="K76" s="171"/>
      <c r="L76" s="171"/>
      <c r="M76" s="171"/>
      <c r="N76" s="171"/>
      <c r="O76" s="171"/>
      <c r="P76" s="171"/>
      <c r="Q76" s="171"/>
      <c r="R76" s="171"/>
      <c r="S76" s="171"/>
      <c r="T76" s="171"/>
      <c r="U76" s="171"/>
      <c r="V76" s="171"/>
      <c r="W76" s="171"/>
      <c r="X76" s="171"/>
      <c r="Y76" s="171"/>
      <c r="Z76" s="171"/>
      <c r="AA76" s="171"/>
      <c r="AB76" s="171"/>
      <c r="AC76" s="171"/>
      <c r="AD76" s="172"/>
      <c r="AE76" s="41"/>
    </row>
    <row r="77" spans="1:31" hidden="1" x14ac:dyDescent="0.25">
      <c r="A77" s="13"/>
      <c r="B77" s="13"/>
      <c r="C77" s="13"/>
      <c r="D77" s="13"/>
      <c r="E77" s="13"/>
      <c r="F77" s="13"/>
      <c r="G77" s="13"/>
      <c r="H77" s="13"/>
      <c r="I77" s="13"/>
      <c r="J77" s="13"/>
      <c r="K77" s="13"/>
      <c r="L77" s="13"/>
      <c r="M77" s="13"/>
      <c r="N77" s="13"/>
      <c r="O77" s="13"/>
      <c r="P77" s="13"/>
      <c r="Q77" s="13"/>
      <c r="R77" s="13"/>
      <c r="S77" s="13"/>
      <c r="T77" s="13"/>
      <c r="U77" s="13"/>
      <c r="V77" s="13"/>
      <c r="W77" s="13"/>
      <c r="X77" s="13"/>
      <c r="Y77" s="13"/>
      <c r="Z77" s="13"/>
      <c r="AA77" s="13"/>
      <c r="AB77" s="13"/>
    </row>
    <row r="78" spans="1:31" hidden="1" x14ac:dyDescent="0.25">
      <c r="A78" s="1"/>
      <c r="B78" s="20"/>
      <c r="C78" s="20"/>
    </row>
    <row r="79" spans="1:31" ht="25.5" hidden="1" customHeight="1" x14ac:dyDescent="0.25">
      <c r="A79" s="193"/>
      <c r="B79" s="81"/>
      <c r="C79" s="82"/>
      <c r="D79" s="41"/>
    </row>
    <row r="80" spans="1:31" hidden="1" x14ac:dyDescent="0.25">
      <c r="A80" s="126"/>
      <c r="B80" s="127"/>
      <c r="C80" s="329"/>
      <c r="D80" s="41"/>
    </row>
    <row r="81" spans="1:33" hidden="1" x14ac:dyDescent="0.25">
      <c r="A81" s="128"/>
      <c r="B81" s="129"/>
      <c r="C81" s="329"/>
      <c r="D81" s="41"/>
    </row>
    <row r="82" spans="1:33" hidden="1" x14ac:dyDescent="0.25">
      <c r="A82" s="130"/>
      <c r="B82" s="129"/>
      <c r="C82" s="329"/>
      <c r="D82" s="41"/>
    </row>
    <row r="83" spans="1:33" ht="12" hidden="1" customHeight="1" x14ac:dyDescent="0.25">
      <c r="A83" s="131"/>
      <c r="B83" s="129"/>
      <c r="C83" s="132"/>
      <c r="D83" s="41"/>
    </row>
    <row r="84" spans="1:33" hidden="1" x14ac:dyDescent="0.25">
      <c r="A84" s="131"/>
      <c r="B84" s="329"/>
      <c r="C84" s="132"/>
      <c r="D84" s="41"/>
    </row>
    <row r="85" spans="1:33" hidden="1" x14ac:dyDescent="0.25">
      <c r="A85" s="131"/>
      <c r="B85" s="329"/>
      <c r="C85" s="132"/>
      <c r="D85" s="41"/>
    </row>
    <row r="86" spans="1:33" hidden="1" x14ac:dyDescent="0.25">
      <c r="A86" s="192"/>
      <c r="B86" s="329"/>
      <c r="C86" s="172"/>
      <c r="D86" s="41"/>
    </row>
    <row r="87" spans="1:33" ht="24.75" hidden="1" customHeight="1" x14ac:dyDescent="0.25">
      <c r="A87" s="195"/>
      <c r="B87" s="110"/>
      <c r="C87" s="125"/>
      <c r="D87" s="41"/>
    </row>
    <row r="88" spans="1:33" hidden="1" x14ac:dyDescent="0.25">
      <c r="A88" s="126"/>
      <c r="B88" s="133"/>
      <c r="C88" s="49"/>
    </row>
    <row r="89" spans="1:33" hidden="1" x14ac:dyDescent="0.25">
      <c r="A89" s="194"/>
      <c r="B89" s="172"/>
      <c r="C89" s="41"/>
    </row>
    <row r="90" spans="1:33" x14ac:dyDescent="0.25">
      <c r="A90" s="13"/>
      <c r="B90" s="13"/>
      <c r="AG90" s="7"/>
    </row>
  </sheetData>
  <sheetProtection password="AFA5" sheet="1"/>
  <conditionalFormatting sqref="E50:E52">
    <cfRule type="beginsWith" dxfId="75" priority="5" operator="beginsWith" text="FAIL">
      <formula>LEFT(E50,LEN("FAIL"))="FAIL"</formula>
    </cfRule>
    <cfRule type="beginsWith" dxfId="74" priority="6" operator="beginsWith" text="Explained">
      <formula>LEFT(E50,LEN("Explained"))="Explained"</formula>
    </cfRule>
  </conditionalFormatting>
  <conditionalFormatting sqref="AC6:AC10">
    <cfRule type="beginsWith" dxfId="73" priority="3" operator="beginsWith" text="FAIL">
      <formula>LEFT(AC6,LEN("FAIL"))="FAIL"</formula>
    </cfRule>
    <cfRule type="beginsWith" dxfId="72" priority="4" operator="beginsWith" text="Explained">
      <formula>LEFT(AC6,LEN("Explained"))="Explained"</formula>
    </cfRule>
  </conditionalFormatting>
  <conditionalFormatting sqref="AF60:AF61 AF63">
    <cfRule type="beginsWith" dxfId="71" priority="1" operator="beginsWith" text="FAIL">
      <formula>LEFT(AF60,LEN("FAIL"))="FAIL"</formula>
    </cfRule>
    <cfRule type="beginsWith" dxfId="70" priority="2" operator="beginsWith" text="Explained">
      <formula>LEFT(AF60,LEN("Explained"))="Explained"</formula>
    </cfRule>
  </conditionalFormatting>
  <dataValidations count="1">
    <dataValidation type="list" allowBlank="1" showInputMessage="1" showErrorMessage="1" sqref="B44" xr:uid="{14E3119E-9BAA-4BC5-B406-E9C202D5F8DE}">
      <formula1>Binary</formula1>
    </dataValidation>
  </dataValidations>
  <pageMargins left="0.7" right="0.7" top="0.75" bottom="0.75" header="0.3" footer="0.3"/>
  <pageSetup scale="62" fitToHeight="0" pageOrder="overThenDown" orientation="landscape"/>
  <rowBreaks count="4" manualBreakCount="4">
    <brk id="29" max="1048575" man="1"/>
    <brk id="41" max="1048575" man="1"/>
    <brk id="56" max="1048575" man="1"/>
    <brk id="77" max="1048575" man="1"/>
  </rowBreaks>
  <colBreaks count="1" manualBreakCount="1">
    <brk id="5" max="16383" man="1"/>
  </colBreaks>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846D16-1D8E-4A29-B9DF-82F100483DFD}">
  <dimension ref="A1:AG90"/>
  <sheetViews>
    <sheetView showGridLines="0" zoomScale="98" zoomScaleNormal="98" workbookViewId="0">
      <pane xSplit="1" topLeftCell="B1" activePane="topRight" state="frozen"/>
      <selection pane="topRight"/>
    </sheetView>
  </sheetViews>
  <sheetFormatPr defaultColWidth="0" defaultRowHeight="11.5" zeroHeight="1" x14ac:dyDescent="0.25"/>
  <cols>
    <col min="1" max="1" width="64.1796875" style="10" customWidth="1"/>
    <col min="2" max="2" width="36.7265625" style="10" customWidth="1"/>
    <col min="3" max="27" width="10.7265625" style="10" customWidth="1"/>
    <col min="28" max="28" width="10.453125" style="10" customWidth="1"/>
    <col min="29" max="30" width="10.7265625" style="10" customWidth="1"/>
    <col min="31" max="32" width="9.1796875" style="10" customWidth="1"/>
    <col min="33" max="33" width="95.7265625" style="10" customWidth="1"/>
    <col min="34" max="35" width="9.1796875" style="10" hidden="1" customWidth="1"/>
    <col min="36" max="16384" width="9.1796875" style="10" hidden="1"/>
  </cols>
  <sheetData>
    <row r="1" spans="1:30" ht="62" x14ac:dyDescent="0.25">
      <c r="A1" s="351" t="s">
        <v>29</v>
      </c>
    </row>
    <row r="2" spans="1:30" x14ac:dyDescent="0.25">
      <c r="A2" s="148" t="s">
        <v>1</v>
      </c>
      <c r="B2" s="20"/>
      <c r="C2" s="20"/>
      <c r="D2" s="20"/>
      <c r="E2" s="20"/>
      <c r="F2" s="20"/>
      <c r="G2" s="20"/>
      <c r="H2" s="20"/>
      <c r="I2" s="20"/>
      <c r="J2" s="20"/>
      <c r="K2" s="20"/>
      <c r="L2" s="20"/>
      <c r="M2" s="20"/>
      <c r="N2" s="20"/>
      <c r="O2" s="20"/>
      <c r="P2" s="20"/>
      <c r="Q2" s="20"/>
      <c r="R2" s="20"/>
      <c r="S2" s="20"/>
      <c r="T2" s="20"/>
      <c r="U2" s="20"/>
      <c r="V2" s="20"/>
      <c r="W2" s="20"/>
      <c r="X2" s="20"/>
      <c r="Y2" s="20"/>
      <c r="Z2" s="20"/>
      <c r="AA2" s="20"/>
    </row>
    <row r="3" spans="1:30" hidden="1" x14ac:dyDescent="0.25">
      <c r="A3" s="1"/>
      <c r="B3" s="24"/>
      <c r="C3" s="24"/>
      <c r="D3" s="24"/>
      <c r="E3" s="24"/>
      <c r="F3" s="24"/>
      <c r="G3" s="24"/>
      <c r="H3" s="24"/>
      <c r="I3" s="24"/>
      <c r="J3" s="24"/>
      <c r="K3" s="24"/>
      <c r="L3" s="24"/>
      <c r="M3" s="24"/>
      <c r="N3" s="24"/>
      <c r="O3" s="24"/>
      <c r="P3" s="24"/>
      <c r="Q3" s="24"/>
      <c r="R3" s="24"/>
      <c r="S3" s="24"/>
      <c r="T3" s="24"/>
      <c r="U3" s="24"/>
      <c r="V3" s="24"/>
      <c r="W3" s="24"/>
      <c r="X3" s="24"/>
      <c r="Y3" s="24"/>
      <c r="Z3" s="24"/>
      <c r="AA3" s="24"/>
      <c r="AB3" s="41"/>
      <c r="AC3" s="24"/>
    </row>
    <row r="4" spans="1:30" hidden="1" x14ac:dyDescent="0.25">
      <c r="A4" s="165"/>
      <c r="B4" s="166"/>
      <c r="C4" s="167"/>
      <c r="D4" s="168"/>
      <c r="E4" s="168"/>
      <c r="F4" s="167"/>
      <c r="G4" s="167"/>
      <c r="H4" s="167"/>
      <c r="I4" s="167"/>
      <c r="J4" s="169"/>
      <c r="K4" s="167"/>
      <c r="L4" s="167"/>
      <c r="M4" s="167"/>
      <c r="N4" s="167"/>
      <c r="O4" s="167"/>
      <c r="P4" s="167"/>
      <c r="Q4" s="167"/>
      <c r="R4" s="168"/>
      <c r="S4" s="167"/>
      <c r="T4" s="167"/>
      <c r="U4" s="168"/>
      <c r="V4" s="168"/>
      <c r="W4" s="167"/>
      <c r="X4" s="167"/>
      <c r="Y4" s="167"/>
      <c r="Z4" s="166"/>
      <c r="AA4" s="166"/>
      <c r="AB4" s="65"/>
      <c r="AC4" s="54"/>
      <c r="AD4" s="41"/>
    </row>
    <row r="5" spans="1:30" hidden="1" x14ac:dyDescent="0.25">
      <c r="A5" s="176"/>
      <c r="B5" s="178"/>
      <c r="C5" s="177"/>
      <c r="D5" s="177"/>
      <c r="E5" s="178"/>
      <c r="F5" s="178"/>
      <c r="G5" s="178"/>
      <c r="H5" s="178"/>
      <c r="I5" s="178"/>
      <c r="J5" s="178"/>
      <c r="K5" s="178"/>
      <c r="L5" s="178"/>
      <c r="M5" s="178"/>
      <c r="N5" s="178"/>
      <c r="O5" s="178"/>
      <c r="P5" s="178"/>
      <c r="Q5" s="178"/>
      <c r="R5" s="178"/>
      <c r="S5" s="178"/>
      <c r="T5" s="178"/>
      <c r="U5" s="178"/>
      <c r="V5" s="178"/>
      <c r="W5" s="178"/>
      <c r="X5" s="178"/>
      <c r="Y5" s="178"/>
      <c r="Z5" s="178"/>
      <c r="AA5" s="178"/>
      <c r="AB5" s="65"/>
      <c r="AC5" s="22"/>
      <c r="AD5" s="41"/>
    </row>
    <row r="6" spans="1:30" hidden="1" x14ac:dyDescent="0.25">
      <c r="A6" s="138"/>
      <c r="B6" s="129"/>
      <c r="C6" s="129"/>
      <c r="D6" s="328"/>
      <c r="E6" s="328"/>
      <c r="F6" s="129"/>
      <c r="G6" s="328"/>
      <c r="H6" s="328"/>
      <c r="I6" s="328"/>
      <c r="J6" s="328"/>
      <c r="K6" s="328"/>
      <c r="L6" s="328"/>
      <c r="M6" s="328"/>
      <c r="N6" s="328"/>
      <c r="O6" s="328"/>
      <c r="P6" s="328"/>
      <c r="Q6" s="328"/>
      <c r="R6" s="328"/>
      <c r="S6" s="328"/>
      <c r="T6" s="328"/>
      <c r="U6" s="328"/>
      <c r="V6" s="328"/>
      <c r="W6" s="328"/>
      <c r="X6" s="328"/>
      <c r="Y6" s="328"/>
      <c r="Z6" s="129"/>
      <c r="AA6" s="132"/>
      <c r="AB6" s="65"/>
      <c r="AC6" s="86"/>
      <c r="AD6" s="41"/>
    </row>
    <row r="7" spans="1:30" hidden="1" x14ac:dyDescent="0.25">
      <c r="A7" s="138"/>
      <c r="B7" s="129"/>
      <c r="C7" s="129"/>
      <c r="D7" s="328"/>
      <c r="E7" s="328"/>
      <c r="F7" s="129"/>
      <c r="G7" s="139"/>
      <c r="H7" s="328"/>
      <c r="I7" s="129"/>
      <c r="J7" s="328"/>
      <c r="K7" s="328"/>
      <c r="L7" s="139"/>
      <c r="M7" s="328"/>
      <c r="N7" s="139"/>
      <c r="O7" s="328"/>
      <c r="P7" s="328"/>
      <c r="Q7" s="328"/>
      <c r="R7" s="328"/>
      <c r="S7" s="129"/>
      <c r="T7" s="328"/>
      <c r="U7" s="328"/>
      <c r="V7" s="328"/>
      <c r="W7" s="129"/>
      <c r="X7" s="328"/>
      <c r="Y7" s="328"/>
      <c r="Z7" s="129"/>
      <c r="AA7" s="132"/>
      <c r="AB7" s="65"/>
      <c r="AC7" s="67"/>
      <c r="AD7" s="41"/>
    </row>
    <row r="8" spans="1:30" hidden="1" x14ac:dyDescent="0.25">
      <c r="A8" s="136"/>
      <c r="B8" s="129"/>
      <c r="C8" s="129"/>
      <c r="D8" s="328"/>
      <c r="E8" s="328"/>
      <c r="F8" s="139"/>
      <c r="G8" s="139"/>
      <c r="H8" s="328"/>
      <c r="I8" s="139"/>
      <c r="J8" s="328"/>
      <c r="K8" s="328"/>
      <c r="L8" s="139"/>
      <c r="M8" s="328"/>
      <c r="N8" s="139"/>
      <c r="O8" s="328"/>
      <c r="P8" s="328"/>
      <c r="Q8" s="328"/>
      <c r="R8" s="328"/>
      <c r="S8" s="139"/>
      <c r="T8" s="328"/>
      <c r="U8" s="328"/>
      <c r="V8" s="328"/>
      <c r="W8" s="129"/>
      <c r="X8" s="328"/>
      <c r="Y8" s="328"/>
      <c r="Z8" s="129"/>
      <c r="AA8" s="132"/>
      <c r="AB8" s="65"/>
      <c r="AC8" s="67"/>
      <c r="AD8" s="41"/>
    </row>
    <row r="9" spans="1:30" hidden="1" x14ac:dyDescent="0.25">
      <c r="A9" s="136"/>
      <c r="B9" s="129"/>
      <c r="C9" s="139"/>
      <c r="D9" s="328"/>
      <c r="E9" s="328"/>
      <c r="F9" s="129"/>
      <c r="G9" s="139"/>
      <c r="H9" s="328"/>
      <c r="I9" s="139"/>
      <c r="J9" s="328"/>
      <c r="K9" s="328"/>
      <c r="L9" s="139"/>
      <c r="M9" s="328"/>
      <c r="N9" s="139"/>
      <c r="O9" s="328"/>
      <c r="P9" s="328"/>
      <c r="Q9" s="328"/>
      <c r="R9" s="328"/>
      <c r="S9" s="139"/>
      <c r="T9" s="328"/>
      <c r="U9" s="328"/>
      <c r="V9" s="328"/>
      <c r="W9" s="129"/>
      <c r="X9" s="328"/>
      <c r="Y9" s="328"/>
      <c r="Z9" s="129"/>
      <c r="AA9" s="132"/>
      <c r="AB9" s="65"/>
      <c r="AC9" s="67"/>
      <c r="AD9" s="41"/>
    </row>
    <row r="10" spans="1:30" hidden="1" x14ac:dyDescent="0.25">
      <c r="A10" s="174"/>
      <c r="B10" s="179"/>
      <c r="C10" s="175"/>
      <c r="D10" s="328"/>
      <c r="E10" s="328"/>
      <c r="F10" s="179"/>
      <c r="G10" s="179"/>
      <c r="H10" s="328"/>
      <c r="I10" s="179"/>
      <c r="J10" s="328"/>
      <c r="K10" s="328"/>
      <c r="L10" s="179"/>
      <c r="M10" s="328"/>
      <c r="N10" s="179"/>
      <c r="O10" s="328"/>
      <c r="P10" s="328"/>
      <c r="Q10" s="328"/>
      <c r="R10" s="328"/>
      <c r="S10" s="179"/>
      <c r="T10" s="328"/>
      <c r="U10" s="328"/>
      <c r="V10" s="328"/>
      <c r="W10" s="179"/>
      <c r="X10" s="328"/>
      <c r="Y10" s="328"/>
      <c r="Z10" s="179"/>
      <c r="AA10" s="179"/>
      <c r="AB10" s="65"/>
      <c r="AC10" s="87"/>
      <c r="AD10" s="41"/>
    </row>
    <row r="11" spans="1:30" hidden="1" x14ac:dyDescent="0.25">
      <c r="A11" s="138"/>
      <c r="B11" s="129"/>
      <c r="C11" s="139"/>
      <c r="D11" s="328"/>
      <c r="E11" s="328"/>
      <c r="F11" s="139"/>
      <c r="G11" s="129"/>
      <c r="H11" s="328"/>
      <c r="I11" s="139"/>
      <c r="J11" s="328"/>
      <c r="K11" s="328"/>
      <c r="L11" s="139"/>
      <c r="M11" s="328"/>
      <c r="N11" s="129"/>
      <c r="O11" s="328"/>
      <c r="P11" s="328"/>
      <c r="Q11" s="328"/>
      <c r="R11" s="328"/>
      <c r="S11" s="139"/>
      <c r="T11" s="328"/>
      <c r="U11" s="328"/>
      <c r="V11" s="328"/>
      <c r="W11" s="129"/>
      <c r="X11" s="328"/>
      <c r="Y11" s="328"/>
      <c r="Z11" s="129"/>
      <c r="AA11" s="132"/>
      <c r="AB11" s="41"/>
      <c r="AC11" s="13"/>
    </row>
    <row r="12" spans="1:30" hidden="1" x14ac:dyDescent="0.25">
      <c r="A12" s="138"/>
      <c r="B12" s="129"/>
      <c r="C12" s="139"/>
      <c r="D12" s="328"/>
      <c r="E12" s="328"/>
      <c r="F12" s="139"/>
      <c r="G12" s="129"/>
      <c r="H12" s="328"/>
      <c r="I12" s="139"/>
      <c r="J12" s="328"/>
      <c r="K12" s="328"/>
      <c r="L12" s="139"/>
      <c r="M12" s="328"/>
      <c r="N12" s="129"/>
      <c r="O12" s="328"/>
      <c r="P12" s="328"/>
      <c r="Q12" s="328"/>
      <c r="R12" s="328"/>
      <c r="S12" s="139"/>
      <c r="T12" s="328"/>
      <c r="U12" s="328"/>
      <c r="V12" s="328"/>
      <c r="W12" s="129"/>
      <c r="X12" s="328"/>
      <c r="Y12" s="328"/>
      <c r="Z12" s="129"/>
      <c r="AA12" s="132"/>
      <c r="AB12" s="41"/>
    </row>
    <row r="13" spans="1:30" hidden="1" x14ac:dyDescent="0.25">
      <c r="A13" s="138"/>
      <c r="B13" s="129"/>
      <c r="C13" s="139"/>
      <c r="D13" s="328"/>
      <c r="E13" s="328"/>
      <c r="F13" s="129"/>
      <c r="G13" s="139"/>
      <c r="H13" s="328"/>
      <c r="I13" s="129"/>
      <c r="J13" s="328"/>
      <c r="K13" s="328"/>
      <c r="L13" s="139"/>
      <c r="M13" s="328"/>
      <c r="N13" s="139"/>
      <c r="O13" s="328"/>
      <c r="P13" s="328"/>
      <c r="Q13" s="328"/>
      <c r="R13" s="328"/>
      <c r="S13" s="139"/>
      <c r="T13" s="328"/>
      <c r="U13" s="328"/>
      <c r="V13" s="328"/>
      <c r="W13" s="129"/>
      <c r="X13" s="328"/>
      <c r="Y13" s="328"/>
      <c r="Z13" s="129"/>
      <c r="AA13" s="132"/>
      <c r="AB13" s="41"/>
    </row>
    <row r="14" spans="1:30" hidden="1" x14ac:dyDescent="0.25">
      <c r="A14" s="174"/>
      <c r="B14" s="179"/>
      <c r="C14" s="175"/>
      <c r="D14" s="328"/>
      <c r="E14" s="328"/>
      <c r="F14" s="179"/>
      <c r="G14" s="179"/>
      <c r="H14" s="328"/>
      <c r="I14" s="179"/>
      <c r="J14" s="328"/>
      <c r="K14" s="328"/>
      <c r="L14" s="179"/>
      <c r="M14" s="328"/>
      <c r="N14" s="179"/>
      <c r="O14" s="328"/>
      <c r="P14" s="328"/>
      <c r="Q14" s="328"/>
      <c r="R14" s="328"/>
      <c r="S14" s="179"/>
      <c r="T14" s="328"/>
      <c r="U14" s="328"/>
      <c r="V14" s="328"/>
      <c r="W14" s="179"/>
      <c r="X14" s="328"/>
      <c r="Y14" s="328"/>
      <c r="Z14" s="179"/>
      <c r="AA14" s="179"/>
      <c r="AB14" s="41"/>
    </row>
    <row r="15" spans="1:30" hidden="1" x14ac:dyDescent="0.25">
      <c r="A15" s="138"/>
      <c r="B15" s="129"/>
      <c r="C15" s="139"/>
      <c r="D15" s="328"/>
      <c r="E15" s="328"/>
      <c r="F15" s="129"/>
      <c r="G15" s="139"/>
      <c r="H15" s="328"/>
      <c r="I15" s="129"/>
      <c r="J15" s="328"/>
      <c r="K15" s="328"/>
      <c r="L15" s="139"/>
      <c r="M15" s="328"/>
      <c r="N15" s="139"/>
      <c r="O15" s="328"/>
      <c r="P15" s="328"/>
      <c r="Q15" s="328"/>
      <c r="R15" s="328"/>
      <c r="S15" s="139"/>
      <c r="T15" s="328"/>
      <c r="U15" s="328"/>
      <c r="V15" s="328"/>
      <c r="W15" s="129"/>
      <c r="X15" s="328"/>
      <c r="Y15" s="328"/>
      <c r="Z15" s="129"/>
      <c r="AA15" s="132"/>
      <c r="AB15" s="41"/>
    </row>
    <row r="16" spans="1:30" hidden="1" x14ac:dyDescent="0.25">
      <c r="A16" s="138"/>
      <c r="B16" s="129"/>
      <c r="C16" s="139"/>
      <c r="D16" s="328"/>
      <c r="E16" s="328"/>
      <c r="F16" s="129"/>
      <c r="G16" s="139"/>
      <c r="H16" s="328"/>
      <c r="I16" s="129"/>
      <c r="J16" s="328"/>
      <c r="K16" s="328"/>
      <c r="L16" s="139"/>
      <c r="M16" s="328"/>
      <c r="N16" s="139"/>
      <c r="O16" s="328"/>
      <c r="P16" s="328"/>
      <c r="Q16" s="328"/>
      <c r="R16" s="328"/>
      <c r="S16" s="129"/>
      <c r="T16" s="328"/>
      <c r="U16" s="328"/>
      <c r="V16" s="328"/>
      <c r="W16" s="129"/>
      <c r="X16" s="328"/>
      <c r="Y16" s="328"/>
      <c r="Z16" s="129"/>
      <c r="AA16" s="132"/>
      <c r="AB16" s="41"/>
    </row>
    <row r="17" spans="1:28" hidden="1" x14ac:dyDescent="0.25">
      <c r="A17" s="174"/>
      <c r="B17" s="179"/>
      <c r="C17" s="175"/>
      <c r="D17" s="328"/>
      <c r="E17" s="328"/>
      <c r="F17" s="179"/>
      <c r="G17" s="179"/>
      <c r="H17" s="328"/>
      <c r="I17" s="179"/>
      <c r="J17" s="328"/>
      <c r="K17" s="328"/>
      <c r="L17" s="179"/>
      <c r="M17" s="328"/>
      <c r="N17" s="179"/>
      <c r="O17" s="328"/>
      <c r="P17" s="328"/>
      <c r="Q17" s="328"/>
      <c r="R17" s="328"/>
      <c r="S17" s="179"/>
      <c r="T17" s="328"/>
      <c r="U17" s="328"/>
      <c r="V17" s="328"/>
      <c r="W17" s="179"/>
      <c r="X17" s="328"/>
      <c r="Y17" s="328"/>
      <c r="Z17" s="179"/>
      <c r="AA17" s="179"/>
      <c r="AB17" s="41"/>
    </row>
    <row r="18" spans="1:28" hidden="1" x14ac:dyDescent="0.25">
      <c r="A18" s="138"/>
      <c r="B18" s="129"/>
      <c r="C18" s="139"/>
      <c r="D18" s="328"/>
      <c r="E18" s="328"/>
      <c r="F18" s="139"/>
      <c r="G18" s="139"/>
      <c r="H18" s="328"/>
      <c r="I18" s="129"/>
      <c r="J18" s="328"/>
      <c r="K18" s="328"/>
      <c r="L18" s="139"/>
      <c r="M18" s="328"/>
      <c r="N18" s="139"/>
      <c r="O18" s="328"/>
      <c r="P18" s="328"/>
      <c r="Q18" s="328"/>
      <c r="R18" s="328"/>
      <c r="S18" s="139"/>
      <c r="T18" s="328"/>
      <c r="U18" s="328"/>
      <c r="V18" s="328"/>
      <c r="W18" s="129"/>
      <c r="X18" s="328"/>
      <c r="Y18" s="328"/>
      <c r="Z18" s="129"/>
      <c r="AA18" s="132"/>
      <c r="AB18" s="41"/>
    </row>
    <row r="19" spans="1:28" hidden="1" x14ac:dyDescent="0.25">
      <c r="A19" s="138"/>
      <c r="B19" s="129"/>
      <c r="C19" s="139"/>
      <c r="D19" s="328"/>
      <c r="E19" s="328"/>
      <c r="F19" s="139"/>
      <c r="G19" s="139"/>
      <c r="H19" s="328"/>
      <c r="I19" s="129"/>
      <c r="J19" s="328"/>
      <c r="K19" s="328"/>
      <c r="L19" s="139"/>
      <c r="M19" s="328"/>
      <c r="N19" s="139"/>
      <c r="O19" s="328"/>
      <c r="P19" s="328"/>
      <c r="Q19" s="328"/>
      <c r="R19" s="328"/>
      <c r="S19" s="129"/>
      <c r="T19" s="328"/>
      <c r="U19" s="328"/>
      <c r="V19" s="328"/>
      <c r="W19" s="129"/>
      <c r="X19" s="328"/>
      <c r="Y19" s="328"/>
      <c r="Z19" s="129"/>
      <c r="AA19" s="132"/>
      <c r="AB19" s="41"/>
    </row>
    <row r="20" spans="1:28" hidden="1" x14ac:dyDescent="0.25">
      <c r="A20" s="138"/>
      <c r="B20" s="129"/>
      <c r="C20" s="139"/>
      <c r="D20" s="328"/>
      <c r="E20" s="328"/>
      <c r="F20" s="139"/>
      <c r="G20" s="139"/>
      <c r="H20" s="328"/>
      <c r="I20" s="139"/>
      <c r="J20" s="328"/>
      <c r="K20" s="328"/>
      <c r="L20" s="139"/>
      <c r="M20" s="328"/>
      <c r="N20" s="139"/>
      <c r="O20" s="328"/>
      <c r="P20" s="328"/>
      <c r="Q20" s="328"/>
      <c r="R20" s="328"/>
      <c r="S20" s="139"/>
      <c r="T20" s="328"/>
      <c r="U20" s="328"/>
      <c r="V20" s="328"/>
      <c r="W20" s="129"/>
      <c r="X20" s="328"/>
      <c r="Y20" s="328"/>
      <c r="Z20" s="129"/>
      <c r="AA20" s="132"/>
      <c r="AB20" s="41"/>
    </row>
    <row r="21" spans="1:28" hidden="1" x14ac:dyDescent="0.25">
      <c r="A21" s="138"/>
      <c r="B21" s="129"/>
      <c r="C21" s="139"/>
      <c r="D21" s="328"/>
      <c r="E21" s="328"/>
      <c r="F21" s="139"/>
      <c r="G21" s="139"/>
      <c r="H21" s="328"/>
      <c r="I21" s="139"/>
      <c r="J21" s="328"/>
      <c r="K21" s="328"/>
      <c r="L21" s="139"/>
      <c r="M21" s="328"/>
      <c r="N21" s="139"/>
      <c r="O21" s="328"/>
      <c r="P21" s="328"/>
      <c r="Q21" s="328"/>
      <c r="R21" s="328"/>
      <c r="S21" s="129"/>
      <c r="T21" s="328"/>
      <c r="U21" s="328"/>
      <c r="V21" s="328"/>
      <c r="W21" s="129"/>
      <c r="X21" s="328"/>
      <c r="Y21" s="328"/>
      <c r="Z21" s="129"/>
      <c r="AA21" s="132"/>
      <c r="AB21" s="41"/>
    </row>
    <row r="22" spans="1:28" hidden="1" x14ac:dyDescent="0.25">
      <c r="A22" s="138"/>
      <c r="B22" s="129"/>
      <c r="C22" s="139"/>
      <c r="D22" s="328"/>
      <c r="E22" s="328"/>
      <c r="F22" s="139"/>
      <c r="G22" s="129"/>
      <c r="H22" s="129"/>
      <c r="I22" s="129"/>
      <c r="J22" s="328"/>
      <c r="K22" s="129"/>
      <c r="L22" s="139"/>
      <c r="M22" s="129"/>
      <c r="N22" s="139"/>
      <c r="O22" s="328"/>
      <c r="P22" s="328"/>
      <c r="Q22" s="129"/>
      <c r="R22" s="328"/>
      <c r="S22" s="139"/>
      <c r="T22" s="328"/>
      <c r="U22" s="328"/>
      <c r="V22" s="328"/>
      <c r="W22" s="328"/>
      <c r="X22" s="328"/>
      <c r="Y22" s="328"/>
      <c r="Z22" s="129"/>
      <c r="AA22" s="132"/>
      <c r="AB22" s="41"/>
    </row>
    <row r="23" spans="1:28" hidden="1" x14ac:dyDescent="0.25">
      <c r="A23" s="141"/>
      <c r="B23" s="129"/>
      <c r="C23" s="139"/>
      <c r="D23" s="328"/>
      <c r="E23" s="328"/>
      <c r="F23" s="129"/>
      <c r="G23" s="129"/>
      <c r="H23" s="129"/>
      <c r="I23" s="129"/>
      <c r="J23" s="328"/>
      <c r="K23" s="129"/>
      <c r="L23" s="139"/>
      <c r="M23" s="129"/>
      <c r="N23" s="129"/>
      <c r="O23" s="328"/>
      <c r="P23" s="328"/>
      <c r="Q23" s="129"/>
      <c r="R23" s="328"/>
      <c r="S23" s="129"/>
      <c r="T23" s="328"/>
      <c r="U23" s="328"/>
      <c r="V23" s="328"/>
      <c r="W23" s="328"/>
      <c r="X23" s="328"/>
      <c r="Y23" s="328"/>
      <c r="Z23" s="129"/>
      <c r="AA23" s="132"/>
      <c r="AB23" s="41"/>
    </row>
    <row r="24" spans="1:28" hidden="1" x14ac:dyDescent="0.25">
      <c r="A24" s="141"/>
      <c r="B24" s="129"/>
      <c r="C24" s="139"/>
      <c r="D24" s="328"/>
      <c r="E24" s="328"/>
      <c r="F24" s="139"/>
      <c r="G24" s="129"/>
      <c r="H24" s="129"/>
      <c r="I24" s="129"/>
      <c r="J24" s="328"/>
      <c r="K24" s="129"/>
      <c r="L24" s="139"/>
      <c r="M24" s="129"/>
      <c r="N24" s="139"/>
      <c r="O24" s="328"/>
      <c r="P24" s="328"/>
      <c r="Q24" s="129"/>
      <c r="R24" s="328"/>
      <c r="S24" s="139"/>
      <c r="T24" s="328"/>
      <c r="U24" s="328"/>
      <c r="V24" s="328"/>
      <c r="W24" s="328"/>
      <c r="X24" s="328"/>
      <c r="Y24" s="328"/>
      <c r="Z24" s="129"/>
      <c r="AA24" s="132"/>
      <c r="AB24" s="41"/>
    </row>
    <row r="25" spans="1:28" hidden="1" x14ac:dyDescent="0.25">
      <c r="A25" s="138"/>
      <c r="B25" s="129"/>
      <c r="C25" s="139"/>
      <c r="D25" s="328"/>
      <c r="E25" s="328"/>
      <c r="F25" s="139"/>
      <c r="G25" s="139"/>
      <c r="H25" s="328"/>
      <c r="I25" s="129"/>
      <c r="J25" s="129"/>
      <c r="K25" s="328"/>
      <c r="L25" s="129"/>
      <c r="M25" s="328"/>
      <c r="N25" s="139"/>
      <c r="O25" s="129"/>
      <c r="P25" s="328"/>
      <c r="Q25" s="328"/>
      <c r="R25" s="129"/>
      <c r="S25" s="139"/>
      <c r="T25" s="328"/>
      <c r="U25" s="129"/>
      <c r="V25" s="328"/>
      <c r="W25" s="129"/>
      <c r="X25" s="328"/>
      <c r="Y25" s="328"/>
      <c r="Z25" s="129"/>
      <c r="AA25" s="132"/>
      <c r="AB25" s="41"/>
    </row>
    <row r="26" spans="1:28" hidden="1" x14ac:dyDescent="0.25">
      <c r="A26" s="141"/>
      <c r="B26" s="129"/>
      <c r="C26" s="139"/>
      <c r="D26" s="328"/>
      <c r="E26" s="328"/>
      <c r="F26" s="139"/>
      <c r="G26" s="139"/>
      <c r="H26" s="328"/>
      <c r="I26" s="129"/>
      <c r="J26" s="129"/>
      <c r="K26" s="328"/>
      <c r="L26" s="129"/>
      <c r="M26" s="328"/>
      <c r="N26" s="139"/>
      <c r="O26" s="129"/>
      <c r="P26" s="328"/>
      <c r="Q26" s="328"/>
      <c r="R26" s="129"/>
      <c r="S26" s="139"/>
      <c r="T26" s="328"/>
      <c r="U26" s="129"/>
      <c r="V26" s="328"/>
      <c r="W26" s="129"/>
      <c r="X26" s="328"/>
      <c r="Y26" s="328"/>
      <c r="Z26" s="129"/>
      <c r="AA26" s="132"/>
      <c r="AB26" s="41"/>
    </row>
    <row r="27" spans="1:28" hidden="1" x14ac:dyDescent="0.25">
      <c r="A27" s="141"/>
      <c r="B27" s="129"/>
      <c r="C27" s="139"/>
      <c r="D27" s="328"/>
      <c r="E27" s="328"/>
      <c r="F27" s="139"/>
      <c r="G27" s="139"/>
      <c r="H27" s="328"/>
      <c r="I27" s="129"/>
      <c r="J27" s="129"/>
      <c r="K27" s="328"/>
      <c r="L27" s="129"/>
      <c r="M27" s="328"/>
      <c r="N27" s="139"/>
      <c r="O27" s="129"/>
      <c r="P27" s="328"/>
      <c r="Q27" s="328"/>
      <c r="R27" s="129"/>
      <c r="S27" s="139"/>
      <c r="T27" s="328"/>
      <c r="U27" s="129"/>
      <c r="V27" s="328"/>
      <c r="W27" s="129"/>
      <c r="X27" s="328"/>
      <c r="Y27" s="328"/>
      <c r="Z27" s="129"/>
      <c r="AA27" s="132"/>
      <c r="AB27" s="41"/>
    </row>
    <row r="28" spans="1:28" hidden="1" x14ac:dyDescent="0.25">
      <c r="A28" s="138"/>
      <c r="B28" s="129"/>
      <c r="C28" s="139"/>
      <c r="D28" s="328"/>
      <c r="E28" s="328"/>
      <c r="F28" s="129"/>
      <c r="G28" s="129"/>
      <c r="H28" s="328"/>
      <c r="I28" s="129"/>
      <c r="J28" s="129"/>
      <c r="K28" s="129"/>
      <c r="L28" s="129"/>
      <c r="M28" s="328"/>
      <c r="N28" s="129"/>
      <c r="O28" s="328"/>
      <c r="P28" s="129"/>
      <c r="Q28" s="328"/>
      <c r="R28" s="328"/>
      <c r="S28" s="129"/>
      <c r="T28" s="129"/>
      <c r="U28" s="328"/>
      <c r="V28" s="328"/>
      <c r="W28" s="129"/>
      <c r="X28" s="328"/>
      <c r="Y28" s="328"/>
      <c r="Z28" s="129"/>
      <c r="AA28" s="132"/>
      <c r="AB28" s="41"/>
    </row>
    <row r="29" spans="1:28" hidden="1" x14ac:dyDescent="0.25">
      <c r="A29" s="138"/>
      <c r="B29" s="129"/>
      <c r="C29" s="139"/>
      <c r="D29" s="328"/>
      <c r="E29" s="328"/>
      <c r="F29" s="139"/>
      <c r="G29" s="139"/>
      <c r="H29" s="328"/>
      <c r="I29" s="139"/>
      <c r="J29" s="328"/>
      <c r="K29" s="328"/>
      <c r="L29" s="139"/>
      <c r="M29" s="129"/>
      <c r="N29" s="139"/>
      <c r="O29" s="328"/>
      <c r="P29" s="328"/>
      <c r="Q29" s="129"/>
      <c r="R29" s="328"/>
      <c r="S29" s="139"/>
      <c r="T29" s="129"/>
      <c r="U29" s="328"/>
      <c r="V29" s="328"/>
      <c r="W29" s="129"/>
      <c r="X29" s="328"/>
      <c r="Y29" s="328"/>
      <c r="Z29" s="129"/>
      <c r="AA29" s="132"/>
      <c r="AB29" s="41"/>
    </row>
    <row r="30" spans="1:28" hidden="1" x14ac:dyDescent="0.25">
      <c r="A30" s="141"/>
      <c r="B30" s="129"/>
      <c r="C30" s="139"/>
      <c r="D30" s="328"/>
      <c r="E30" s="328"/>
      <c r="F30" s="139"/>
      <c r="G30" s="139"/>
      <c r="H30" s="328"/>
      <c r="I30" s="139"/>
      <c r="J30" s="328"/>
      <c r="K30" s="328"/>
      <c r="L30" s="139"/>
      <c r="M30" s="129"/>
      <c r="N30" s="139"/>
      <c r="O30" s="328"/>
      <c r="P30" s="328"/>
      <c r="Q30" s="129"/>
      <c r="R30" s="328"/>
      <c r="S30" s="139"/>
      <c r="T30" s="129"/>
      <c r="U30" s="328"/>
      <c r="V30" s="328"/>
      <c r="W30" s="129"/>
      <c r="X30" s="328"/>
      <c r="Y30" s="328"/>
      <c r="Z30" s="129"/>
      <c r="AA30" s="132"/>
      <c r="AB30" s="41"/>
    </row>
    <row r="31" spans="1:28" hidden="1" x14ac:dyDescent="0.25">
      <c r="A31" s="141"/>
      <c r="B31" s="129"/>
      <c r="C31" s="139"/>
      <c r="D31" s="328"/>
      <c r="E31" s="328"/>
      <c r="F31" s="139"/>
      <c r="G31" s="139"/>
      <c r="H31" s="328"/>
      <c r="I31" s="139"/>
      <c r="J31" s="328"/>
      <c r="K31" s="328"/>
      <c r="L31" s="139"/>
      <c r="M31" s="129"/>
      <c r="N31" s="139"/>
      <c r="O31" s="328"/>
      <c r="P31" s="328"/>
      <c r="Q31" s="129"/>
      <c r="R31" s="328"/>
      <c r="S31" s="139"/>
      <c r="T31" s="129"/>
      <c r="U31" s="328"/>
      <c r="V31" s="328"/>
      <c r="W31" s="129"/>
      <c r="X31" s="328"/>
      <c r="Y31" s="328"/>
      <c r="Z31" s="129"/>
      <c r="AA31" s="132"/>
      <c r="AB31" s="41"/>
    </row>
    <row r="32" spans="1:28" hidden="1" x14ac:dyDescent="0.25">
      <c r="A32" s="138"/>
      <c r="B32" s="129"/>
      <c r="C32" s="139"/>
      <c r="D32" s="328"/>
      <c r="E32" s="328"/>
      <c r="F32" s="129"/>
      <c r="G32" s="139"/>
      <c r="H32" s="328"/>
      <c r="I32" s="139"/>
      <c r="J32" s="328"/>
      <c r="K32" s="328"/>
      <c r="L32" s="139"/>
      <c r="M32" s="328"/>
      <c r="N32" s="139"/>
      <c r="O32" s="328"/>
      <c r="P32" s="328"/>
      <c r="Q32" s="328"/>
      <c r="R32" s="328"/>
      <c r="S32" s="129"/>
      <c r="T32" s="328"/>
      <c r="U32" s="328"/>
      <c r="V32" s="328"/>
      <c r="W32" s="129"/>
      <c r="X32" s="328"/>
      <c r="Y32" s="328"/>
      <c r="Z32" s="129"/>
      <c r="AA32" s="132"/>
      <c r="AB32" s="41"/>
    </row>
    <row r="33" spans="1:28" hidden="1" x14ac:dyDescent="0.25">
      <c r="A33" s="136"/>
      <c r="B33" s="129"/>
      <c r="C33" s="139"/>
      <c r="D33" s="328"/>
      <c r="E33" s="328"/>
      <c r="F33" s="139"/>
      <c r="G33" s="139"/>
      <c r="H33" s="328"/>
      <c r="I33" s="139"/>
      <c r="J33" s="129"/>
      <c r="K33" s="328"/>
      <c r="L33" s="139"/>
      <c r="M33" s="328"/>
      <c r="N33" s="139"/>
      <c r="O33" s="328"/>
      <c r="P33" s="129"/>
      <c r="Q33" s="328"/>
      <c r="R33" s="328"/>
      <c r="S33" s="139"/>
      <c r="T33" s="129"/>
      <c r="U33" s="328"/>
      <c r="V33" s="328"/>
      <c r="W33" s="129"/>
      <c r="X33" s="328"/>
      <c r="Y33" s="328"/>
      <c r="Z33" s="129"/>
      <c r="AA33" s="132"/>
      <c r="AB33" s="41"/>
    </row>
    <row r="34" spans="1:28" hidden="1" x14ac:dyDescent="0.25">
      <c r="A34" s="142"/>
      <c r="B34" s="129"/>
      <c r="C34" s="328"/>
      <c r="D34" s="328"/>
      <c r="E34" s="328"/>
      <c r="F34" s="139"/>
      <c r="G34" s="139"/>
      <c r="H34" s="328"/>
      <c r="I34" s="139"/>
      <c r="J34" s="328"/>
      <c r="K34" s="328"/>
      <c r="L34" s="129"/>
      <c r="M34" s="328"/>
      <c r="N34" s="139"/>
      <c r="O34" s="328"/>
      <c r="P34" s="328"/>
      <c r="Q34" s="328"/>
      <c r="R34" s="328"/>
      <c r="S34" s="129"/>
      <c r="T34" s="328"/>
      <c r="U34" s="328"/>
      <c r="V34" s="129"/>
      <c r="W34" s="129"/>
      <c r="X34" s="328"/>
      <c r="Y34" s="328"/>
      <c r="Z34" s="129"/>
      <c r="AA34" s="132"/>
      <c r="AB34" s="41"/>
    </row>
    <row r="35" spans="1:28" hidden="1" x14ac:dyDescent="0.25">
      <c r="A35" s="138"/>
      <c r="B35" s="129"/>
      <c r="C35" s="328"/>
      <c r="D35" s="328"/>
      <c r="E35" s="328"/>
      <c r="F35" s="139"/>
      <c r="G35" s="139"/>
      <c r="H35" s="328"/>
      <c r="I35" s="139"/>
      <c r="J35" s="328"/>
      <c r="K35" s="328"/>
      <c r="L35" s="139"/>
      <c r="M35" s="328"/>
      <c r="N35" s="139"/>
      <c r="O35" s="328"/>
      <c r="P35" s="328"/>
      <c r="Q35" s="328"/>
      <c r="R35" s="328"/>
      <c r="S35" s="129"/>
      <c r="T35" s="328"/>
      <c r="U35" s="328"/>
      <c r="V35" s="129"/>
      <c r="W35" s="129"/>
      <c r="X35" s="328"/>
      <c r="Y35" s="328"/>
      <c r="Z35" s="129"/>
      <c r="AA35" s="132"/>
      <c r="AB35" s="41"/>
    </row>
    <row r="36" spans="1:28" hidden="1" x14ac:dyDescent="0.25">
      <c r="A36" s="136"/>
      <c r="B36" s="129"/>
      <c r="C36" s="129"/>
      <c r="D36" s="328"/>
      <c r="E36" s="328"/>
      <c r="F36" s="129"/>
      <c r="G36" s="139"/>
      <c r="H36" s="328"/>
      <c r="I36" s="139"/>
      <c r="J36" s="328"/>
      <c r="K36" s="328"/>
      <c r="L36" s="139"/>
      <c r="M36" s="328"/>
      <c r="N36" s="139"/>
      <c r="O36" s="328"/>
      <c r="P36" s="328"/>
      <c r="Q36" s="328"/>
      <c r="R36" s="328"/>
      <c r="S36" s="129"/>
      <c r="T36" s="328"/>
      <c r="U36" s="328"/>
      <c r="V36" s="328"/>
      <c r="W36" s="129"/>
      <c r="X36" s="129"/>
      <c r="Y36" s="328"/>
      <c r="Z36" s="129"/>
      <c r="AA36" s="132"/>
      <c r="AB36" s="41"/>
    </row>
    <row r="37" spans="1:28" hidden="1" x14ac:dyDescent="0.25">
      <c r="A37" s="136"/>
      <c r="B37" s="129"/>
      <c r="C37" s="129"/>
      <c r="D37" s="328"/>
      <c r="E37" s="328"/>
      <c r="F37" s="129"/>
      <c r="G37" s="328"/>
      <c r="H37" s="328"/>
      <c r="I37" s="328"/>
      <c r="J37" s="328"/>
      <c r="K37" s="328"/>
      <c r="L37" s="328"/>
      <c r="M37" s="328"/>
      <c r="N37" s="328"/>
      <c r="O37" s="328"/>
      <c r="P37" s="328"/>
      <c r="Q37" s="328"/>
      <c r="R37" s="328"/>
      <c r="S37" s="328"/>
      <c r="T37" s="328"/>
      <c r="U37" s="328"/>
      <c r="V37" s="328"/>
      <c r="W37" s="129"/>
      <c r="X37" s="328"/>
      <c r="Y37" s="328"/>
      <c r="Z37" s="129"/>
      <c r="AA37" s="132"/>
      <c r="AB37" s="41"/>
    </row>
    <row r="38" spans="1:28" hidden="1" x14ac:dyDescent="0.25">
      <c r="A38" s="170"/>
      <c r="B38" s="171"/>
      <c r="C38" s="171"/>
      <c r="D38" s="328"/>
      <c r="E38" s="328"/>
      <c r="F38" s="171"/>
      <c r="G38" s="171"/>
      <c r="H38" s="171"/>
      <c r="I38" s="171"/>
      <c r="J38" s="171"/>
      <c r="K38" s="171"/>
      <c r="L38" s="171"/>
      <c r="M38" s="171"/>
      <c r="N38" s="171"/>
      <c r="O38" s="171"/>
      <c r="P38" s="171"/>
      <c r="Q38" s="171"/>
      <c r="R38" s="171"/>
      <c r="S38" s="171"/>
      <c r="T38" s="171"/>
      <c r="U38" s="171"/>
      <c r="V38" s="171"/>
      <c r="W38" s="171"/>
      <c r="X38" s="171"/>
      <c r="Y38" s="328"/>
      <c r="Z38" s="171"/>
      <c r="AA38" s="172"/>
      <c r="AB38" s="41"/>
    </row>
    <row r="39" spans="1:28" hidden="1" x14ac:dyDescent="0.25">
      <c r="A39" s="80"/>
      <c r="B39" s="88"/>
      <c r="C39" s="88"/>
      <c r="D39" s="88"/>
      <c r="E39" s="88"/>
      <c r="F39" s="88"/>
      <c r="G39" s="88"/>
      <c r="H39" s="88"/>
      <c r="I39" s="88"/>
      <c r="J39" s="88"/>
      <c r="K39" s="88"/>
      <c r="L39" s="88"/>
      <c r="M39" s="88"/>
      <c r="N39" s="88"/>
      <c r="O39" s="88"/>
      <c r="P39" s="88"/>
      <c r="Q39" s="88"/>
      <c r="R39" s="88"/>
      <c r="S39" s="88"/>
      <c r="T39" s="88"/>
      <c r="U39" s="88"/>
      <c r="V39" s="88"/>
      <c r="W39" s="88"/>
      <c r="X39" s="88"/>
      <c r="Y39" s="88"/>
      <c r="Z39" s="88"/>
      <c r="AA39" s="88"/>
    </row>
    <row r="40" spans="1:28" hidden="1" x14ac:dyDescent="0.25">
      <c r="A40" s="11"/>
      <c r="B40" s="36"/>
      <c r="C40" s="36"/>
      <c r="D40" s="36"/>
      <c r="E40" s="36"/>
      <c r="F40" s="36"/>
      <c r="G40" s="36"/>
      <c r="H40" s="36"/>
      <c r="I40" s="36"/>
      <c r="J40" s="36"/>
      <c r="K40" s="36"/>
      <c r="L40" s="36"/>
      <c r="M40" s="36"/>
      <c r="N40" s="36"/>
      <c r="O40" s="36"/>
      <c r="P40" s="36"/>
      <c r="Q40" s="36"/>
      <c r="R40" s="36"/>
      <c r="S40" s="36"/>
      <c r="T40" s="36"/>
      <c r="U40" s="36"/>
      <c r="V40" s="36"/>
      <c r="W40" s="36"/>
      <c r="X40" s="36"/>
      <c r="Y40" s="36"/>
      <c r="Z40" s="36"/>
      <c r="AA40" s="36"/>
    </row>
    <row r="41" spans="1:28" hidden="1" x14ac:dyDescent="0.25">
      <c r="A41" s="11"/>
      <c r="B41" s="36"/>
      <c r="C41" s="36"/>
      <c r="D41" s="36"/>
      <c r="E41" s="36"/>
      <c r="F41" s="36"/>
      <c r="G41" s="36"/>
      <c r="H41" s="36"/>
      <c r="I41" s="36"/>
      <c r="J41" s="36"/>
      <c r="K41" s="36"/>
      <c r="L41" s="36"/>
      <c r="M41" s="36"/>
      <c r="N41" s="36"/>
      <c r="O41" s="36"/>
      <c r="P41" s="36"/>
      <c r="Q41" s="36"/>
      <c r="R41" s="36"/>
      <c r="S41" s="36"/>
      <c r="T41" s="36"/>
      <c r="U41" s="36"/>
      <c r="V41" s="36"/>
      <c r="W41" s="36"/>
      <c r="X41" s="36"/>
      <c r="Y41" s="36"/>
      <c r="Z41" s="36"/>
      <c r="AA41" s="36"/>
    </row>
    <row r="42" spans="1:28" ht="23.25" hidden="1" customHeight="1" x14ac:dyDescent="0.25">
      <c r="A42" s="352"/>
      <c r="B42" s="180"/>
      <c r="C42" s="36"/>
      <c r="D42" s="36"/>
      <c r="E42" s="36"/>
      <c r="F42" s="36"/>
      <c r="G42" s="36"/>
      <c r="H42" s="36"/>
      <c r="I42" s="36"/>
      <c r="J42" s="36"/>
      <c r="K42" s="36"/>
      <c r="L42" s="36"/>
      <c r="M42" s="36"/>
      <c r="N42" s="36"/>
      <c r="O42" s="36"/>
      <c r="P42" s="36"/>
      <c r="Q42" s="36"/>
      <c r="R42" s="36"/>
      <c r="S42" s="36"/>
      <c r="T42" s="36"/>
      <c r="U42" s="36"/>
      <c r="V42" s="36"/>
      <c r="W42" s="36"/>
      <c r="X42" s="36"/>
      <c r="Y42" s="36"/>
      <c r="Z42" s="36"/>
      <c r="AA42" s="36"/>
    </row>
    <row r="43" spans="1:28" ht="24" hidden="1" customHeight="1" x14ac:dyDescent="0.25">
      <c r="A43" s="190" t="s">
        <v>98</v>
      </c>
      <c r="B43" s="191" t="s">
        <v>99</v>
      </c>
      <c r="C43" s="41"/>
    </row>
    <row r="44" spans="1:28" hidden="1" x14ac:dyDescent="0.25">
      <c r="A44" s="186"/>
      <c r="B44" s="154"/>
      <c r="C44" s="41"/>
    </row>
    <row r="45" spans="1:28" ht="60" hidden="1" customHeight="1" x14ac:dyDescent="0.25">
      <c r="A45" s="332"/>
      <c r="B45" s="187"/>
      <c r="C45" s="41"/>
    </row>
    <row r="46" spans="1:28" hidden="1" x14ac:dyDescent="0.25">
      <c r="A46" s="188"/>
      <c r="B46" s="155"/>
      <c r="C46" s="41"/>
    </row>
    <row r="47" spans="1:28" hidden="1" x14ac:dyDescent="0.25">
      <c r="A47" s="189"/>
      <c r="B47" s="156"/>
      <c r="C47" s="41"/>
    </row>
    <row r="48" spans="1:28" ht="24" customHeight="1" x14ac:dyDescent="0.25">
      <c r="A48" s="359" t="s">
        <v>100</v>
      </c>
      <c r="B48" s="371"/>
    </row>
    <row r="49" spans="1:33" x14ac:dyDescent="0.25">
      <c r="A49" s="183" t="s">
        <v>31</v>
      </c>
      <c r="B49" s="81" t="s">
        <v>32</v>
      </c>
      <c r="C49" s="182" t="s">
        <v>101</v>
      </c>
      <c r="D49" s="65"/>
      <c r="E49" s="54" t="s">
        <v>5</v>
      </c>
      <c r="F49" s="41"/>
    </row>
    <row r="50" spans="1:33" x14ac:dyDescent="0.25">
      <c r="A50" s="181" t="s">
        <v>102</v>
      </c>
      <c r="B50" s="23"/>
      <c r="C50" s="328"/>
      <c r="D50" s="65"/>
      <c r="E50" s="89" t="str">
        <f>IF(COUNT(B50:C55)=ROWS(B50:C55)+1,IF(MIN(B50:C55)&lt;0,IF(ISBLANK(Checks!D23),"FAIL - Numbers reported cannot be negative","EXPLAINED"),"PASS"),"")</f>
        <v/>
      </c>
      <c r="F50" s="41"/>
    </row>
    <row r="51" spans="1:33" x14ac:dyDescent="0.25">
      <c r="A51" s="153" t="s">
        <v>103</v>
      </c>
      <c r="B51" s="21"/>
      <c r="C51" s="328"/>
      <c r="D51" s="65"/>
      <c r="E51" s="67" t="str">
        <f>IF(AND(ISNUMBER(B52),ISNUMBER('credit - on-balance sheet'!S34),ISNUMBER(B51)),IF(OR(B52&gt;'credit - on-balance sheet'!S34,B51&lt;B52,B51&gt;'credit - on-balance sheet'!S34),IF(ISBLANK(Checks!$D24),"FAIL - Memo items M.6 and M.6.a are inconsistent with Item 8, Corporate exposures with 100% risk weight. M.6.a is a subset (must be less than or equal to) of M.6, which is a subset of cell S34","Explained"),"Pass"),"")</f>
        <v/>
      </c>
      <c r="F51" s="41"/>
    </row>
    <row r="52" spans="1:33" ht="23" x14ac:dyDescent="0.25">
      <c r="A52" s="333" t="s">
        <v>104</v>
      </c>
      <c r="B52" s="21"/>
      <c r="C52" s="328"/>
      <c r="D52" s="65"/>
      <c r="E52" s="66" t="str">
        <f>IF(AND(ISNUMBER(B53),ISNUMBER('credit - on-balance sheet'!S34)),IF(B53&gt;'credit - on-balance sheet'!S34,IF(ISBLANK(Checks!$D25),"FAIL - Memo item M.7 is inconsistent with Item 8, Corporate exposures with 100% risk weight. M.7 is a subset of cell S34","Explained"),"Pass"),"")</f>
        <v/>
      </c>
      <c r="F52" s="41"/>
    </row>
    <row r="53" spans="1:33" x14ac:dyDescent="0.25">
      <c r="A53" s="181" t="s">
        <v>105</v>
      </c>
      <c r="B53" s="21"/>
      <c r="C53" s="328"/>
      <c r="D53" s="41"/>
      <c r="E53" s="13"/>
    </row>
    <row r="54" spans="1:33" x14ac:dyDescent="0.25">
      <c r="A54" s="181" t="s">
        <v>106</v>
      </c>
      <c r="B54" s="21"/>
      <c r="C54" s="155"/>
      <c r="D54" s="41"/>
    </row>
    <row r="55" spans="1:33" x14ac:dyDescent="0.25">
      <c r="A55" s="334" t="s">
        <v>107</v>
      </c>
      <c r="B55" s="62"/>
      <c r="C55" s="328"/>
      <c r="D55" s="41"/>
    </row>
    <row r="56" spans="1:33" x14ac:dyDescent="0.25">
      <c r="A56" s="13"/>
      <c r="B56" s="13"/>
      <c r="C56" s="13"/>
    </row>
    <row r="58" spans="1:33" hidden="1" x14ac:dyDescent="0.25">
      <c r="A58" s="353"/>
      <c r="B58" s="24"/>
      <c r="C58" s="24"/>
      <c r="D58" s="24"/>
      <c r="E58" s="24"/>
      <c r="F58" s="24"/>
      <c r="G58" s="24"/>
      <c r="H58" s="24"/>
      <c r="I58" s="24"/>
      <c r="J58" s="24"/>
      <c r="K58" s="24"/>
      <c r="L58" s="24"/>
      <c r="M58" s="24"/>
      <c r="N58" s="24"/>
      <c r="O58" s="24"/>
      <c r="P58" s="24"/>
      <c r="Q58" s="24"/>
      <c r="R58" s="24"/>
      <c r="S58" s="24"/>
      <c r="T58" s="24"/>
      <c r="U58" s="24"/>
      <c r="V58" s="24"/>
      <c r="W58" s="24"/>
      <c r="X58" s="24"/>
      <c r="Y58" s="24"/>
      <c r="Z58" s="24"/>
      <c r="AA58" s="24"/>
      <c r="AB58" s="24"/>
      <c r="AD58" s="24"/>
    </row>
    <row r="59" spans="1:33" hidden="1" x14ac:dyDescent="0.25">
      <c r="A59" s="106"/>
      <c r="B59" s="81"/>
      <c r="C59" s="81"/>
      <c r="D59" s="81"/>
      <c r="E59" s="85"/>
      <c r="F59" s="85"/>
      <c r="G59" s="85"/>
      <c r="H59" s="85"/>
      <c r="I59" s="85"/>
      <c r="J59" s="85"/>
      <c r="K59" s="85"/>
      <c r="L59" s="85"/>
      <c r="M59" s="85"/>
      <c r="N59" s="85"/>
      <c r="O59" s="85"/>
      <c r="P59" s="85"/>
      <c r="Q59" s="85"/>
      <c r="R59" s="85"/>
      <c r="S59" s="85"/>
      <c r="T59" s="85"/>
      <c r="U59" s="85"/>
      <c r="V59" s="85"/>
      <c r="W59" s="85"/>
      <c r="X59" s="85"/>
      <c r="Y59" s="85"/>
      <c r="Z59" s="85"/>
      <c r="AA59" s="145"/>
      <c r="AB59" s="85"/>
      <c r="AC59" s="81"/>
      <c r="AD59" s="81"/>
      <c r="AE59" s="65"/>
      <c r="AF59" s="54"/>
      <c r="AG59" s="41"/>
    </row>
    <row r="60" spans="1:33" hidden="1" x14ac:dyDescent="0.25">
      <c r="A60" s="134"/>
      <c r="B60" s="127"/>
      <c r="C60" s="184"/>
      <c r="D60" s="127"/>
      <c r="E60" s="127"/>
      <c r="F60" s="127"/>
      <c r="G60" s="127"/>
      <c r="H60" s="127"/>
      <c r="I60" s="127"/>
      <c r="J60" s="127"/>
      <c r="K60" s="127"/>
      <c r="L60" s="127"/>
      <c r="M60" s="127"/>
      <c r="N60" s="127"/>
      <c r="O60" s="127"/>
      <c r="P60" s="127"/>
      <c r="Q60" s="127"/>
      <c r="R60" s="127"/>
      <c r="S60" s="127"/>
      <c r="T60" s="127"/>
      <c r="U60" s="127"/>
      <c r="V60" s="127"/>
      <c r="W60" s="127"/>
      <c r="X60" s="127"/>
      <c r="Y60" s="127"/>
      <c r="Z60" s="127"/>
      <c r="AA60" s="127"/>
      <c r="AB60" s="328"/>
      <c r="AC60" s="127"/>
      <c r="AD60" s="133"/>
      <c r="AE60" s="65"/>
      <c r="AF60" s="84"/>
      <c r="AG60" s="41"/>
    </row>
    <row r="61" spans="1:33" hidden="1" x14ac:dyDescent="0.25">
      <c r="A61" s="135"/>
      <c r="B61" s="129"/>
      <c r="C61" s="185"/>
      <c r="D61" s="129"/>
      <c r="E61" s="129"/>
      <c r="F61" s="129"/>
      <c r="G61" s="129"/>
      <c r="H61" s="129"/>
      <c r="I61" s="129"/>
      <c r="J61" s="129"/>
      <c r="K61" s="129"/>
      <c r="L61" s="129"/>
      <c r="M61" s="129"/>
      <c r="N61" s="129"/>
      <c r="O61" s="129"/>
      <c r="P61" s="129"/>
      <c r="Q61" s="129"/>
      <c r="R61" s="129"/>
      <c r="S61" s="129"/>
      <c r="T61" s="129"/>
      <c r="U61" s="129"/>
      <c r="V61" s="129"/>
      <c r="W61" s="129"/>
      <c r="X61" s="129"/>
      <c r="Y61" s="129"/>
      <c r="Z61" s="129"/>
      <c r="AA61" s="129"/>
      <c r="AB61" s="328"/>
      <c r="AC61" s="129"/>
      <c r="AD61" s="132"/>
      <c r="AE61" s="65"/>
      <c r="AF61" s="67"/>
      <c r="AG61" s="41"/>
    </row>
    <row r="62" spans="1:33" hidden="1" x14ac:dyDescent="0.25">
      <c r="A62" s="136"/>
      <c r="B62" s="129"/>
      <c r="C62" s="185"/>
      <c r="D62" s="129"/>
      <c r="E62" s="129"/>
      <c r="F62" s="129"/>
      <c r="G62" s="129"/>
      <c r="H62" s="129"/>
      <c r="I62" s="129"/>
      <c r="J62" s="129"/>
      <c r="K62" s="129"/>
      <c r="L62" s="129"/>
      <c r="M62" s="129"/>
      <c r="N62" s="129"/>
      <c r="O62" s="129"/>
      <c r="P62" s="129"/>
      <c r="Q62" s="129"/>
      <c r="R62" s="129"/>
      <c r="S62" s="129"/>
      <c r="T62" s="129"/>
      <c r="U62" s="129"/>
      <c r="V62" s="129"/>
      <c r="W62" s="129"/>
      <c r="X62" s="129"/>
      <c r="Y62" s="129"/>
      <c r="Z62" s="129"/>
      <c r="AA62" s="129"/>
      <c r="AB62" s="328"/>
      <c r="AC62" s="129"/>
      <c r="AD62" s="132"/>
      <c r="AE62" s="65"/>
      <c r="AF62" s="48"/>
      <c r="AG62" s="41"/>
    </row>
    <row r="63" spans="1:33" hidden="1" x14ac:dyDescent="0.25">
      <c r="A63" s="136"/>
      <c r="B63" s="129"/>
      <c r="C63" s="185"/>
      <c r="D63" s="129"/>
      <c r="E63" s="129"/>
      <c r="F63" s="129"/>
      <c r="G63" s="129"/>
      <c r="H63" s="129"/>
      <c r="I63" s="129"/>
      <c r="J63" s="129"/>
      <c r="K63" s="129"/>
      <c r="L63" s="129"/>
      <c r="M63" s="129"/>
      <c r="N63" s="129"/>
      <c r="O63" s="129"/>
      <c r="P63" s="129"/>
      <c r="Q63" s="129"/>
      <c r="R63" s="129"/>
      <c r="S63" s="129"/>
      <c r="T63" s="129"/>
      <c r="U63" s="129"/>
      <c r="V63" s="129"/>
      <c r="W63" s="129"/>
      <c r="X63" s="129"/>
      <c r="Y63" s="129"/>
      <c r="Z63" s="129"/>
      <c r="AA63" s="129"/>
      <c r="AB63" s="328"/>
      <c r="AC63" s="129"/>
      <c r="AD63" s="132"/>
      <c r="AE63" s="65"/>
      <c r="AF63" s="87"/>
      <c r="AG63" s="41"/>
    </row>
    <row r="64" spans="1:33" hidden="1" x14ac:dyDescent="0.25">
      <c r="A64" s="136"/>
      <c r="B64" s="129"/>
      <c r="C64" s="185"/>
      <c r="D64" s="129"/>
      <c r="E64" s="129"/>
      <c r="F64" s="129"/>
      <c r="G64" s="129"/>
      <c r="H64" s="129"/>
      <c r="I64" s="129"/>
      <c r="J64" s="129"/>
      <c r="K64" s="129"/>
      <c r="L64" s="129"/>
      <c r="M64" s="129"/>
      <c r="N64" s="129"/>
      <c r="O64" s="129"/>
      <c r="P64" s="129"/>
      <c r="Q64" s="129"/>
      <c r="R64" s="129"/>
      <c r="S64" s="129"/>
      <c r="T64" s="129"/>
      <c r="U64" s="129"/>
      <c r="V64" s="129"/>
      <c r="W64" s="129"/>
      <c r="X64" s="129"/>
      <c r="Y64" s="129"/>
      <c r="Z64" s="129"/>
      <c r="AA64" s="129"/>
      <c r="AB64" s="328"/>
      <c r="AC64" s="129"/>
      <c r="AD64" s="132"/>
      <c r="AE64" s="41"/>
      <c r="AF64" s="13"/>
    </row>
    <row r="65" spans="1:31" hidden="1" x14ac:dyDescent="0.25">
      <c r="A65" s="136"/>
      <c r="B65" s="129"/>
      <c r="C65" s="185"/>
      <c r="D65" s="129"/>
      <c r="E65" s="129"/>
      <c r="F65" s="129"/>
      <c r="G65" s="129"/>
      <c r="H65" s="129"/>
      <c r="I65" s="129"/>
      <c r="J65" s="129"/>
      <c r="K65" s="129"/>
      <c r="L65" s="129"/>
      <c r="M65" s="129"/>
      <c r="N65" s="129"/>
      <c r="O65" s="129"/>
      <c r="P65" s="129"/>
      <c r="Q65" s="129"/>
      <c r="R65" s="129"/>
      <c r="S65" s="129"/>
      <c r="T65" s="129"/>
      <c r="U65" s="129"/>
      <c r="V65" s="129"/>
      <c r="W65" s="129"/>
      <c r="X65" s="129"/>
      <c r="Y65" s="129"/>
      <c r="Z65" s="129"/>
      <c r="AA65" s="129"/>
      <c r="AB65" s="328"/>
      <c r="AC65" s="129"/>
      <c r="AD65" s="132"/>
      <c r="AE65" s="41"/>
    </row>
    <row r="66" spans="1:31" hidden="1" x14ac:dyDescent="0.25">
      <c r="A66" s="136"/>
      <c r="B66" s="129"/>
      <c r="C66" s="185"/>
      <c r="D66" s="129"/>
      <c r="E66" s="129"/>
      <c r="F66" s="129"/>
      <c r="G66" s="129"/>
      <c r="H66" s="129"/>
      <c r="I66" s="129"/>
      <c r="J66" s="129"/>
      <c r="K66" s="129"/>
      <c r="L66" s="129"/>
      <c r="M66" s="129"/>
      <c r="N66" s="129"/>
      <c r="O66" s="129"/>
      <c r="P66" s="129"/>
      <c r="Q66" s="129"/>
      <c r="R66" s="129"/>
      <c r="S66" s="129"/>
      <c r="T66" s="129"/>
      <c r="U66" s="129"/>
      <c r="V66" s="129"/>
      <c r="W66" s="129"/>
      <c r="X66" s="129"/>
      <c r="Y66" s="129"/>
      <c r="Z66" s="129"/>
      <c r="AA66" s="129"/>
      <c r="AB66" s="328"/>
      <c r="AC66" s="129"/>
      <c r="AD66" s="132"/>
      <c r="AE66" s="41"/>
    </row>
    <row r="67" spans="1:31" hidden="1" x14ac:dyDescent="0.25">
      <c r="A67" s="136"/>
      <c r="B67" s="129"/>
      <c r="C67" s="185"/>
      <c r="D67" s="129"/>
      <c r="E67" s="129"/>
      <c r="F67" s="129"/>
      <c r="G67" s="129"/>
      <c r="H67" s="129"/>
      <c r="I67" s="129"/>
      <c r="J67" s="129"/>
      <c r="K67" s="129"/>
      <c r="L67" s="129"/>
      <c r="M67" s="129"/>
      <c r="N67" s="129"/>
      <c r="O67" s="129"/>
      <c r="P67" s="129"/>
      <c r="Q67" s="129"/>
      <c r="R67" s="129"/>
      <c r="S67" s="129"/>
      <c r="T67" s="129"/>
      <c r="U67" s="129"/>
      <c r="V67" s="129"/>
      <c r="W67" s="129"/>
      <c r="X67" s="129"/>
      <c r="Y67" s="129"/>
      <c r="Z67" s="129"/>
      <c r="AA67" s="129"/>
      <c r="AB67" s="328"/>
      <c r="AC67" s="129"/>
      <c r="AD67" s="132"/>
      <c r="AE67" s="41"/>
    </row>
    <row r="68" spans="1:31" hidden="1" x14ac:dyDescent="0.25">
      <c r="A68" s="136"/>
      <c r="B68" s="129"/>
      <c r="C68" s="185"/>
      <c r="D68" s="129"/>
      <c r="E68" s="129"/>
      <c r="F68" s="129"/>
      <c r="G68" s="129"/>
      <c r="H68" s="129"/>
      <c r="I68" s="129"/>
      <c r="J68" s="129"/>
      <c r="K68" s="129"/>
      <c r="L68" s="129"/>
      <c r="M68" s="129"/>
      <c r="N68" s="129"/>
      <c r="O68" s="129"/>
      <c r="P68" s="129"/>
      <c r="Q68" s="129"/>
      <c r="R68" s="129"/>
      <c r="S68" s="129"/>
      <c r="T68" s="129"/>
      <c r="U68" s="129"/>
      <c r="V68" s="129"/>
      <c r="W68" s="129"/>
      <c r="X68" s="129"/>
      <c r="Y68" s="129"/>
      <c r="Z68" s="129"/>
      <c r="AA68" s="129"/>
      <c r="AB68" s="328"/>
      <c r="AC68" s="129"/>
      <c r="AD68" s="132"/>
      <c r="AE68" s="41"/>
    </row>
    <row r="69" spans="1:31" hidden="1" x14ac:dyDescent="0.25">
      <c r="A69" s="136"/>
      <c r="B69" s="129"/>
      <c r="C69" s="185"/>
      <c r="D69" s="129"/>
      <c r="E69" s="129"/>
      <c r="F69" s="129"/>
      <c r="G69" s="129"/>
      <c r="H69" s="129"/>
      <c r="I69" s="129"/>
      <c r="J69" s="129"/>
      <c r="K69" s="129"/>
      <c r="L69" s="129"/>
      <c r="M69" s="129"/>
      <c r="N69" s="129"/>
      <c r="O69" s="129"/>
      <c r="P69" s="129"/>
      <c r="Q69" s="129"/>
      <c r="R69" s="129"/>
      <c r="S69" s="129"/>
      <c r="T69" s="129"/>
      <c r="U69" s="129"/>
      <c r="V69" s="129"/>
      <c r="W69" s="129"/>
      <c r="X69" s="129"/>
      <c r="Y69" s="129"/>
      <c r="Z69" s="129"/>
      <c r="AA69" s="129"/>
      <c r="AB69" s="328"/>
      <c r="AC69" s="129"/>
      <c r="AD69" s="132"/>
      <c r="AE69" s="41"/>
    </row>
    <row r="70" spans="1:31" hidden="1" x14ac:dyDescent="0.25">
      <c r="A70" s="136"/>
      <c r="B70" s="129"/>
      <c r="C70" s="185"/>
      <c r="D70" s="129"/>
      <c r="E70" s="129"/>
      <c r="F70" s="129"/>
      <c r="G70" s="129"/>
      <c r="H70" s="129"/>
      <c r="I70" s="129"/>
      <c r="J70" s="129"/>
      <c r="K70" s="129"/>
      <c r="L70" s="129"/>
      <c r="M70" s="129"/>
      <c r="N70" s="129"/>
      <c r="O70" s="129"/>
      <c r="P70" s="129"/>
      <c r="Q70" s="129"/>
      <c r="R70" s="129"/>
      <c r="S70" s="129"/>
      <c r="T70" s="129"/>
      <c r="U70" s="129"/>
      <c r="V70" s="129"/>
      <c r="W70" s="129"/>
      <c r="X70" s="129"/>
      <c r="Y70" s="129"/>
      <c r="Z70" s="129"/>
      <c r="AA70" s="129"/>
      <c r="AB70" s="328"/>
      <c r="AC70" s="129"/>
      <c r="AD70" s="132"/>
      <c r="AE70" s="41"/>
    </row>
    <row r="71" spans="1:31" hidden="1" x14ac:dyDescent="0.25">
      <c r="A71" s="136"/>
      <c r="B71" s="129"/>
      <c r="C71" s="185"/>
      <c r="D71" s="129"/>
      <c r="E71" s="129"/>
      <c r="F71" s="129"/>
      <c r="G71" s="129"/>
      <c r="H71" s="129"/>
      <c r="I71" s="129"/>
      <c r="J71" s="129"/>
      <c r="K71" s="129"/>
      <c r="L71" s="129"/>
      <c r="M71" s="129"/>
      <c r="N71" s="129"/>
      <c r="O71" s="129"/>
      <c r="P71" s="129"/>
      <c r="Q71" s="129"/>
      <c r="R71" s="129"/>
      <c r="S71" s="129"/>
      <c r="T71" s="129"/>
      <c r="U71" s="129"/>
      <c r="V71" s="129"/>
      <c r="W71" s="129"/>
      <c r="X71" s="129"/>
      <c r="Y71" s="129"/>
      <c r="Z71" s="129"/>
      <c r="AA71" s="129"/>
      <c r="AB71" s="328"/>
      <c r="AC71" s="129"/>
      <c r="AD71" s="132"/>
      <c r="AE71" s="41"/>
    </row>
    <row r="72" spans="1:31" hidden="1" x14ac:dyDescent="0.25">
      <c r="A72" s="136"/>
      <c r="B72" s="328"/>
      <c r="C72" s="329"/>
      <c r="D72" s="129"/>
      <c r="E72" s="129"/>
      <c r="F72" s="129"/>
      <c r="G72" s="129"/>
      <c r="H72" s="129"/>
      <c r="I72" s="129"/>
      <c r="J72" s="129"/>
      <c r="K72" s="129"/>
      <c r="L72" s="129"/>
      <c r="M72" s="129"/>
      <c r="N72" s="129"/>
      <c r="O72" s="129"/>
      <c r="P72" s="129"/>
      <c r="Q72" s="129"/>
      <c r="R72" s="129"/>
      <c r="S72" s="129"/>
      <c r="T72" s="129"/>
      <c r="U72" s="129"/>
      <c r="V72" s="129"/>
      <c r="W72" s="129"/>
      <c r="X72" s="129"/>
      <c r="Y72" s="129"/>
      <c r="Z72" s="129"/>
      <c r="AA72" s="129"/>
      <c r="AB72" s="328"/>
      <c r="AC72" s="129"/>
      <c r="AD72" s="132"/>
      <c r="AE72" s="41"/>
    </row>
    <row r="73" spans="1:31" hidden="1" x14ac:dyDescent="0.25">
      <c r="A73" s="136"/>
      <c r="B73" s="328"/>
      <c r="C73" s="329"/>
      <c r="D73" s="129"/>
      <c r="E73" s="129"/>
      <c r="F73" s="129"/>
      <c r="G73" s="129"/>
      <c r="H73" s="129"/>
      <c r="I73" s="129"/>
      <c r="J73" s="129"/>
      <c r="K73" s="129"/>
      <c r="L73" s="129"/>
      <c r="M73" s="129"/>
      <c r="N73" s="129"/>
      <c r="O73" s="129"/>
      <c r="P73" s="129"/>
      <c r="Q73" s="129"/>
      <c r="R73" s="129"/>
      <c r="S73" s="129"/>
      <c r="T73" s="129"/>
      <c r="U73" s="129"/>
      <c r="V73" s="129"/>
      <c r="W73" s="129"/>
      <c r="X73" s="129"/>
      <c r="Y73" s="129"/>
      <c r="Z73" s="129"/>
      <c r="AA73" s="129"/>
      <c r="AB73" s="328"/>
      <c r="AC73" s="129"/>
      <c r="AD73" s="132"/>
      <c r="AE73" s="41"/>
    </row>
    <row r="74" spans="1:31" hidden="1" x14ac:dyDescent="0.25">
      <c r="A74" s="136"/>
      <c r="B74" s="129"/>
      <c r="C74" s="329"/>
      <c r="D74" s="328"/>
      <c r="E74" s="328"/>
      <c r="F74" s="328"/>
      <c r="G74" s="328"/>
      <c r="H74" s="328"/>
      <c r="I74" s="328"/>
      <c r="J74" s="328"/>
      <c r="K74" s="328"/>
      <c r="L74" s="328"/>
      <c r="M74" s="328"/>
      <c r="N74" s="328"/>
      <c r="O74" s="328"/>
      <c r="P74" s="328"/>
      <c r="Q74" s="328"/>
      <c r="R74" s="328"/>
      <c r="S74" s="328"/>
      <c r="T74" s="328"/>
      <c r="U74" s="328"/>
      <c r="V74" s="328"/>
      <c r="W74" s="328"/>
      <c r="X74" s="328"/>
      <c r="Y74" s="328"/>
      <c r="Z74" s="328"/>
      <c r="AA74" s="328"/>
      <c r="AB74" s="328"/>
      <c r="AC74" s="129"/>
      <c r="AD74" s="132"/>
      <c r="AE74" s="41"/>
    </row>
    <row r="75" spans="1:31" hidden="1" x14ac:dyDescent="0.25">
      <c r="A75" s="136"/>
      <c r="B75" s="129"/>
      <c r="C75" s="329"/>
      <c r="D75" s="328"/>
      <c r="E75" s="129"/>
      <c r="F75" s="129"/>
      <c r="G75" s="129"/>
      <c r="H75" s="129"/>
      <c r="I75" s="129"/>
      <c r="J75" s="129"/>
      <c r="K75" s="129"/>
      <c r="L75" s="129"/>
      <c r="M75" s="129"/>
      <c r="N75" s="129"/>
      <c r="O75" s="129"/>
      <c r="P75" s="129"/>
      <c r="Q75" s="129"/>
      <c r="R75" s="129"/>
      <c r="S75" s="129"/>
      <c r="T75" s="129"/>
      <c r="U75" s="129"/>
      <c r="V75" s="129"/>
      <c r="W75" s="129"/>
      <c r="X75" s="129"/>
      <c r="Y75" s="129"/>
      <c r="Z75" s="129"/>
      <c r="AA75" s="129"/>
      <c r="AB75" s="129"/>
      <c r="AC75" s="129"/>
      <c r="AD75" s="132"/>
      <c r="AE75" s="41"/>
    </row>
    <row r="76" spans="1:31" hidden="1" x14ac:dyDescent="0.25">
      <c r="A76" s="170"/>
      <c r="B76" s="328"/>
      <c r="C76" s="329"/>
      <c r="D76" s="328"/>
      <c r="E76" s="171"/>
      <c r="F76" s="171"/>
      <c r="G76" s="171"/>
      <c r="H76" s="171"/>
      <c r="I76" s="171"/>
      <c r="J76" s="171"/>
      <c r="K76" s="171"/>
      <c r="L76" s="171"/>
      <c r="M76" s="171"/>
      <c r="N76" s="171"/>
      <c r="O76" s="171"/>
      <c r="P76" s="171"/>
      <c r="Q76" s="171"/>
      <c r="R76" s="171"/>
      <c r="S76" s="171"/>
      <c r="T76" s="171"/>
      <c r="U76" s="171"/>
      <c r="V76" s="171"/>
      <c r="W76" s="171"/>
      <c r="X76" s="171"/>
      <c r="Y76" s="171"/>
      <c r="Z76" s="171"/>
      <c r="AA76" s="171"/>
      <c r="AB76" s="171"/>
      <c r="AC76" s="171"/>
      <c r="AD76" s="172"/>
      <c r="AE76" s="41"/>
    </row>
    <row r="77" spans="1:31" hidden="1" x14ac:dyDescent="0.25">
      <c r="A77" s="13"/>
      <c r="B77" s="13"/>
      <c r="C77" s="13"/>
      <c r="D77" s="13"/>
      <c r="E77" s="13"/>
      <c r="F77" s="13"/>
      <c r="G77" s="13"/>
      <c r="H77" s="13"/>
      <c r="I77" s="13"/>
      <c r="J77" s="13"/>
      <c r="K77" s="13"/>
      <c r="L77" s="13"/>
      <c r="M77" s="13"/>
      <c r="N77" s="13"/>
      <c r="O77" s="13"/>
      <c r="P77" s="13"/>
      <c r="Q77" s="13"/>
      <c r="R77" s="13"/>
      <c r="S77" s="13"/>
      <c r="T77" s="13"/>
      <c r="U77" s="13"/>
      <c r="V77" s="13"/>
      <c r="W77" s="13"/>
      <c r="X77" s="13"/>
      <c r="Y77" s="13"/>
      <c r="Z77" s="13"/>
      <c r="AA77" s="13"/>
      <c r="AB77" s="13"/>
    </row>
    <row r="78" spans="1:31" hidden="1" x14ac:dyDescent="0.25">
      <c r="A78" s="1"/>
      <c r="B78" s="20"/>
      <c r="C78" s="20"/>
    </row>
    <row r="79" spans="1:31" ht="25.5" hidden="1" customHeight="1" x14ac:dyDescent="0.25">
      <c r="A79" s="193"/>
      <c r="B79" s="81"/>
      <c r="C79" s="82"/>
      <c r="D79" s="41"/>
    </row>
    <row r="80" spans="1:31" hidden="1" x14ac:dyDescent="0.25">
      <c r="A80" s="126"/>
      <c r="B80" s="127"/>
      <c r="C80" s="329"/>
      <c r="D80" s="41"/>
    </row>
    <row r="81" spans="1:33" hidden="1" x14ac:dyDescent="0.25">
      <c r="A81" s="128"/>
      <c r="B81" s="129"/>
      <c r="C81" s="329"/>
      <c r="D81" s="41"/>
    </row>
    <row r="82" spans="1:33" hidden="1" x14ac:dyDescent="0.25">
      <c r="A82" s="130"/>
      <c r="B82" s="129"/>
      <c r="C82" s="329"/>
      <c r="D82" s="41"/>
    </row>
    <row r="83" spans="1:33" ht="12" hidden="1" customHeight="1" x14ac:dyDescent="0.25">
      <c r="A83" s="131"/>
      <c r="B83" s="129"/>
      <c r="C83" s="132"/>
      <c r="D83" s="41"/>
    </row>
    <row r="84" spans="1:33" hidden="1" x14ac:dyDescent="0.25">
      <c r="A84" s="131"/>
      <c r="B84" s="329"/>
      <c r="C84" s="132"/>
      <c r="D84" s="41"/>
    </row>
    <row r="85" spans="1:33" hidden="1" x14ac:dyDescent="0.25">
      <c r="A85" s="131"/>
      <c r="B85" s="329"/>
      <c r="C85" s="132"/>
      <c r="D85" s="41"/>
    </row>
    <row r="86" spans="1:33" hidden="1" x14ac:dyDescent="0.25">
      <c r="A86" s="192"/>
      <c r="B86" s="329"/>
      <c r="C86" s="172"/>
      <c r="D86" s="41"/>
    </row>
    <row r="87" spans="1:33" ht="24.75" hidden="1" customHeight="1" x14ac:dyDescent="0.25">
      <c r="A87" s="195"/>
      <c r="B87" s="110"/>
      <c r="C87" s="125"/>
      <c r="D87" s="41"/>
    </row>
    <row r="88" spans="1:33" hidden="1" x14ac:dyDescent="0.25">
      <c r="A88" s="126"/>
      <c r="B88" s="133"/>
      <c r="C88" s="49"/>
    </row>
    <row r="89" spans="1:33" hidden="1" x14ac:dyDescent="0.25">
      <c r="A89" s="194"/>
      <c r="B89" s="172"/>
      <c r="C89" s="41"/>
    </row>
    <row r="90" spans="1:33" hidden="1" x14ac:dyDescent="0.25">
      <c r="A90" s="13"/>
      <c r="B90" s="13"/>
      <c r="AG90" s="7"/>
    </row>
  </sheetData>
  <sheetProtection password="AFA5" sheet="1"/>
  <conditionalFormatting sqref="E50:E52">
    <cfRule type="beginsWith" dxfId="69" priority="5" operator="beginsWith" text="FAIL">
      <formula>LEFT(E50,LEN("FAIL"))="FAIL"</formula>
    </cfRule>
    <cfRule type="beginsWith" dxfId="68" priority="6" operator="beginsWith" text="Explained">
      <formula>LEFT(E50,LEN("Explained"))="Explained"</formula>
    </cfRule>
  </conditionalFormatting>
  <conditionalFormatting sqref="AC6:AC10">
    <cfRule type="beginsWith" dxfId="67" priority="3" operator="beginsWith" text="FAIL">
      <formula>LEFT(AC6,LEN("FAIL"))="FAIL"</formula>
    </cfRule>
    <cfRule type="beginsWith" dxfId="66" priority="4" operator="beginsWith" text="Explained">
      <formula>LEFT(AC6,LEN("Explained"))="Explained"</formula>
    </cfRule>
  </conditionalFormatting>
  <conditionalFormatting sqref="AF60:AF61 AF63">
    <cfRule type="beginsWith" dxfId="65" priority="1" operator="beginsWith" text="FAIL">
      <formula>LEFT(AF60,LEN("FAIL"))="FAIL"</formula>
    </cfRule>
    <cfRule type="beginsWith" dxfId="64" priority="2" operator="beginsWith" text="Explained">
      <formula>LEFT(AF60,LEN("Explained"))="Explained"</formula>
    </cfRule>
  </conditionalFormatting>
  <dataValidations count="1">
    <dataValidation type="list" allowBlank="1" showInputMessage="1" showErrorMessage="1" sqref="B44" xr:uid="{726976A5-48CF-4807-B1E7-E134E4818D31}">
      <formula1>Binary</formula1>
    </dataValidation>
  </dataValidations>
  <pageMargins left="0.7" right="0.7" top="0.75" bottom="0.75" header="0.3" footer="0.3"/>
  <pageSetup scale="62" fitToHeight="0" pageOrder="overThenDown" orientation="landscape"/>
  <rowBreaks count="4" manualBreakCount="4">
    <brk id="29" max="1048575" man="1"/>
    <brk id="41" max="1048575" man="1"/>
    <brk id="56" max="1048575" man="1"/>
    <brk id="77" max="1048575" man="1"/>
  </rowBreaks>
  <colBreaks count="1" manualBreakCount="1">
    <brk id="5" max="16383" man="1"/>
  </colBreaks>
  <tableParts count="2">
    <tablePart r:id="rId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2D5574-1969-412E-95A7-2B847AAA4167}">
  <dimension ref="A1:AK90"/>
  <sheetViews>
    <sheetView showGridLines="0" zoomScale="98" zoomScaleNormal="98" workbookViewId="0">
      <pane xSplit="1" topLeftCell="U1" activePane="topRight" state="frozen"/>
      <selection pane="topRight" activeCell="A58" sqref="A58"/>
    </sheetView>
  </sheetViews>
  <sheetFormatPr defaultColWidth="0" defaultRowHeight="11.5" zeroHeight="1" x14ac:dyDescent="0.25"/>
  <cols>
    <col min="1" max="1" width="64.1796875" style="10" customWidth="1"/>
    <col min="2" max="2" width="36.7265625" style="10" customWidth="1"/>
    <col min="3" max="27" width="10.7265625" style="10" customWidth="1"/>
    <col min="28" max="28" width="10.453125" style="10" customWidth="1"/>
    <col min="29" max="30" width="10.7265625" style="10" customWidth="1"/>
    <col min="31" max="32" width="9.1796875" style="10" customWidth="1"/>
    <col min="33" max="33" width="95.7265625" style="10" customWidth="1"/>
    <col min="34" max="35" width="9.1796875" style="10" hidden="1" customWidth="1"/>
    <col min="36" max="16384" width="9.1796875" style="10" hidden="1"/>
  </cols>
  <sheetData>
    <row r="1" spans="1:30" ht="62" x14ac:dyDescent="0.25">
      <c r="A1" s="351" t="s">
        <v>29</v>
      </c>
    </row>
    <row r="2" spans="1:30" x14ac:dyDescent="0.25">
      <c r="A2" s="148" t="s">
        <v>1</v>
      </c>
      <c r="B2" s="20"/>
      <c r="C2" s="20"/>
      <c r="D2" s="20"/>
      <c r="E2" s="20"/>
      <c r="F2" s="20"/>
      <c r="G2" s="20"/>
      <c r="H2" s="20"/>
      <c r="I2" s="20"/>
      <c r="J2" s="20"/>
      <c r="K2" s="20"/>
      <c r="L2" s="20"/>
      <c r="M2" s="20"/>
      <c r="N2" s="20"/>
      <c r="O2" s="20"/>
      <c r="P2" s="20"/>
      <c r="Q2" s="20"/>
      <c r="R2" s="20"/>
      <c r="S2" s="20"/>
      <c r="T2" s="20"/>
      <c r="U2" s="20"/>
      <c r="V2" s="20"/>
      <c r="W2" s="20"/>
      <c r="X2" s="20"/>
      <c r="Y2" s="20"/>
      <c r="Z2" s="20"/>
      <c r="AA2" s="20"/>
    </row>
    <row r="3" spans="1:30" hidden="1" x14ac:dyDescent="0.25">
      <c r="A3" s="1"/>
      <c r="B3" s="24"/>
      <c r="C3" s="24"/>
      <c r="D3" s="24"/>
      <c r="E3" s="24"/>
      <c r="F3" s="24"/>
      <c r="G3" s="24"/>
      <c r="H3" s="24"/>
      <c r="I3" s="24"/>
      <c r="J3" s="24"/>
      <c r="K3" s="24"/>
      <c r="L3" s="24"/>
      <c r="M3" s="24"/>
      <c r="N3" s="24"/>
      <c r="O3" s="24"/>
      <c r="P3" s="24"/>
      <c r="Q3" s="24"/>
      <c r="R3" s="24"/>
      <c r="S3" s="24"/>
      <c r="T3" s="24"/>
      <c r="U3" s="24"/>
      <c r="V3" s="24"/>
      <c r="W3" s="24"/>
      <c r="X3" s="24"/>
      <c r="Y3" s="24"/>
      <c r="Z3" s="24"/>
      <c r="AA3" s="24"/>
      <c r="AB3" s="41"/>
      <c r="AC3" s="24"/>
    </row>
    <row r="4" spans="1:30" hidden="1" x14ac:dyDescent="0.25">
      <c r="A4" s="165"/>
      <c r="B4" s="166"/>
      <c r="C4" s="167"/>
      <c r="D4" s="168"/>
      <c r="E4" s="168"/>
      <c r="F4" s="167"/>
      <c r="G4" s="167"/>
      <c r="H4" s="167"/>
      <c r="I4" s="167"/>
      <c r="J4" s="169"/>
      <c r="K4" s="167"/>
      <c r="L4" s="167"/>
      <c r="M4" s="167"/>
      <c r="N4" s="167"/>
      <c r="O4" s="167"/>
      <c r="P4" s="167"/>
      <c r="Q4" s="167"/>
      <c r="R4" s="168"/>
      <c r="S4" s="167"/>
      <c r="T4" s="167"/>
      <c r="U4" s="168"/>
      <c r="V4" s="168"/>
      <c r="W4" s="167"/>
      <c r="X4" s="167"/>
      <c r="Y4" s="167"/>
      <c r="Z4" s="166"/>
      <c r="AA4" s="166"/>
      <c r="AB4" s="65"/>
      <c r="AC4" s="54"/>
      <c r="AD4" s="41"/>
    </row>
    <row r="5" spans="1:30" hidden="1" x14ac:dyDescent="0.25">
      <c r="A5" s="176"/>
      <c r="B5" s="178"/>
      <c r="C5" s="177"/>
      <c r="D5" s="177"/>
      <c r="E5" s="178"/>
      <c r="F5" s="178"/>
      <c r="G5" s="178"/>
      <c r="H5" s="178"/>
      <c r="I5" s="178"/>
      <c r="J5" s="178"/>
      <c r="K5" s="178"/>
      <c r="L5" s="178"/>
      <c r="M5" s="178"/>
      <c r="N5" s="178"/>
      <c r="O5" s="178"/>
      <c r="P5" s="178"/>
      <c r="Q5" s="178"/>
      <c r="R5" s="178"/>
      <c r="S5" s="178"/>
      <c r="T5" s="178"/>
      <c r="U5" s="178"/>
      <c r="V5" s="178"/>
      <c r="W5" s="178"/>
      <c r="X5" s="178"/>
      <c r="Y5" s="178"/>
      <c r="Z5" s="178"/>
      <c r="AA5" s="178"/>
      <c r="AB5" s="65"/>
      <c r="AC5" s="22"/>
      <c r="AD5" s="41"/>
    </row>
    <row r="6" spans="1:30" hidden="1" x14ac:dyDescent="0.25">
      <c r="A6" s="138"/>
      <c r="B6" s="129"/>
      <c r="C6" s="129"/>
      <c r="D6" s="328"/>
      <c r="E6" s="328"/>
      <c r="F6" s="129"/>
      <c r="G6" s="328"/>
      <c r="H6" s="328"/>
      <c r="I6" s="328"/>
      <c r="J6" s="328"/>
      <c r="K6" s="328"/>
      <c r="L6" s="328"/>
      <c r="M6" s="328"/>
      <c r="N6" s="328"/>
      <c r="O6" s="328"/>
      <c r="P6" s="328"/>
      <c r="Q6" s="328"/>
      <c r="R6" s="328"/>
      <c r="S6" s="328"/>
      <c r="T6" s="328"/>
      <c r="U6" s="328"/>
      <c r="V6" s="328"/>
      <c r="W6" s="328"/>
      <c r="X6" s="328"/>
      <c r="Y6" s="328"/>
      <c r="Z6" s="129"/>
      <c r="AA6" s="132"/>
      <c r="AB6" s="65"/>
      <c r="AC6" s="86"/>
      <c r="AD6" s="41"/>
    </row>
    <row r="7" spans="1:30" hidden="1" x14ac:dyDescent="0.25">
      <c r="A7" s="138"/>
      <c r="B7" s="129"/>
      <c r="C7" s="129"/>
      <c r="D7" s="328"/>
      <c r="E7" s="328"/>
      <c r="F7" s="129"/>
      <c r="G7" s="139"/>
      <c r="H7" s="328"/>
      <c r="I7" s="129"/>
      <c r="J7" s="328"/>
      <c r="K7" s="328"/>
      <c r="L7" s="139"/>
      <c r="M7" s="328"/>
      <c r="N7" s="139"/>
      <c r="O7" s="328"/>
      <c r="P7" s="328"/>
      <c r="Q7" s="328"/>
      <c r="R7" s="328"/>
      <c r="S7" s="129"/>
      <c r="T7" s="328"/>
      <c r="U7" s="328"/>
      <c r="V7" s="328"/>
      <c r="W7" s="129"/>
      <c r="X7" s="328"/>
      <c r="Y7" s="328"/>
      <c r="Z7" s="129"/>
      <c r="AA7" s="132"/>
      <c r="AB7" s="65"/>
      <c r="AC7" s="67"/>
      <c r="AD7" s="41"/>
    </row>
    <row r="8" spans="1:30" hidden="1" x14ac:dyDescent="0.25">
      <c r="A8" s="136"/>
      <c r="B8" s="129"/>
      <c r="C8" s="129"/>
      <c r="D8" s="328"/>
      <c r="E8" s="328"/>
      <c r="F8" s="139"/>
      <c r="G8" s="139"/>
      <c r="H8" s="328"/>
      <c r="I8" s="139"/>
      <c r="J8" s="328"/>
      <c r="K8" s="328"/>
      <c r="L8" s="139"/>
      <c r="M8" s="328"/>
      <c r="N8" s="139"/>
      <c r="O8" s="328"/>
      <c r="P8" s="328"/>
      <c r="Q8" s="328"/>
      <c r="R8" s="328"/>
      <c r="S8" s="139"/>
      <c r="T8" s="328"/>
      <c r="U8" s="328"/>
      <c r="V8" s="328"/>
      <c r="W8" s="129"/>
      <c r="X8" s="328"/>
      <c r="Y8" s="328"/>
      <c r="Z8" s="129"/>
      <c r="AA8" s="132"/>
      <c r="AB8" s="65"/>
      <c r="AC8" s="67"/>
      <c r="AD8" s="41"/>
    </row>
    <row r="9" spans="1:30" hidden="1" x14ac:dyDescent="0.25">
      <c r="A9" s="136"/>
      <c r="B9" s="129"/>
      <c r="C9" s="139"/>
      <c r="D9" s="328"/>
      <c r="E9" s="328"/>
      <c r="F9" s="129"/>
      <c r="G9" s="139"/>
      <c r="H9" s="328"/>
      <c r="I9" s="139"/>
      <c r="J9" s="328"/>
      <c r="K9" s="328"/>
      <c r="L9" s="139"/>
      <c r="M9" s="328"/>
      <c r="N9" s="139"/>
      <c r="O9" s="328"/>
      <c r="P9" s="328"/>
      <c r="Q9" s="328"/>
      <c r="R9" s="328"/>
      <c r="S9" s="139"/>
      <c r="T9" s="328"/>
      <c r="U9" s="328"/>
      <c r="V9" s="328"/>
      <c r="W9" s="129"/>
      <c r="X9" s="328"/>
      <c r="Y9" s="328"/>
      <c r="Z9" s="129"/>
      <c r="AA9" s="132"/>
      <c r="AB9" s="65"/>
      <c r="AC9" s="67"/>
      <c r="AD9" s="41"/>
    </row>
    <row r="10" spans="1:30" hidden="1" x14ac:dyDescent="0.25">
      <c r="A10" s="174"/>
      <c r="B10" s="179"/>
      <c r="C10" s="175"/>
      <c r="D10" s="328"/>
      <c r="E10" s="328"/>
      <c r="F10" s="179"/>
      <c r="G10" s="179"/>
      <c r="H10" s="328"/>
      <c r="I10" s="179"/>
      <c r="J10" s="328"/>
      <c r="K10" s="328"/>
      <c r="L10" s="179"/>
      <c r="M10" s="328"/>
      <c r="N10" s="179"/>
      <c r="O10" s="328"/>
      <c r="P10" s="328"/>
      <c r="Q10" s="328"/>
      <c r="R10" s="328"/>
      <c r="S10" s="179"/>
      <c r="T10" s="328"/>
      <c r="U10" s="328"/>
      <c r="V10" s="328"/>
      <c r="W10" s="179"/>
      <c r="X10" s="328"/>
      <c r="Y10" s="328"/>
      <c r="Z10" s="179"/>
      <c r="AA10" s="179"/>
      <c r="AB10" s="65"/>
      <c r="AC10" s="87"/>
      <c r="AD10" s="41"/>
    </row>
    <row r="11" spans="1:30" hidden="1" x14ac:dyDescent="0.25">
      <c r="A11" s="138"/>
      <c r="B11" s="129"/>
      <c r="C11" s="139"/>
      <c r="D11" s="328"/>
      <c r="E11" s="328"/>
      <c r="F11" s="139"/>
      <c r="G11" s="129"/>
      <c r="H11" s="328"/>
      <c r="I11" s="139"/>
      <c r="J11" s="328"/>
      <c r="K11" s="328"/>
      <c r="L11" s="139"/>
      <c r="M11" s="328"/>
      <c r="N11" s="129"/>
      <c r="O11" s="328"/>
      <c r="P11" s="328"/>
      <c r="Q11" s="328"/>
      <c r="R11" s="328"/>
      <c r="S11" s="139"/>
      <c r="T11" s="328"/>
      <c r="U11" s="328"/>
      <c r="V11" s="328"/>
      <c r="W11" s="129"/>
      <c r="X11" s="328"/>
      <c r="Y11" s="328"/>
      <c r="Z11" s="129"/>
      <c r="AA11" s="132"/>
      <c r="AB11" s="41"/>
      <c r="AC11" s="13"/>
    </row>
    <row r="12" spans="1:30" hidden="1" x14ac:dyDescent="0.25">
      <c r="A12" s="138"/>
      <c r="B12" s="129"/>
      <c r="C12" s="139"/>
      <c r="D12" s="328"/>
      <c r="E12" s="328"/>
      <c r="F12" s="139"/>
      <c r="G12" s="129"/>
      <c r="H12" s="328"/>
      <c r="I12" s="139"/>
      <c r="J12" s="328"/>
      <c r="K12" s="328"/>
      <c r="L12" s="139"/>
      <c r="M12" s="328"/>
      <c r="N12" s="129"/>
      <c r="O12" s="328"/>
      <c r="P12" s="328"/>
      <c r="Q12" s="328"/>
      <c r="R12" s="328"/>
      <c r="S12" s="139"/>
      <c r="T12" s="328"/>
      <c r="U12" s="328"/>
      <c r="V12" s="328"/>
      <c r="W12" s="129"/>
      <c r="X12" s="328"/>
      <c r="Y12" s="328"/>
      <c r="Z12" s="129"/>
      <c r="AA12" s="132"/>
      <c r="AB12" s="41"/>
    </row>
    <row r="13" spans="1:30" hidden="1" x14ac:dyDescent="0.25">
      <c r="A13" s="138"/>
      <c r="B13" s="129"/>
      <c r="C13" s="139"/>
      <c r="D13" s="328"/>
      <c r="E13" s="328"/>
      <c r="F13" s="129"/>
      <c r="G13" s="139"/>
      <c r="H13" s="328"/>
      <c r="I13" s="129"/>
      <c r="J13" s="328"/>
      <c r="K13" s="328"/>
      <c r="L13" s="139"/>
      <c r="M13" s="328"/>
      <c r="N13" s="139"/>
      <c r="O13" s="328"/>
      <c r="P13" s="328"/>
      <c r="Q13" s="328"/>
      <c r="R13" s="328"/>
      <c r="S13" s="139"/>
      <c r="T13" s="328"/>
      <c r="U13" s="328"/>
      <c r="V13" s="328"/>
      <c r="W13" s="129"/>
      <c r="X13" s="328"/>
      <c r="Y13" s="328"/>
      <c r="Z13" s="129"/>
      <c r="AA13" s="132"/>
      <c r="AB13" s="41"/>
    </row>
    <row r="14" spans="1:30" hidden="1" x14ac:dyDescent="0.25">
      <c r="A14" s="174"/>
      <c r="B14" s="179"/>
      <c r="C14" s="175"/>
      <c r="D14" s="328"/>
      <c r="E14" s="328"/>
      <c r="F14" s="179"/>
      <c r="G14" s="179"/>
      <c r="H14" s="328"/>
      <c r="I14" s="179"/>
      <c r="J14" s="328"/>
      <c r="K14" s="328"/>
      <c r="L14" s="179"/>
      <c r="M14" s="328"/>
      <c r="N14" s="179"/>
      <c r="O14" s="328"/>
      <c r="P14" s="328"/>
      <c r="Q14" s="328"/>
      <c r="R14" s="328"/>
      <c r="S14" s="179"/>
      <c r="T14" s="328"/>
      <c r="U14" s="328"/>
      <c r="V14" s="328"/>
      <c r="W14" s="179"/>
      <c r="X14" s="328"/>
      <c r="Y14" s="328"/>
      <c r="Z14" s="179"/>
      <c r="AA14" s="179"/>
      <c r="AB14" s="41"/>
    </row>
    <row r="15" spans="1:30" hidden="1" x14ac:dyDescent="0.25">
      <c r="A15" s="138"/>
      <c r="B15" s="129"/>
      <c r="C15" s="139"/>
      <c r="D15" s="328"/>
      <c r="E15" s="328"/>
      <c r="F15" s="129"/>
      <c r="G15" s="139"/>
      <c r="H15" s="328"/>
      <c r="I15" s="129"/>
      <c r="J15" s="328"/>
      <c r="K15" s="328"/>
      <c r="L15" s="139"/>
      <c r="M15" s="328"/>
      <c r="N15" s="139"/>
      <c r="O15" s="328"/>
      <c r="P15" s="328"/>
      <c r="Q15" s="328"/>
      <c r="R15" s="328"/>
      <c r="S15" s="139"/>
      <c r="T15" s="328"/>
      <c r="U15" s="328"/>
      <c r="V15" s="328"/>
      <c r="W15" s="129"/>
      <c r="X15" s="328"/>
      <c r="Y15" s="328"/>
      <c r="Z15" s="129"/>
      <c r="AA15" s="132"/>
      <c r="AB15" s="41"/>
    </row>
    <row r="16" spans="1:30" hidden="1" x14ac:dyDescent="0.25">
      <c r="A16" s="138"/>
      <c r="B16" s="129"/>
      <c r="C16" s="139"/>
      <c r="D16" s="328"/>
      <c r="E16" s="328"/>
      <c r="F16" s="129"/>
      <c r="G16" s="139"/>
      <c r="H16" s="328"/>
      <c r="I16" s="129"/>
      <c r="J16" s="328"/>
      <c r="K16" s="328"/>
      <c r="L16" s="139"/>
      <c r="M16" s="328"/>
      <c r="N16" s="139"/>
      <c r="O16" s="328"/>
      <c r="P16" s="328"/>
      <c r="Q16" s="328"/>
      <c r="R16" s="328"/>
      <c r="S16" s="129"/>
      <c r="T16" s="328"/>
      <c r="U16" s="328"/>
      <c r="V16" s="328"/>
      <c r="W16" s="129"/>
      <c r="X16" s="328"/>
      <c r="Y16" s="328"/>
      <c r="Z16" s="129"/>
      <c r="AA16" s="132"/>
      <c r="AB16" s="41"/>
    </row>
    <row r="17" spans="1:28" hidden="1" x14ac:dyDescent="0.25">
      <c r="A17" s="174"/>
      <c r="B17" s="179"/>
      <c r="C17" s="175"/>
      <c r="D17" s="328"/>
      <c r="E17" s="328"/>
      <c r="F17" s="179"/>
      <c r="G17" s="179"/>
      <c r="H17" s="328"/>
      <c r="I17" s="179"/>
      <c r="J17" s="328"/>
      <c r="K17" s="328"/>
      <c r="L17" s="179"/>
      <c r="M17" s="328"/>
      <c r="N17" s="179"/>
      <c r="O17" s="328"/>
      <c r="P17" s="328"/>
      <c r="Q17" s="328"/>
      <c r="R17" s="328"/>
      <c r="S17" s="179"/>
      <c r="T17" s="328"/>
      <c r="U17" s="328"/>
      <c r="V17" s="328"/>
      <c r="W17" s="179"/>
      <c r="X17" s="328"/>
      <c r="Y17" s="328"/>
      <c r="Z17" s="179"/>
      <c r="AA17" s="179"/>
      <c r="AB17" s="41"/>
    </row>
    <row r="18" spans="1:28" hidden="1" x14ac:dyDescent="0.25">
      <c r="A18" s="138"/>
      <c r="B18" s="129"/>
      <c r="C18" s="139"/>
      <c r="D18" s="328"/>
      <c r="E18" s="328"/>
      <c r="F18" s="139"/>
      <c r="G18" s="139"/>
      <c r="H18" s="328"/>
      <c r="I18" s="129"/>
      <c r="J18" s="328"/>
      <c r="K18" s="328"/>
      <c r="L18" s="139"/>
      <c r="M18" s="328"/>
      <c r="N18" s="139"/>
      <c r="O18" s="328"/>
      <c r="P18" s="328"/>
      <c r="Q18" s="328"/>
      <c r="R18" s="328"/>
      <c r="S18" s="139"/>
      <c r="T18" s="328"/>
      <c r="U18" s="328"/>
      <c r="V18" s="328"/>
      <c r="W18" s="129"/>
      <c r="X18" s="328"/>
      <c r="Y18" s="328"/>
      <c r="Z18" s="129"/>
      <c r="AA18" s="132"/>
      <c r="AB18" s="41"/>
    </row>
    <row r="19" spans="1:28" hidden="1" x14ac:dyDescent="0.25">
      <c r="A19" s="138"/>
      <c r="B19" s="129"/>
      <c r="C19" s="139"/>
      <c r="D19" s="328"/>
      <c r="E19" s="328"/>
      <c r="F19" s="139"/>
      <c r="G19" s="139"/>
      <c r="H19" s="328"/>
      <c r="I19" s="129"/>
      <c r="J19" s="328"/>
      <c r="K19" s="328"/>
      <c r="L19" s="139"/>
      <c r="M19" s="328"/>
      <c r="N19" s="139"/>
      <c r="O19" s="328"/>
      <c r="P19" s="328"/>
      <c r="Q19" s="328"/>
      <c r="R19" s="328"/>
      <c r="S19" s="129"/>
      <c r="T19" s="328"/>
      <c r="U19" s="328"/>
      <c r="V19" s="328"/>
      <c r="W19" s="129"/>
      <c r="X19" s="328"/>
      <c r="Y19" s="328"/>
      <c r="Z19" s="129"/>
      <c r="AA19" s="132"/>
      <c r="AB19" s="41"/>
    </row>
    <row r="20" spans="1:28" hidden="1" x14ac:dyDescent="0.25">
      <c r="A20" s="138"/>
      <c r="B20" s="129"/>
      <c r="C20" s="139"/>
      <c r="D20" s="328"/>
      <c r="E20" s="328"/>
      <c r="F20" s="139"/>
      <c r="G20" s="139"/>
      <c r="H20" s="328"/>
      <c r="I20" s="139"/>
      <c r="J20" s="328"/>
      <c r="K20" s="328"/>
      <c r="L20" s="139"/>
      <c r="M20" s="328"/>
      <c r="N20" s="139"/>
      <c r="O20" s="328"/>
      <c r="P20" s="328"/>
      <c r="Q20" s="328"/>
      <c r="R20" s="328"/>
      <c r="S20" s="139"/>
      <c r="T20" s="328"/>
      <c r="U20" s="328"/>
      <c r="V20" s="328"/>
      <c r="W20" s="129"/>
      <c r="X20" s="328"/>
      <c r="Y20" s="328"/>
      <c r="Z20" s="129"/>
      <c r="AA20" s="132"/>
      <c r="AB20" s="41"/>
    </row>
    <row r="21" spans="1:28" hidden="1" x14ac:dyDescent="0.25">
      <c r="A21" s="138"/>
      <c r="B21" s="129"/>
      <c r="C21" s="139"/>
      <c r="D21" s="328"/>
      <c r="E21" s="328"/>
      <c r="F21" s="139"/>
      <c r="G21" s="139"/>
      <c r="H21" s="328"/>
      <c r="I21" s="139"/>
      <c r="J21" s="328"/>
      <c r="K21" s="328"/>
      <c r="L21" s="139"/>
      <c r="M21" s="328"/>
      <c r="N21" s="139"/>
      <c r="O21" s="328"/>
      <c r="P21" s="328"/>
      <c r="Q21" s="328"/>
      <c r="R21" s="328"/>
      <c r="S21" s="129"/>
      <c r="T21" s="328"/>
      <c r="U21" s="328"/>
      <c r="V21" s="328"/>
      <c r="W21" s="129"/>
      <c r="X21" s="328"/>
      <c r="Y21" s="328"/>
      <c r="Z21" s="129"/>
      <c r="AA21" s="132"/>
      <c r="AB21" s="41"/>
    </row>
    <row r="22" spans="1:28" hidden="1" x14ac:dyDescent="0.25">
      <c r="A22" s="138"/>
      <c r="B22" s="129"/>
      <c r="C22" s="139"/>
      <c r="D22" s="328"/>
      <c r="E22" s="328"/>
      <c r="F22" s="139"/>
      <c r="G22" s="129"/>
      <c r="H22" s="129"/>
      <c r="I22" s="129"/>
      <c r="J22" s="328"/>
      <c r="K22" s="129"/>
      <c r="L22" s="139"/>
      <c r="M22" s="129"/>
      <c r="N22" s="139"/>
      <c r="O22" s="328"/>
      <c r="P22" s="328"/>
      <c r="Q22" s="129"/>
      <c r="R22" s="328"/>
      <c r="S22" s="139"/>
      <c r="T22" s="328"/>
      <c r="U22" s="328"/>
      <c r="V22" s="328"/>
      <c r="W22" s="328"/>
      <c r="X22" s="328"/>
      <c r="Y22" s="328"/>
      <c r="Z22" s="129"/>
      <c r="AA22" s="132"/>
      <c r="AB22" s="41"/>
    </row>
    <row r="23" spans="1:28" hidden="1" x14ac:dyDescent="0.25">
      <c r="A23" s="141"/>
      <c r="B23" s="129"/>
      <c r="C23" s="139"/>
      <c r="D23" s="328"/>
      <c r="E23" s="328"/>
      <c r="F23" s="129"/>
      <c r="G23" s="129"/>
      <c r="H23" s="129"/>
      <c r="I23" s="129"/>
      <c r="J23" s="328"/>
      <c r="K23" s="129"/>
      <c r="L23" s="139"/>
      <c r="M23" s="129"/>
      <c r="N23" s="129"/>
      <c r="O23" s="328"/>
      <c r="P23" s="328"/>
      <c r="Q23" s="129"/>
      <c r="R23" s="328"/>
      <c r="S23" s="129"/>
      <c r="T23" s="328"/>
      <c r="U23" s="328"/>
      <c r="V23" s="328"/>
      <c r="W23" s="328"/>
      <c r="X23" s="328"/>
      <c r="Y23" s="328"/>
      <c r="Z23" s="129"/>
      <c r="AA23" s="132"/>
      <c r="AB23" s="41"/>
    </row>
    <row r="24" spans="1:28" hidden="1" x14ac:dyDescent="0.25">
      <c r="A24" s="141"/>
      <c r="B24" s="129"/>
      <c r="C24" s="139"/>
      <c r="D24" s="328"/>
      <c r="E24" s="328"/>
      <c r="F24" s="139"/>
      <c r="G24" s="129"/>
      <c r="H24" s="129"/>
      <c r="I24" s="129"/>
      <c r="J24" s="328"/>
      <c r="K24" s="129"/>
      <c r="L24" s="139"/>
      <c r="M24" s="129"/>
      <c r="N24" s="139"/>
      <c r="O24" s="328"/>
      <c r="P24" s="328"/>
      <c r="Q24" s="129"/>
      <c r="R24" s="328"/>
      <c r="S24" s="139"/>
      <c r="T24" s="328"/>
      <c r="U24" s="328"/>
      <c r="V24" s="328"/>
      <c r="W24" s="328"/>
      <c r="X24" s="328"/>
      <c r="Y24" s="328"/>
      <c r="Z24" s="129"/>
      <c r="AA24" s="132"/>
      <c r="AB24" s="41"/>
    </row>
    <row r="25" spans="1:28" hidden="1" x14ac:dyDescent="0.25">
      <c r="A25" s="138"/>
      <c r="B25" s="129"/>
      <c r="C25" s="139"/>
      <c r="D25" s="328"/>
      <c r="E25" s="328"/>
      <c r="F25" s="139"/>
      <c r="G25" s="139"/>
      <c r="H25" s="328"/>
      <c r="I25" s="129"/>
      <c r="J25" s="129"/>
      <c r="K25" s="328"/>
      <c r="L25" s="129"/>
      <c r="M25" s="328"/>
      <c r="N25" s="139"/>
      <c r="O25" s="129"/>
      <c r="P25" s="328"/>
      <c r="Q25" s="328"/>
      <c r="R25" s="129"/>
      <c r="S25" s="139"/>
      <c r="T25" s="328"/>
      <c r="U25" s="129"/>
      <c r="V25" s="328"/>
      <c r="W25" s="129"/>
      <c r="X25" s="328"/>
      <c r="Y25" s="328"/>
      <c r="Z25" s="129"/>
      <c r="AA25" s="132"/>
      <c r="AB25" s="41"/>
    </row>
    <row r="26" spans="1:28" hidden="1" x14ac:dyDescent="0.25">
      <c r="A26" s="141"/>
      <c r="B26" s="129"/>
      <c r="C26" s="139"/>
      <c r="D26" s="328"/>
      <c r="E26" s="328"/>
      <c r="F26" s="139"/>
      <c r="G26" s="139"/>
      <c r="H26" s="328"/>
      <c r="I26" s="129"/>
      <c r="J26" s="129"/>
      <c r="K26" s="328"/>
      <c r="L26" s="129"/>
      <c r="M26" s="328"/>
      <c r="N26" s="139"/>
      <c r="O26" s="129"/>
      <c r="P26" s="328"/>
      <c r="Q26" s="328"/>
      <c r="R26" s="129"/>
      <c r="S26" s="139"/>
      <c r="T26" s="328"/>
      <c r="U26" s="129"/>
      <c r="V26" s="328"/>
      <c r="W26" s="129"/>
      <c r="X26" s="328"/>
      <c r="Y26" s="328"/>
      <c r="Z26" s="129"/>
      <c r="AA26" s="132"/>
      <c r="AB26" s="41"/>
    </row>
    <row r="27" spans="1:28" hidden="1" x14ac:dyDescent="0.25">
      <c r="A27" s="141"/>
      <c r="B27" s="129"/>
      <c r="C27" s="139"/>
      <c r="D27" s="328"/>
      <c r="E27" s="328"/>
      <c r="F27" s="139"/>
      <c r="G27" s="139"/>
      <c r="H27" s="328"/>
      <c r="I27" s="129"/>
      <c r="J27" s="129"/>
      <c r="K27" s="328"/>
      <c r="L27" s="129"/>
      <c r="M27" s="328"/>
      <c r="N27" s="139"/>
      <c r="O27" s="129"/>
      <c r="P27" s="328"/>
      <c r="Q27" s="328"/>
      <c r="R27" s="129"/>
      <c r="S27" s="139"/>
      <c r="T27" s="328"/>
      <c r="U27" s="129"/>
      <c r="V27" s="328"/>
      <c r="W27" s="129"/>
      <c r="X27" s="328"/>
      <c r="Y27" s="328"/>
      <c r="Z27" s="129"/>
      <c r="AA27" s="132"/>
      <c r="AB27" s="41"/>
    </row>
    <row r="28" spans="1:28" hidden="1" x14ac:dyDescent="0.25">
      <c r="A28" s="138"/>
      <c r="B28" s="129"/>
      <c r="C28" s="139"/>
      <c r="D28" s="328"/>
      <c r="E28" s="328"/>
      <c r="F28" s="129"/>
      <c r="G28" s="129"/>
      <c r="H28" s="328"/>
      <c r="I28" s="129"/>
      <c r="J28" s="129"/>
      <c r="K28" s="129"/>
      <c r="L28" s="129"/>
      <c r="M28" s="328"/>
      <c r="N28" s="129"/>
      <c r="O28" s="328"/>
      <c r="P28" s="129"/>
      <c r="Q28" s="328"/>
      <c r="R28" s="328"/>
      <c r="S28" s="129"/>
      <c r="T28" s="129"/>
      <c r="U28" s="328"/>
      <c r="V28" s="328"/>
      <c r="W28" s="129"/>
      <c r="X28" s="328"/>
      <c r="Y28" s="328"/>
      <c r="Z28" s="129"/>
      <c r="AA28" s="132"/>
      <c r="AB28" s="41"/>
    </row>
    <row r="29" spans="1:28" hidden="1" x14ac:dyDescent="0.25">
      <c r="A29" s="138"/>
      <c r="B29" s="129"/>
      <c r="C29" s="139"/>
      <c r="D29" s="328"/>
      <c r="E29" s="328"/>
      <c r="F29" s="139"/>
      <c r="G29" s="139"/>
      <c r="H29" s="328"/>
      <c r="I29" s="139"/>
      <c r="J29" s="328"/>
      <c r="K29" s="328"/>
      <c r="L29" s="139"/>
      <c r="M29" s="129"/>
      <c r="N29" s="139"/>
      <c r="O29" s="328"/>
      <c r="P29" s="328"/>
      <c r="Q29" s="129"/>
      <c r="R29" s="328"/>
      <c r="S29" s="139"/>
      <c r="T29" s="129"/>
      <c r="U29" s="328"/>
      <c r="V29" s="328"/>
      <c r="W29" s="129"/>
      <c r="X29" s="328"/>
      <c r="Y29" s="328"/>
      <c r="Z29" s="129"/>
      <c r="AA29" s="132"/>
      <c r="AB29" s="41"/>
    </row>
    <row r="30" spans="1:28" hidden="1" x14ac:dyDescent="0.25">
      <c r="A30" s="141"/>
      <c r="B30" s="129"/>
      <c r="C30" s="139"/>
      <c r="D30" s="328"/>
      <c r="E30" s="328"/>
      <c r="F30" s="139"/>
      <c r="G30" s="139"/>
      <c r="H30" s="328"/>
      <c r="I30" s="139"/>
      <c r="J30" s="328"/>
      <c r="K30" s="328"/>
      <c r="L30" s="139"/>
      <c r="M30" s="129"/>
      <c r="N30" s="139"/>
      <c r="O30" s="328"/>
      <c r="P30" s="328"/>
      <c r="Q30" s="129"/>
      <c r="R30" s="328"/>
      <c r="S30" s="139"/>
      <c r="T30" s="129"/>
      <c r="U30" s="328"/>
      <c r="V30" s="328"/>
      <c r="W30" s="129"/>
      <c r="X30" s="328"/>
      <c r="Y30" s="328"/>
      <c r="Z30" s="129"/>
      <c r="AA30" s="132"/>
      <c r="AB30" s="41"/>
    </row>
    <row r="31" spans="1:28" hidden="1" x14ac:dyDescent="0.25">
      <c r="A31" s="141"/>
      <c r="B31" s="129"/>
      <c r="C31" s="139"/>
      <c r="D31" s="328"/>
      <c r="E31" s="328"/>
      <c r="F31" s="139"/>
      <c r="G31" s="139"/>
      <c r="H31" s="328"/>
      <c r="I31" s="139"/>
      <c r="J31" s="328"/>
      <c r="K31" s="328"/>
      <c r="L31" s="139"/>
      <c r="M31" s="129"/>
      <c r="N31" s="139"/>
      <c r="O31" s="328"/>
      <c r="P31" s="328"/>
      <c r="Q31" s="129"/>
      <c r="R31" s="328"/>
      <c r="S31" s="139"/>
      <c r="T31" s="129"/>
      <c r="U31" s="328"/>
      <c r="V31" s="328"/>
      <c r="W31" s="129"/>
      <c r="X31" s="328"/>
      <c r="Y31" s="328"/>
      <c r="Z31" s="129"/>
      <c r="AA31" s="132"/>
      <c r="AB31" s="41"/>
    </row>
    <row r="32" spans="1:28" hidden="1" x14ac:dyDescent="0.25">
      <c r="A32" s="138"/>
      <c r="B32" s="129"/>
      <c r="C32" s="139"/>
      <c r="D32" s="328"/>
      <c r="E32" s="328"/>
      <c r="F32" s="129"/>
      <c r="G32" s="139"/>
      <c r="H32" s="328"/>
      <c r="I32" s="139"/>
      <c r="J32" s="328"/>
      <c r="K32" s="328"/>
      <c r="L32" s="139"/>
      <c r="M32" s="328"/>
      <c r="N32" s="139"/>
      <c r="O32" s="328"/>
      <c r="P32" s="328"/>
      <c r="Q32" s="328"/>
      <c r="R32" s="328"/>
      <c r="S32" s="129"/>
      <c r="T32" s="328"/>
      <c r="U32" s="328"/>
      <c r="V32" s="328"/>
      <c r="W32" s="129"/>
      <c r="X32" s="328"/>
      <c r="Y32" s="328"/>
      <c r="Z32" s="129"/>
      <c r="AA32" s="132"/>
      <c r="AB32" s="41"/>
    </row>
    <row r="33" spans="1:28" hidden="1" x14ac:dyDescent="0.25">
      <c r="A33" s="136"/>
      <c r="B33" s="129"/>
      <c r="C33" s="139"/>
      <c r="D33" s="328"/>
      <c r="E33" s="328"/>
      <c r="F33" s="139"/>
      <c r="G33" s="139"/>
      <c r="H33" s="328"/>
      <c r="I33" s="139"/>
      <c r="J33" s="129"/>
      <c r="K33" s="328"/>
      <c r="L33" s="139"/>
      <c r="M33" s="328"/>
      <c r="N33" s="139"/>
      <c r="O33" s="328"/>
      <c r="P33" s="129"/>
      <c r="Q33" s="328"/>
      <c r="R33" s="328"/>
      <c r="S33" s="139"/>
      <c r="T33" s="129"/>
      <c r="U33" s="328"/>
      <c r="V33" s="328"/>
      <c r="W33" s="129"/>
      <c r="X33" s="328"/>
      <c r="Y33" s="328"/>
      <c r="Z33" s="129"/>
      <c r="AA33" s="132"/>
      <c r="AB33" s="41"/>
    </row>
    <row r="34" spans="1:28" hidden="1" x14ac:dyDescent="0.25">
      <c r="A34" s="142"/>
      <c r="B34" s="129"/>
      <c r="C34" s="328"/>
      <c r="D34" s="328"/>
      <c r="E34" s="328"/>
      <c r="F34" s="139"/>
      <c r="G34" s="139"/>
      <c r="H34" s="328"/>
      <c r="I34" s="139"/>
      <c r="J34" s="328"/>
      <c r="K34" s="328"/>
      <c r="L34" s="129"/>
      <c r="M34" s="328"/>
      <c r="N34" s="139"/>
      <c r="O34" s="328"/>
      <c r="P34" s="328"/>
      <c r="Q34" s="328"/>
      <c r="R34" s="328"/>
      <c r="S34" s="129"/>
      <c r="T34" s="328"/>
      <c r="U34" s="328"/>
      <c r="V34" s="129"/>
      <c r="W34" s="129"/>
      <c r="X34" s="328"/>
      <c r="Y34" s="328"/>
      <c r="Z34" s="129"/>
      <c r="AA34" s="132"/>
      <c r="AB34" s="41"/>
    </row>
    <row r="35" spans="1:28" hidden="1" x14ac:dyDescent="0.25">
      <c r="A35" s="138"/>
      <c r="B35" s="129"/>
      <c r="C35" s="328"/>
      <c r="D35" s="328"/>
      <c r="E35" s="328"/>
      <c r="F35" s="139"/>
      <c r="G35" s="139"/>
      <c r="H35" s="328"/>
      <c r="I35" s="139"/>
      <c r="J35" s="328"/>
      <c r="K35" s="328"/>
      <c r="L35" s="139"/>
      <c r="M35" s="328"/>
      <c r="N35" s="139"/>
      <c r="O35" s="328"/>
      <c r="P35" s="328"/>
      <c r="Q35" s="328"/>
      <c r="R35" s="328"/>
      <c r="S35" s="129"/>
      <c r="T35" s="328"/>
      <c r="U35" s="328"/>
      <c r="V35" s="129"/>
      <c r="W35" s="129"/>
      <c r="X35" s="328"/>
      <c r="Y35" s="328"/>
      <c r="Z35" s="129"/>
      <c r="AA35" s="132"/>
      <c r="AB35" s="41"/>
    </row>
    <row r="36" spans="1:28" hidden="1" x14ac:dyDescent="0.25">
      <c r="A36" s="136"/>
      <c r="B36" s="129"/>
      <c r="C36" s="129"/>
      <c r="D36" s="328"/>
      <c r="E36" s="328"/>
      <c r="F36" s="129"/>
      <c r="G36" s="139"/>
      <c r="H36" s="328"/>
      <c r="I36" s="139"/>
      <c r="J36" s="328"/>
      <c r="K36" s="328"/>
      <c r="L36" s="139"/>
      <c r="M36" s="328"/>
      <c r="N36" s="139"/>
      <c r="O36" s="328"/>
      <c r="P36" s="328"/>
      <c r="Q36" s="328"/>
      <c r="R36" s="328"/>
      <c r="S36" s="129"/>
      <c r="T36" s="328"/>
      <c r="U36" s="328"/>
      <c r="V36" s="328"/>
      <c r="W36" s="129"/>
      <c r="X36" s="129"/>
      <c r="Y36" s="328"/>
      <c r="Z36" s="129"/>
      <c r="AA36" s="132"/>
      <c r="AB36" s="41"/>
    </row>
    <row r="37" spans="1:28" hidden="1" x14ac:dyDescent="0.25">
      <c r="A37" s="136"/>
      <c r="B37" s="129"/>
      <c r="C37" s="129"/>
      <c r="D37" s="328"/>
      <c r="E37" s="328"/>
      <c r="F37" s="129"/>
      <c r="G37" s="328"/>
      <c r="H37" s="328"/>
      <c r="I37" s="328"/>
      <c r="J37" s="328"/>
      <c r="K37" s="328"/>
      <c r="L37" s="328"/>
      <c r="M37" s="328"/>
      <c r="N37" s="328"/>
      <c r="O37" s="328"/>
      <c r="P37" s="328"/>
      <c r="Q37" s="328"/>
      <c r="R37" s="328"/>
      <c r="S37" s="328"/>
      <c r="T37" s="328"/>
      <c r="U37" s="328"/>
      <c r="V37" s="328"/>
      <c r="W37" s="129"/>
      <c r="X37" s="328"/>
      <c r="Y37" s="328"/>
      <c r="Z37" s="129"/>
      <c r="AA37" s="132"/>
      <c r="AB37" s="41"/>
    </row>
    <row r="38" spans="1:28" hidden="1" x14ac:dyDescent="0.25">
      <c r="A38" s="170"/>
      <c r="B38" s="171"/>
      <c r="C38" s="171"/>
      <c r="D38" s="328"/>
      <c r="E38" s="328"/>
      <c r="F38" s="171"/>
      <c r="G38" s="171"/>
      <c r="H38" s="171"/>
      <c r="I38" s="171"/>
      <c r="J38" s="171"/>
      <c r="K38" s="171"/>
      <c r="L38" s="171"/>
      <c r="M38" s="171"/>
      <c r="N38" s="171"/>
      <c r="O38" s="171"/>
      <c r="P38" s="171"/>
      <c r="Q38" s="171"/>
      <c r="R38" s="171"/>
      <c r="S38" s="171"/>
      <c r="T38" s="171"/>
      <c r="U38" s="171"/>
      <c r="V38" s="171"/>
      <c r="W38" s="171"/>
      <c r="X38" s="171"/>
      <c r="Y38" s="328"/>
      <c r="Z38" s="171"/>
      <c r="AA38" s="172"/>
      <c r="AB38" s="41"/>
    </row>
    <row r="39" spans="1:28" hidden="1" x14ac:dyDescent="0.25">
      <c r="A39" s="80"/>
      <c r="B39" s="88"/>
      <c r="C39" s="88"/>
      <c r="D39" s="88"/>
      <c r="E39" s="88"/>
      <c r="F39" s="88"/>
      <c r="G39" s="88"/>
      <c r="H39" s="88"/>
      <c r="I39" s="88"/>
      <c r="J39" s="88"/>
      <c r="K39" s="88"/>
      <c r="L39" s="88"/>
      <c r="M39" s="88"/>
      <c r="N39" s="88"/>
      <c r="O39" s="88"/>
      <c r="P39" s="88"/>
      <c r="Q39" s="88"/>
      <c r="R39" s="88"/>
      <c r="S39" s="88"/>
      <c r="T39" s="88"/>
      <c r="U39" s="88"/>
      <c r="V39" s="88"/>
      <c r="W39" s="88"/>
      <c r="X39" s="88"/>
      <c r="Y39" s="88"/>
      <c r="Z39" s="88"/>
      <c r="AA39" s="88"/>
    </row>
    <row r="40" spans="1:28" hidden="1" x14ac:dyDescent="0.25">
      <c r="A40" s="11"/>
      <c r="B40" s="36"/>
      <c r="C40" s="36"/>
      <c r="D40" s="36"/>
      <c r="E40" s="36"/>
      <c r="F40" s="36"/>
      <c r="G40" s="36"/>
      <c r="H40" s="36"/>
      <c r="I40" s="36"/>
      <c r="J40" s="36"/>
      <c r="K40" s="36"/>
      <c r="L40" s="36"/>
      <c r="M40" s="36"/>
      <c r="N40" s="36"/>
      <c r="O40" s="36"/>
      <c r="P40" s="36"/>
      <c r="Q40" s="36"/>
      <c r="R40" s="36"/>
      <c r="S40" s="36"/>
      <c r="T40" s="36"/>
      <c r="U40" s="36"/>
      <c r="V40" s="36"/>
      <c r="W40" s="36"/>
      <c r="X40" s="36"/>
      <c r="Y40" s="36"/>
      <c r="Z40" s="36"/>
      <c r="AA40" s="36"/>
    </row>
    <row r="41" spans="1:28" hidden="1" x14ac:dyDescent="0.25">
      <c r="A41" s="11"/>
      <c r="B41" s="36"/>
      <c r="C41" s="36"/>
      <c r="D41" s="36"/>
      <c r="E41" s="36"/>
      <c r="F41" s="36"/>
      <c r="G41" s="36"/>
      <c r="H41" s="36"/>
      <c r="I41" s="36"/>
      <c r="J41" s="36"/>
      <c r="K41" s="36"/>
      <c r="L41" s="36"/>
      <c r="M41" s="36"/>
      <c r="N41" s="36"/>
      <c r="O41" s="36"/>
      <c r="P41" s="36"/>
      <c r="Q41" s="36"/>
      <c r="R41" s="36"/>
      <c r="S41" s="36"/>
      <c r="T41" s="36"/>
      <c r="U41" s="36"/>
      <c r="V41" s="36"/>
      <c r="W41" s="36"/>
      <c r="X41" s="36"/>
      <c r="Y41" s="36"/>
      <c r="Z41" s="36"/>
      <c r="AA41" s="36"/>
    </row>
    <row r="42" spans="1:28" ht="23.25" hidden="1" customHeight="1" x14ac:dyDescent="0.25">
      <c r="A42" s="352"/>
      <c r="B42" s="180"/>
      <c r="C42" s="36"/>
      <c r="D42" s="36"/>
      <c r="E42" s="36"/>
      <c r="F42" s="36"/>
      <c r="G42" s="36"/>
      <c r="H42" s="36"/>
      <c r="I42" s="36"/>
      <c r="J42" s="36"/>
      <c r="K42" s="36"/>
      <c r="L42" s="36"/>
      <c r="M42" s="36"/>
      <c r="N42" s="36"/>
      <c r="O42" s="36"/>
      <c r="P42" s="36"/>
      <c r="Q42" s="36"/>
      <c r="R42" s="36"/>
      <c r="S42" s="36"/>
      <c r="T42" s="36"/>
      <c r="U42" s="36"/>
      <c r="V42" s="36"/>
      <c r="W42" s="36"/>
      <c r="X42" s="36"/>
      <c r="Y42" s="36"/>
      <c r="Z42" s="36"/>
      <c r="AA42" s="36"/>
    </row>
    <row r="43" spans="1:28" ht="24" hidden="1" customHeight="1" x14ac:dyDescent="0.25">
      <c r="A43" s="190"/>
      <c r="B43" s="191"/>
      <c r="C43" s="41"/>
    </row>
    <row r="44" spans="1:28" hidden="1" x14ac:dyDescent="0.25">
      <c r="A44" s="186"/>
      <c r="B44" s="154"/>
      <c r="C44" s="41"/>
    </row>
    <row r="45" spans="1:28" ht="60" hidden="1" customHeight="1" x14ac:dyDescent="0.25">
      <c r="A45" s="332"/>
      <c r="B45" s="187"/>
      <c r="C45" s="41"/>
    </row>
    <row r="46" spans="1:28" hidden="1" x14ac:dyDescent="0.25">
      <c r="A46" s="188"/>
      <c r="B46" s="155"/>
      <c r="C46" s="41"/>
    </row>
    <row r="47" spans="1:28" hidden="1" x14ac:dyDescent="0.25">
      <c r="A47" s="189"/>
      <c r="B47" s="156"/>
      <c r="C47" s="41"/>
    </row>
    <row r="48" spans="1:28" ht="24" hidden="1" customHeight="1" x14ac:dyDescent="0.25">
      <c r="A48" s="359"/>
      <c r="B48" s="156"/>
    </row>
    <row r="49" spans="1:37" hidden="1" x14ac:dyDescent="0.25">
      <c r="A49" s="183"/>
      <c r="B49" s="81"/>
      <c r="C49" s="182"/>
      <c r="D49" s="65"/>
      <c r="E49" s="54"/>
      <c r="F49" s="41"/>
    </row>
    <row r="50" spans="1:37" hidden="1" x14ac:dyDescent="0.25">
      <c r="A50" s="181"/>
      <c r="B50" s="23"/>
      <c r="C50" s="328"/>
      <c r="D50" s="65"/>
      <c r="E50" s="89"/>
      <c r="F50" s="41"/>
    </row>
    <row r="51" spans="1:37" hidden="1" x14ac:dyDescent="0.25">
      <c r="A51" s="153"/>
      <c r="B51" s="21"/>
      <c r="C51" s="328"/>
      <c r="D51" s="65"/>
      <c r="E51" s="67"/>
      <c r="F51" s="41"/>
    </row>
    <row r="52" spans="1:37" hidden="1" x14ac:dyDescent="0.25">
      <c r="A52" s="333"/>
      <c r="B52" s="21"/>
      <c r="C52" s="328"/>
      <c r="D52" s="65"/>
      <c r="E52" s="66"/>
      <c r="F52" s="41"/>
    </row>
    <row r="53" spans="1:37" hidden="1" x14ac:dyDescent="0.25">
      <c r="A53" s="181"/>
      <c r="B53" s="21"/>
      <c r="C53" s="328"/>
      <c r="D53" s="41"/>
      <c r="E53" s="13"/>
    </row>
    <row r="54" spans="1:37" hidden="1" x14ac:dyDescent="0.25">
      <c r="A54" s="181"/>
      <c r="B54" s="21"/>
      <c r="C54" s="155"/>
      <c r="D54" s="41"/>
    </row>
    <row r="55" spans="1:37" hidden="1" x14ac:dyDescent="0.25">
      <c r="A55" s="334"/>
      <c r="B55" s="62"/>
      <c r="C55" s="328"/>
      <c r="D55" s="41"/>
    </row>
    <row r="56" spans="1:37" hidden="1" x14ac:dyDescent="0.25">
      <c r="A56" s="13"/>
      <c r="B56" s="13"/>
      <c r="C56" s="13"/>
    </row>
    <row r="58" spans="1:37" ht="23" x14ac:dyDescent="0.25">
      <c r="A58" s="353" t="s">
        <v>108</v>
      </c>
      <c r="B58" s="24"/>
      <c r="C58" s="24"/>
      <c r="D58" s="24"/>
      <c r="E58" s="24"/>
      <c r="F58" s="24"/>
      <c r="G58" s="24"/>
      <c r="H58" s="24"/>
      <c r="I58" s="24"/>
      <c r="J58" s="24"/>
      <c r="K58" s="24"/>
      <c r="L58" s="24"/>
      <c r="M58" s="24"/>
      <c r="N58" s="24"/>
      <c r="O58" s="24"/>
      <c r="P58" s="24"/>
      <c r="Q58" s="24"/>
      <c r="R58" s="24"/>
      <c r="S58" s="24"/>
      <c r="T58" s="24"/>
      <c r="U58" s="24"/>
      <c r="V58" s="24"/>
      <c r="W58" s="24"/>
      <c r="X58" s="24"/>
      <c r="Y58" s="24"/>
      <c r="Z58" s="24"/>
      <c r="AA58" s="24"/>
      <c r="AB58" s="24"/>
      <c r="AD58" s="24"/>
    </row>
    <row r="59" spans="1:37" ht="69" x14ac:dyDescent="0.25">
      <c r="A59" s="106" t="s">
        <v>31</v>
      </c>
      <c r="B59" s="81" t="s">
        <v>109</v>
      </c>
      <c r="C59" s="81" t="s">
        <v>110</v>
      </c>
      <c r="D59" s="81" t="s">
        <v>111</v>
      </c>
      <c r="E59" s="85" t="s">
        <v>33</v>
      </c>
      <c r="F59" s="85" t="s">
        <v>34</v>
      </c>
      <c r="G59" s="85" t="s">
        <v>35</v>
      </c>
      <c r="H59" s="85" t="s">
        <v>37</v>
      </c>
      <c r="I59" s="85" t="s">
        <v>38</v>
      </c>
      <c r="J59" s="85" t="s">
        <v>39</v>
      </c>
      <c r="K59" s="85" t="s">
        <v>40</v>
      </c>
      <c r="L59" s="85" t="s">
        <v>41</v>
      </c>
      <c r="M59" s="85" t="s">
        <v>42</v>
      </c>
      <c r="N59" s="85" t="s">
        <v>43</v>
      </c>
      <c r="O59" s="85" t="s">
        <v>44</v>
      </c>
      <c r="P59" s="85" t="s">
        <v>45</v>
      </c>
      <c r="Q59" s="85" t="s">
        <v>46</v>
      </c>
      <c r="R59" s="85" t="s">
        <v>47</v>
      </c>
      <c r="S59" s="85" t="s">
        <v>48</v>
      </c>
      <c r="T59" s="85" t="s">
        <v>49</v>
      </c>
      <c r="U59" s="85" t="s">
        <v>50</v>
      </c>
      <c r="V59" s="85" t="s">
        <v>51</v>
      </c>
      <c r="W59" s="85" t="s">
        <v>52</v>
      </c>
      <c r="X59" s="85" t="s">
        <v>53</v>
      </c>
      <c r="Y59" s="85" t="s">
        <v>54</v>
      </c>
      <c r="Z59" s="85" t="s">
        <v>112</v>
      </c>
      <c r="AA59" s="145" t="s">
        <v>113</v>
      </c>
      <c r="AB59" s="85" t="s">
        <v>55</v>
      </c>
      <c r="AC59" s="81" t="s">
        <v>114</v>
      </c>
      <c r="AD59" s="81" t="s">
        <v>57</v>
      </c>
      <c r="AE59" s="65"/>
      <c r="AF59" s="54" t="s">
        <v>5</v>
      </c>
      <c r="AG59" s="41"/>
    </row>
    <row r="60" spans="1:37" x14ac:dyDescent="0.25">
      <c r="A60" s="134" t="s">
        <v>115</v>
      </c>
      <c r="B60" s="127"/>
      <c r="C60" s="184">
        <v>0.1</v>
      </c>
      <c r="D60" s="127"/>
      <c r="E60" s="127"/>
      <c r="F60" s="127"/>
      <c r="G60" s="127"/>
      <c r="H60" s="127"/>
      <c r="I60" s="127"/>
      <c r="J60" s="127"/>
      <c r="K60" s="127"/>
      <c r="L60" s="127"/>
      <c r="M60" s="127"/>
      <c r="N60" s="127"/>
      <c r="O60" s="127"/>
      <c r="P60" s="127"/>
      <c r="Q60" s="127"/>
      <c r="R60" s="127"/>
      <c r="S60" s="127"/>
      <c r="T60" s="127"/>
      <c r="U60" s="127"/>
      <c r="V60" s="127"/>
      <c r="W60" s="127"/>
      <c r="X60" s="127"/>
      <c r="Y60" s="127"/>
      <c r="Z60" s="127"/>
      <c r="AA60" s="127"/>
      <c r="AB60" s="328"/>
      <c r="AC60" s="127"/>
      <c r="AD60" s="133"/>
      <c r="AE60" s="65"/>
      <c r="AF60" s="84" t="str">
        <f>IFERROR(INDEX(AJ60:AJ76,MATCH("FAIL - Weighted sum of risk weighted asets in columns E-AB plus column AC exceeds RWA in column AD",AJ60:AJ76,0)),IFERROR(INDEX(AJ60:AJ76,MATCH("FAIL - Sum of exposures in columns E-AB does not equal credit equivalent amounts in column D",AJ60:AJ76,0)),IFERROR(INDEX(AJ60:AJ76,MATCH("EXPLAINED",AJ60:AJ76,0)),IFERROR(INDEX(AJ60:AJ76,MATCH("PASS",AJ60:AJ76,0)),""))))</f>
        <v/>
      </c>
      <c r="AG60" s="41"/>
      <c r="AJ60" s="10" t="str">
        <f t="array" ref="AJ60">IF(AND(OR(ISNUMBER(AC60),COUNT(E60:AB60)&gt;0),OR(ISNUMBER(AD60),ISNUMBER(D60))),IF(ISBLANK(Checks!D$26),IF(OR(ROUND(SUM(E60:AB60),0)=ROUND(D60,0),AC60&gt;0),IF(ROUND(SUMPRODUCT(E60:AB60*E$59:AB$59)+AC60,0)=ROUND(AD60,0),"PASS","FAIL - Weighted sum of risk weighted asets in columns E-AB plus column AC exceeds RWA in column AD"),"FAIL - Sum of exposures in columns E-AB does not equal credit equivalent amounts in column D"),"Explained"),"")</f>
        <v/>
      </c>
      <c r="AK60" s="10" t="str">
        <f>IF(AND(ISNUMBER(B60),ISNUMBER(C60),ISNUMBER(D60)),IF(ROUND(B60*C60,0)=ROUND(D60,0),"PASS",IF(ISBLANK(Checks!D$27),"FAIL - Face value and credit equivalent amount are not consistent with CCF in column C","EXPLAINED")),"")</f>
        <v/>
      </c>
    </row>
    <row r="61" spans="1:37" x14ac:dyDescent="0.25">
      <c r="A61" s="135" t="s">
        <v>116</v>
      </c>
      <c r="B61" s="129"/>
      <c r="C61" s="185">
        <v>0.4</v>
      </c>
      <c r="D61" s="129"/>
      <c r="E61" s="129"/>
      <c r="F61" s="129"/>
      <c r="G61" s="129"/>
      <c r="H61" s="129"/>
      <c r="I61" s="129"/>
      <c r="J61" s="129"/>
      <c r="K61" s="129"/>
      <c r="L61" s="129"/>
      <c r="M61" s="129"/>
      <c r="N61" s="129"/>
      <c r="O61" s="129"/>
      <c r="P61" s="129"/>
      <c r="Q61" s="129"/>
      <c r="R61" s="129"/>
      <c r="S61" s="129"/>
      <c r="T61" s="129"/>
      <c r="U61" s="129"/>
      <c r="V61" s="129"/>
      <c r="W61" s="129"/>
      <c r="X61" s="129"/>
      <c r="Y61" s="129"/>
      <c r="Z61" s="129"/>
      <c r="AA61" s="129"/>
      <c r="AB61" s="328"/>
      <c r="AC61" s="129"/>
      <c r="AD61" s="132"/>
      <c r="AE61" s="65"/>
      <c r="AF61" s="67" t="str">
        <f>IFERROR(INDEX(AK60:AK76,MATCH("FAIL - Face value and credit equivalent amount are not consistent with CCF in column C",AK60:AK76,0)),IFERROR(INDEX(AK60:AK76,MATCH("EXPLAINED",AK60:AK76,0)),IFERROR(INDEX(AK60:AK76,MATCH("PASS",AK60:AK76,0)),"")))</f>
        <v/>
      </c>
      <c r="AG61" s="41"/>
      <c r="AJ61" s="10" t="str">
        <f t="array" ref="AJ61">IF(AND(OR(ISNUMBER(AC61),COUNT(E61:AB61)&gt;0),OR(ISNUMBER(AD61),ISNUMBER(D61))),IF(ISBLANK(Checks!D$26),IF(OR(ROUND(SUM(E61:AB61),0)=ROUND(D61,0),AC61&gt;0),IF(ROUND(SUMPRODUCT(E61:AB61*E$59:AB$59)+AC61,0)=ROUND(AD61,0),"PASS","FAIL - Weighted sum of risk weighted asets in columns E-AB plus column AC exceeds RWA in column AD"),"FAIL - Sum of exposures in columns E-AB does not equal credit equivalent amounts in column D"),"Explained"),"")</f>
        <v/>
      </c>
      <c r="AK61" s="10" t="str">
        <f>IF(AND(ISNUMBER(B61),ISNUMBER(C61),ISNUMBER(D61)),IF(ROUND(B61*C61,0)=ROUND(D61,0),"PASS",IF(ISBLANK(Checks!D$27),"FAIL - Face value and credit equivalent amount are not consistent with CCF in column C","EXPLAINED")),"")</f>
        <v/>
      </c>
    </row>
    <row r="62" spans="1:37" x14ac:dyDescent="0.25">
      <c r="A62" s="136" t="s">
        <v>117</v>
      </c>
      <c r="B62" s="129"/>
      <c r="C62" s="185">
        <v>0.2</v>
      </c>
      <c r="D62" s="129"/>
      <c r="E62" s="129"/>
      <c r="F62" s="129"/>
      <c r="G62" s="129"/>
      <c r="H62" s="129"/>
      <c r="I62" s="129"/>
      <c r="J62" s="129"/>
      <c r="K62" s="129"/>
      <c r="L62" s="129"/>
      <c r="M62" s="129"/>
      <c r="N62" s="129"/>
      <c r="O62" s="129"/>
      <c r="P62" s="129"/>
      <c r="Q62" s="129"/>
      <c r="R62" s="129"/>
      <c r="S62" s="129"/>
      <c r="T62" s="129"/>
      <c r="U62" s="129"/>
      <c r="V62" s="129"/>
      <c r="W62" s="129"/>
      <c r="X62" s="129"/>
      <c r="Y62" s="129"/>
      <c r="Z62" s="129"/>
      <c r="AA62" s="129"/>
      <c r="AB62" s="328"/>
      <c r="AC62" s="129"/>
      <c r="AD62" s="132"/>
      <c r="AE62" s="65"/>
      <c r="AF62" s="48" t="str">
        <f>IF(COUNT(B60:B76)=ROWS(B60:B76),IF(MIN(B60:B76)&lt;0,IF(ISBLANK(Checks!D28),"FAIL - Face values cannot be negative","EXPLAINED"),"PASS"),"")</f>
        <v/>
      </c>
      <c r="AG62" s="41"/>
      <c r="AJ62" s="10" t="str">
        <f t="array" ref="AJ62">IF(AND(OR(ISNUMBER(AC62),COUNT(E62:AB62)&gt;0),OR(ISNUMBER(AD62),ISNUMBER(D62))),IF(ISBLANK(Checks!D$26),IF(OR(ROUND(SUM(E62:AB62),0)=ROUND(D62,0),AC62&gt;0),IF(ROUND(SUMPRODUCT(E62:AB62*E$59:AB$59)+AC62,0)=ROUND(AD62,0),"PASS","FAIL - Weighted sum of risk weighted asets in columns E-AB plus column AC exceeds RWA in column AD"),"FAIL - Sum of exposures in columns E-AB does not equal credit equivalent amounts in column D"),"Explained"),"")</f>
        <v/>
      </c>
      <c r="AK62" s="10" t="str">
        <f>IF(AND(ISNUMBER(B62),ISNUMBER(C62),ISNUMBER(D62)),IF(ROUND(B62*C62,0)=ROUND(D62,0),"PASS",IF(ISBLANK(Checks!D$27),"FAIL - Face value and credit equivalent amount are not consistent with CCF in column C","EXPLAINED")),"")</f>
        <v/>
      </c>
    </row>
    <row r="63" spans="1:37" ht="23" x14ac:dyDescent="0.25">
      <c r="A63" s="136" t="s">
        <v>118</v>
      </c>
      <c r="B63" s="129"/>
      <c r="C63" s="185">
        <v>0.5</v>
      </c>
      <c r="D63" s="129"/>
      <c r="E63" s="129"/>
      <c r="F63" s="129"/>
      <c r="G63" s="129"/>
      <c r="H63" s="129"/>
      <c r="I63" s="129"/>
      <c r="J63" s="129"/>
      <c r="K63" s="129"/>
      <c r="L63" s="129"/>
      <c r="M63" s="129"/>
      <c r="N63" s="129"/>
      <c r="O63" s="129"/>
      <c r="P63" s="129"/>
      <c r="Q63" s="129"/>
      <c r="R63" s="129"/>
      <c r="S63" s="129"/>
      <c r="T63" s="129"/>
      <c r="U63" s="129"/>
      <c r="V63" s="129"/>
      <c r="W63" s="129"/>
      <c r="X63" s="129"/>
      <c r="Y63" s="129"/>
      <c r="Z63" s="129"/>
      <c r="AA63" s="129"/>
      <c r="AB63" s="328"/>
      <c r="AC63" s="129"/>
      <c r="AD63" s="132"/>
      <c r="AE63" s="65"/>
      <c r="AF63" s="87" t="str">
        <f>IF(COUNT(D60:AD76)&gt;0,IF(MIN(D60:AD76)&lt;0,IF(ISBLANK(Checks!D29),"FAIL - Values in table cannot be negative","EXPLAINED"),"PASS"),"")</f>
        <v/>
      </c>
      <c r="AG63" s="41"/>
      <c r="AJ63" s="10" t="str">
        <f t="array" ref="AJ63">IF(AND(OR(ISNUMBER(AC63),COUNT(E63:AB63)&gt;0),OR(ISNUMBER(AD63),ISNUMBER(D63))),IF(ISBLANK(Checks!D$26),IF(OR(ROUND(SUM(E63:AB63),0)=ROUND(D63,0),AC63&gt;0),IF(ROUND(SUMPRODUCT(E63:AB63*E$59:AB$59)+AC63,0)=ROUND(AD63,0),"PASS","FAIL - Weighted sum of risk weighted asets in columns E-AB plus column AC exceeds RWA in column AD"),"FAIL - Sum of exposures in columns E-AB does not equal credit equivalent amounts in column D"),"Explained"),"")</f>
        <v/>
      </c>
      <c r="AK63" s="10" t="str">
        <f>IF(AND(ISNUMBER(B63),ISNUMBER(C63),ISNUMBER(D63)),IF(ROUND(B63*C63,0)=ROUND(D63,0),"PASS",IF(ISBLANK(Checks!D$27),"FAIL - Face value and credit equivalent amount are not consistent with CCF in column C","EXPLAINED")),"")</f>
        <v/>
      </c>
    </row>
    <row r="64" spans="1:37" x14ac:dyDescent="0.25">
      <c r="A64" s="136" t="s">
        <v>119</v>
      </c>
      <c r="B64" s="129"/>
      <c r="C64" s="185">
        <v>0.5</v>
      </c>
      <c r="D64" s="129"/>
      <c r="E64" s="129"/>
      <c r="F64" s="129"/>
      <c r="G64" s="129"/>
      <c r="H64" s="129"/>
      <c r="I64" s="129"/>
      <c r="J64" s="129"/>
      <c r="K64" s="129"/>
      <c r="L64" s="129"/>
      <c r="M64" s="129"/>
      <c r="N64" s="129"/>
      <c r="O64" s="129"/>
      <c r="P64" s="129"/>
      <c r="Q64" s="129"/>
      <c r="R64" s="129"/>
      <c r="S64" s="129"/>
      <c r="T64" s="129"/>
      <c r="U64" s="129"/>
      <c r="V64" s="129"/>
      <c r="W64" s="129"/>
      <c r="X64" s="129"/>
      <c r="Y64" s="129"/>
      <c r="Z64" s="129"/>
      <c r="AA64" s="129"/>
      <c r="AB64" s="328"/>
      <c r="AC64" s="129"/>
      <c r="AD64" s="132"/>
      <c r="AE64" s="41"/>
      <c r="AF64" s="13"/>
      <c r="AJ64" s="10" t="str">
        <f t="array" ref="AJ64">IF(AND(OR(ISNUMBER(AC64),COUNT(E64:AB64)&gt;0),OR(ISNUMBER(AD64),ISNUMBER(D64))),IF(ISBLANK(Checks!D$26),IF(OR(ROUND(SUM(E64:AB64),0)=ROUND(D64,0),AC64&gt;0),IF(ROUND(SUMPRODUCT(E64:AB64*E$59:AB$59)+AC64,0)=ROUND(AD64,0),"PASS","FAIL - Weighted sum of risk weighted asets in columns E-AB plus column AC exceeds RWA in column AD"),"FAIL - Sum of exposures in columns E-AB does not equal credit equivalent amounts in column D"),"Explained"),"")</f>
        <v/>
      </c>
      <c r="AK64" s="10" t="str">
        <f>IF(AND(ISNUMBER(B64),ISNUMBER(C64),ISNUMBER(D64)),IF(ROUND(B64*C64,0)=ROUND(D64,0),"PASS",IF(ISBLANK(Checks!D$27),"FAIL - Face value and credit equivalent amount are not consistent with CCF in column C","EXPLAINED")),"")</f>
        <v/>
      </c>
    </row>
    <row r="65" spans="1:37" x14ac:dyDescent="0.25">
      <c r="A65" s="136" t="s">
        <v>120</v>
      </c>
      <c r="B65" s="129"/>
      <c r="C65" s="185">
        <v>1</v>
      </c>
      <c r="D65" s="129"/>
      <c r="E65" s="129"/>
      <c r="F65" s="129"/>
      <c r="G65" s="129"/>
      <c r="H65" s="129"/>
      <c r="I65" s="129"/>
      <c r="J65" s="129"/>
      <c r="K65" s="129"/>
      <c r="L65" s="129"/>
      <c r="M65" s="129"/>
      <c r="N65" s="129"/>
      <c r="O65" s="129"/>
      <c r="P65" s="129"/>
      <c r="Q65" s="129"/>
      <c r="R65" s="129"/>
      <c r="S65" s="129"/>
      <c r="T65" s="129"/>
      <c r="U65" s="129"/>
      <c r="V65" s="129"/>
      <c r="W65" s="129"/>
      <c r="X65" s="129"/>
      <c r="Y65" s="129"/>
      <c r="Z65" s="129"/>
      <c r="AA65" s="129"/>
      <c r="AB65" s="328"/>
      <c r="AC65" s="129"/>
      <c r="AD65" s="132"/>
      <c r="AE65" s="41"/>
      <c r="AJ65" s="10" t="str">
        <f t="array" ref="AJ65">IF(AND(OR(ISNUMBER(AC65),COUNT(E65:AB65)&gt;0),OR(ISNUMBER(AD65),ISNUMBER(D65))),IF(ISBLANK(Checks!D$26),IF(OR(ROUND(SUM(E65:AB65),0)=ROUND(D65,0),AC65&gt;0),IF(ROUND(SUMPRODUCT(E65:AB65*E$59:AB$59)+AC65,0)=ROUND(AD65,0),"PASS","FAIL - Weighted sum of risk weighted asets in columns E-AB plus column AC exceeds RWA in column AD"),"FAIL - Sum of exposures in columns E-AB does not equal credit equivalent amounts in column D"),"Explained"),"")</f>
        <v/>
      </c>
      <c r="AK65" s="10" t="str">
        <f>IF(AND(ISNUMBER(B65),ISNUMBER(C65),ISNUMBER(D65)),IF(ROUND(B65*C65,0)=ROUND(D65,0),"PASS",IF(ISBLANK(Checks!D$27),"FAIL - Face value and credit equivalent amount are not consistent with CCF in column C","EXPLAINED")),"")</f>
        <v/>
      </c>
    </row>
    <row r="66" spans="1:37" x14ac:dyDescent="0.25">
      <c r="A66" s="136" t="s">
        <v>121</v>
      </c>
      <c r="B66" s="129"/>
      <c r="C66" s="185">
        <v>1</v>
      </c>
      <c r="D66" s="129"/>
      <c r="E66" s="129"/>
      <c r="F66" s="129"/>
      <c r="G66" s="129"/>
      <c r="H66" s="129"/>
      <c r="I66" s="129"/>
      <c r="J66" s="129"/>
      <c r="K66" s="129"/>
      <c r="L66" s="129"/>
      <c r="M66" s="129"/>
      <c r="N66" s="129"/>
      <c r="O66" s="129"/>
      <c r="P66" s="129"/>
      <c r="Q66" s="129"/>
      <c r="R66" s="129"/>
      <c r="S66" s="129"/>
      <c r="T66" s="129"/>
      <c r="U66" s="129"/>
      <c r="V66" s="129"/>
      <c r="W66" s="129"/>
      <c r="X66" s="129"/>
      <c r="Y66" s="129"/>
      <c r="Z66" s="129"/>
      <c r="AA66" s="129"/>
      <c r="AB66" s="328"/>
      <c r="AC66" s="129"/>
      <c r="AD66" s="132"/>
      <c r="AE66" s="41"/>
      <c r="AJ66" s="10" t="str">
        <f t="array" ref="AJ66">IF(AND(OR(ISNUMBER(AC66),COUNT(E66:AB66)&gt;0),OR(ISNUMBER(AD66),ISNUMBER(D66))),IF(ISBLANK(Checks!D$26),IF(OR(ROUND(SUM(E66:AB66),0)=ROUND(D66,0),AC66&gt;0),IF(ROUND(SUMPRODUCT(E66:AB66*E$59:AB$59)+AC66,0)=ROUND(AD66,0),"PASS","FAIL - Weighted sum of risk weighted asets in columns E-AB plus column AC exceeds RWA in column AD"),"FAIL - Sum of exposures in columns E-AB does not equal credit equivalent amounts in column D"),"Explained"),"")</f>
        <v/>
      </c>
      <c r="AK66" s="10" t="str">
        <f>IF(AND(ISNUMBER(B66),ISNUMBER(C66),ISNUMBER(D66)),IF(ROUND(B66*C66,0)=ROUND(D66,0),"PASS",IF(ISBLANK(Checks!D$27),"FAIL - Face value and credit equivalent amount are not consistent with CCF in column C","EXPLAINED")),"")</f>
        <v/>
      </c>
    </row>
    <row r="67" spans="1:37" ht="23" x14ac:dyDescent="0.25">
      <c r="A67" s="136" t="s">
        <v>122</v>
      </c>
      <c r="B67" s="129"/>
      <c r="C67" s="185">
        <v>1</v>
      </c>
      <c r="D67" s="129"/>
      <c r="E67" s="129"/>
      <c r="F67" s="129"/>
      <c r="G67" s="129"/>
      <c r="H67" s="129"/>
      <c r="I67" s="129"/>
      <c r="J67" s="129"/>
      <c r="K67" s="129"/>
      <c r="L67" s="129"/>
      <c r="M67" s="129"/>
      <c r="N67" s="129"/>
      <c r="O67" s="129"/>
      <c r="P67" s="129"/>
      <c r="Q67" s="129"/>
      <c r="R67" s="129"/>
      <c r="S67" s="129"/>
      <c r="T67" s="129"/>
      <c r="U67" s="129"/>
      <c r="V67" s="129"/>
      <c r="W67" s="129"/>
      <c r="X67" s="129"/>
      <c r="Y67" s="129"/>
      <c r="Z67" s="129"/>
      <c r="AA67" s="129"/>
      <c r="AB67" s="328"/>
      <c r="AC67" s="129"/>
      <c r="AD67" s="132"/>
      <c r="AE67" s="41"/>
      <c r="AJ67" s="10" t="str">
        <f t="array" ref="AJ67">IF(AND(OR(ISNUMBER(AC67),COUNT(E67:AB67)&gt;0),OR(ISNUMBER(AD67),ISNUMBER(D67))),IF(ISBLANK(Checks!D$26),IF(OR(ROUND(SUM(E67:AB67),0)=ROUND(D67,0),AC67&gt;0),IF(ROUND(SUMPRODUCT(E67:AB67*E$59:AB$59)+AC67,0)=ROUND(AD67,0),"PASS","FAIL - Weighted sum of risk weighted asets in columns E-AB plus column AC exceeds RWA in column AD"),"FAIL - Sum of exposures in columns E-AB does not equal credit equivalent amounts in column D"),"Explained"),"")</f>
        <v/>
      </c>
      <c r="AK67" s="10" t="str">
        <f>IF(AND(ISNUMBER(B67),ISNUMBER(C67),ISNUMBER(D67)),IF(ROUND(B67*C67,0)=ROUND(D67,0),"PASS",IF(ISBLANK(Checks!D$27),"FAIL - Face value and credit equivalent amount are not consistent with CCF in column C","EXPLAINED")),"")</f>
        <v/>
      </c>
    </row>
    <row r="68" spans="1:37" x14ac:dyDescent="0.25">
      <c r="A68" s="136" t="s">
        <v>123</v>
      </c>
      <c r="B68" s="129"/>
      <c r="C68" s="185">
        <v>1</v>
      </c>
      <c r="D68" s="129"/>
      <c r="E68" s="129"/>
      <c r="F68" s="129"/>
      <c r="G68" s="129"/>
      <c r="H68" s="129"/>
      <c r="I68" s="129"/>
      <c r="J68" s="129"/>
      <c r="K68" s="129"/>
      <c r="L68" s="129"/>
      <c r="M68" s="129"/>
      <c r="N68" s="129"/>
      <c r="O68" s="129"/>
      <c r="P68" s="129"/>
      <c r="Q68" s="129"/>
      <c r="R68" s="129"/>
      <c r="S68" s="129"/>
      <c r="T68" s="129"/>
      <c r="U68" s="129"/>
      <c r="V68" s="129"/>
      <c r="W68" s="129"/>
      <c r="X68" s="129"/>
      <c r="Y68" s="129"/>
      <c r="Z68" s="129"/>
      <c r="AA68" s="129"/>
      <c r="AB68" s="328"/>
      <c r="AC68" s="129"/>
      <c r="AD68" s="132"/>
      <c r="AE68" s="41"/>
      <c r="AJ68" s="10" t="str">
        <f t="array" ref="AJ68">IF(AND(OR(ISNUMBER(AC68),COUNT(E68:AB68)&gt;0),OR(ISNUMBER(AD68),ISNUMBER(D68))),IF(ISBLANK(Checks!D$26),IF(OR(ROUND(SUM(E68:AB68),0)=ROUND(D68,0),AC68&gt;0),IF(ROUND(SUMPRODUCT(E68:AB68*E$59:AB$59)+AC68,0)=ROUND(AD68,0),"PASS","FAIL - Weighted sum of risk weighted asets in columns E-AB plus column AC exceeds RWA in column AD"),"FAIL - Sum of exposures in columns E-AB does not equal credit equivalent amounts in column D"),"Explained"),"")</f>
        <v/>
      </c>
      <c r="AK68" s="10" t="str">
        <f>IF(AND(ISNUMBER(B68),ISNUMBER(C68),ISNUMBER(D68)),IF(ROUND(B68*C68,0)=ROUND(D68,0),"PASS",IF(ISBLANK(Checks!D$27),"FAIL - Face value and credit equivalent amount are not consistent with CCF in column C","EXPLAINED")),"")</f>
        <v/>
      </c>
    </row>
    <row r="69" spans="1:37" x14ac:dyDescent="0.25">
      <c r="A69" s="136" t="s">
        <v>124</v>
      </c>
      <c r="B69" s="129"/>
      <c r="C69" s="185">
        <v>1</v>
      </c>
      <c r="D69" s="129"/>
      <c r="E69" s="129"/>
      <c r="F69" s="129"/>
      <c r="G69" s="129"/>
      <c r="H69" s="129"/>
      <c r="I69" s="129"/>
      <c r="J69" s="129"/>
      <c r="K69" s="129"/>
      <c r="L69" s="129"/>
      <c r="M69" s="129"/>
      <c r="N69" s="129"/>
      <c r="O69" s="129"/>
      <c r="P69" s="129"/>
      <c r="Q69" s="129"/>
      <c r="R69" s="129"/>
      <c r="S69" s="129"/>
      <c r="T69" s="129"/>
      <c r="U69" s="129"/>
      <c r="V69" s="129"/>
      <c r="W69" s="129"/>
      <c r="X69" s="129"/>
      <c r="Y69" s="129"/>
      <c r="Z69" s="129"/>
      <c r="AA69" s="129"/>
      <c r="AB69" s="328"/>
      <c r="AC69" s="129"/>
      <c r="AD69" s="132"/>
      <c r="AE69" s="41"/>
      <c r="AJ69" s="10" t="str">
        <f t="array" ref="AJ69">IF(AND(OR(ISNUMBER(AC69),COUNT(E69:AB69)&gt;0),OR(ISNUMBER(AD69),ISNUMBER(D69))),IF(ISBLANK(Checks!D$26),IF(OR(ROUND(SUM(E69:AB69),0)=ROUND(D69,0),AC69&gt;0),IF(ROUND(SUMPRODUCT(E69:AB69*E$59:AB$59)+AC69,0)=ROUND(AD69,0),"PASS","FAIL - Weighted sum of risk weighted asets in columns E-AB plus column AC exceeds RWA in column AD"),"FAIL - Sum of exposures in columns E-AB does not equal credit equivalent amounts in column D"),"Explained"),"")</f>
        <v/>
      </c>
      <c r="AK69" s="10" t="str">
        <f>IF(AND(ISNUMBER(B69),ISNUMBER(C69),ISNUMBER(D69)),IF(ROUND(B69*C69,0)=ROUND(D69,0),"PASS",IF(ISBLANK(Checks!D$27),"FAIL - Face value and credit equivalent amount are not consistent with CCF in column C","EXPLAINED")),"")</f>
        <v/>
      </c>
    </row>
    <row r="70" spans="1:37" x14ac:dyDescent="0.25">
      <c r="A70" s="136" t="s">
        <v>125</v>
      </c>
      <c r="B70" s="129"/>
      <c r="C70" s="185">
        <v>1</v>
      </c>
      <c r="D70" s="129"/>
      <c r="E70" s="129"/>
      <c r="F70" s="129"/>
      <c r="G70" s="129"/>
      <c r="H70" s="129"/>
      <c r="I70" s="129"/>
      <c r="J70" s="129"/>
      <c r="K70" s="129"/>
      <c r="L70" s="129"/>
      <c r="M70" s="129"/>
      <c r="N70" s="129"/>
      <c r="O70" s="129"/>
      <c r="P70" s="129"/>
      <c r="Q70" s="129"/>
      <c r="R70" s="129"/>
      <c r="S70" s="129"/>
      <c r="T70" s="129"/>
      <c r="U70" s="129"/>
      <c r="V70" s="129"/>
      <c r="W70" s="129"/>
      <c r="X70" s="129"/>
      <c r="Y70" s="129"/>
      <c r="Z70" s="129"/>
      <c r="AA70" s="129"/>
      <c r="AB70" s="328"/>
      <c r="AC70" s="129"/>
      <c r="AD70" s="132"/>
      <c r="AE70" s="41"/>
      <c r="AJ70" s="10" t="str">
        <f t="array" ref="AJ70">IF(AND(OR(ISNUMBER(AC70),COUNT(E70:AB70)&gt;0),OR(ISNUMBER(AD70),ISNUMBER(D70))),IF(ISBLANK(Checks!D$26),IF(OR(ROUND(SUM(E70:AB70),0)=ROUND(D70,0),AC70&gt;0),IF(ROUND(SUMPRODUCT(E70:AB70*E$59:AB$59)+AC70,0)=ROUND(AD70,0),"PASS","FAIL - Weighted sum of risk weighted asets in columns E-AB plus column AC exceeds RWA in column AD"),"FAIL - Sum of exposures in columns E-AB does not equal credit equivalent amounts in column D"),"Explained"),"")</f>
        <v/>
      </c>
      <c r="AK70" s="10" t="str">
        <f>IF(AND(ISNUMBER(B70),ISNUMBER(C70),ISNUMBER(D70)),IF(ROUND(B70*C70,0)=ROUND(D70,0),"PASS",IF(ISBLANK(Checks!D$27),"FAIL - Face value and credit equivalent amount are not consistent with CCF in column C","EXPLAINED")),"")</f>
        <v/>
      </c>
    </row>
    <row r="71" spans="1:37" x14ac:dyDescent="0.25">
      <c r="A71" s="136" t="s">
        <v>126</v>
      </c>
      <c r="B71" s="129"/>
      <c r="C71" s="185">
        <v>1</v>
      </c>
      <c r="D71" s="129"/>
      <c r="E71" s="129"/>
      <c r="F71" s="129"/>
      <c r="G71" s="129"/>
      <c r="H71" s="129"/>
      <c r="I71" s="129"/>
      <c r="J71" s="129"/>
      <c r="K71" s="129"/>
      <c r="L71" s="129"/>
      <c r="M71" s="129"/>
      <c r="N71" s="129"/>
      <c r="O71" s="129"/>
      <c r="P71" s="129"/>
      <c r="Q71" s="129"/>
      <c r="R71" s="129"/>
      <c r="S71" s="129"/>
      <c r="T71" s="129"/>
      <c r="U71" s="129"/>
      <c r="V71" s="129"/>
      <c r="W71" s="129"/>
      <c r="X71" s="129"/>
      <c r="Y71" s="129"/>
      <c r="Z71" s="129"/>
      <c r="AA71" s="129"/>
      <c r="AB71" s="328"/>
      <c r="AC71" s="129"/>
      <c r="AD71" s="132"/>
      <c r="AE71" s="41"/>
      <c r="AJ71" s="10" t="str">
        <f t="array" ref="AJ71">IF(AND(OR(ISNUMBER(AC71),COUNT(E71:AB71)&gt;0),OR(ISNUMBER(AD71),ISNUMBER(D71))),IF(ISBLANK(Checks!D$26),IF(OR(ROUND(SUM(E71:AB71),0)=ROUND(D71,0),AC71&gt;0),IF(ROUND(SUMPRODUCT(E71:AB71*E$59:AB$59)+AC71,0)=ROUND(AD71,0),"PASS","FAIL - Weighted sum of risk weighted asets in columns E-AB plus column AC exceeds RWA in column AD"),"FAIL - Sum of exposures in columns E-AB does not equal credit equivalent amounts in column D"),"Explained"),"")</f>
        <v/>
      </c>
      <c r="AK71" s="10" t="str">
        <f>IF(AND(ISNUMBER(B71),ISNUMBER(C71),ISNUMBER(D71)),IF(ROUND(B71*C71,0)=ROUND(D71,0),"PASS",IF(ISBLANK(Checks!D$27),"FAIL - Face value and credit equivalent amount are not consistent with CCF in column C","EXPLAINED")),"")</f>
        <v/>
      </c>
    </row>
    <row r="72" spans="1:37" x14ac:dyDescent="0.25">
      <c r="A72" s="136" t="s">
        <v>127</v>
      </c>
      <c r="B72" s="328"/>
      <c r="C72" s="329"/>
      <c r="D72" s="129"/>
      <c r="E72" s="129"/>
      <c r="F72" s="129"/>
      <c r="G72" s="129"/>
      <c r="H72" s="129"/>
      <c r="I72" s="129"/>
      <c r="J72" s="129"/>
      <c r="K72" s="129"/>
      <c r="L72" s="129"/>
      <c r="M72" s="129"/>
      <c r="N72" s="129"/>
      <c r="O72" s="129"/>
      <c r="P72" s="129"/>
      <c r="Q72" s="129"/>
      <c r="R72" s="129"/>
      <c r="S72" s="129"/>
      <c r="T72" s="129"/>
      <c r="U72" s="129"/>
      <c r="V72" s="129"/>
      <c r="W72" s="129"/>
      <c r="X72" s="129"/>
      <c r="Y72" s="129"/>
      <c r="Z72" s="129"/>
      <c r="AA72" s="129"/>
      <c r="AB72" s="328"/>
      <c r="AC72" s="129"/>
      <c r="AD72" s="132"/>
      <c r="AE72" s="41"/>
      <c r="AJ72" s="10" t="str">
        <f t="array" ref="AJ72">IF(AND(OR(ISNUMBER(AC72),COUNT(E72:AB72)&gt;0),OR(ISNUMBER(AD72),ISNUMBER(D72))),IF(ISBLANK(Checks!D$26),IF(OR(ROUND(SUM(E72:AB72),0)=ROUND(D72,0),AC72&gt;0),IF(ROUND(SUMPRODUCT(E72:AB72*E$59:AB$59)+AC72,0)=ROUND(AD72,0),"PASS","FAIL - Weighted sum of risk weighted asets in columns E-AB plus column AC exceeds RWA in column AD"),"FAIL - Sum of exposures in columns E-AB does not equal credit equivalent amounts in column D"),"Explained"),"")</f>
        <v/>
      </c>
      <c r="AK72" s="10" t="str">
        <f>IF(AND(ISNUMBER(B72),ISNUMBER(C72),ISNUMBER(D72)),IF(ROUND(B72*C72,0)=ROUND(D72,0),"PASS",IF(ISBLANK(Checks!D$27),"FAIL - Face value and credit equivalent amount are not consistent with CCF in column C","EXPLAINED")),"")</f>
        <v/>
      </c>
    </row>
    <row r="73" spans="1:37" x14ac:dyDescent="0.25">
      <c r="A73" s="136" t="s">
        <v>128</v>
      </c>
      <c r="B73" s="328"/>
      <c r="C73" s="329"/>
      <c r="D73" s="129"/>
      <c r="E73" s="129"/>
      <c r="F73" s="129"/>
      <c r="G73" s="129"/>
      <c r="H73" s="129"/>
      <c r="I73" s="129"/>
      <c r="J73" s="129"/>
      <c r="K73" s="129"/>
      <c r="L73" s="129"/>
      <c r="M73" s="129"/>
      <c r="N73" s="129"/>
      <c r="O73" s="129"/>
      <c r="P73" s="129"/>
      <c r="Q73" s="129"/>
      <c r="R73" s="129"/>
      <c r="S73" s="129"/>
      <c r="T73" s="129"/>
      <c r="U73" s="129"/>
      <c r="V73" s="129"/>
      <c r="W73" s="129"/>
      <c r="X73" s="129"/>
      <c r="Y73" s="129"/>
      <c r="Z73" s="129"/>
      <c r="AA73" s="129"/>
      <c r="AB73" s="328"/>
      <c r="AC73" s="129"/>
      <c r="AD73" s="132"/>
      <c r="AE73" s="41"/>
      <c r="AJ73" s="10" t="str">
        <f t="array" ref="AJ73">IF(AND(OR(ISNUMBER(AC73),COUNT(E73:AB73)&gt;0),OR(ISNUMBER(AD73),ISNUMBER(D73))),IF(ISBLANK(Checks!D$26),IF(OR(ROUND(SUM(E73:AB73),0)=ROUND(D73,0),AC73&gt;0),IF(ROUND(SUMPRODUCT(E73:AB73*E$59:AB$59)+AC73,0)=ROUND(AD73,0),"PASS","FAIL - Weighted sum of risk weighted asets in columns E-AB plus column AC exceeds RWA in column AD"),"FAIL - Sum of exposures in columns E-AB does not equal credit equivalent amounts in column D"),"Explained"),"")</f>
        <v/>
      </c>
      <c r="AK73" s="10" t="str">
        <f>IF(AND(ISNUMBER(B73),ISNUMBER(C73),ISNUMBER(D73)),IF(ROUND(B73*C73,0)=ROUND(D73,0),"PASS",IF(ISBLANK(Checks!D$27),"FAIL - Face value and credit equivalent amount are not consistent with CCF in column C","EXPLAINED")),"")</f>
        <v/>
      </c>
    </row>
    <row r="74" spans="1:37" x14ac:dyDescent="0.25">
      <c r="A74" s="136" t="s">
        <v>129</v>
      </c>
      <c r="B74" s="129"/>
      <c r="C74" s="329"/>
      <c r="D74" s="328"/>
      <c r="E74" s="328"/>
      <c r="F74" s="328"/>
      <c r="G74" s="328"/>
      <c r="H74" s="328"/>
      <c r="I74" s="328"/>
      <c r="J74" s="328"/>
      <c r="K74" s="328"/>
      <c r="L74" s="328"/>
      <c r="M74" s="328"/>
      <c r="N74" s="328"/>
      <c r="O74" s="328"/>
      <c r="P74" s="328"/>
      <c r="Q74" s="328"/>
      <c r="R74" s="328"/>
      <c r="S74" s="328"/>
      <c r="T74" s="328"/>
      <c r="U74" s="328"/>
      <c r="V74" s="328"/>
      <c r="W74" s="328"/>
      <c r="X74" s="328"/>
      <c r="Y74" s="328"/>
      <c r="Z74" s="328"/>
      <c r="AA74" s="328"/>
      <c r="AB74" s="328"/>
      <c r="AC74" s="129"/>
      <c r="AD74" s="132"/>
      <c r="AE74" s="41"/>
      <c r="AJ74" s="10" t="str">
        <f t="array" ref="AJ74">IF(AND(OR(ISNUMBER(AC74),COUNT(E74:AB74)&gt;0),OR(ISNUMBER(AD74),ISNUMBER(D74))),IF(ISBLANK(Checks!D$26),IF(OR(ROUND(SUM(E74:AB74),0)=ROUND(D74,0),AC74&gt;0),IF(ROUND(SUMPRODUCT(E74:AB74*E$59:AB$59)+AC74,0)=ROUND(AD74,0),"PASS","FAIL - Weighted sum of risk weighted asets in columns E-AB plus column AC exceeds RWA in column AD"),"FAIL - Sum of exposures in columns E-AB does not equal credit equivalent amounts in column D"),"Explained"),"")</f>
        <v/>
      </c>
      <c r="AK74" s="10" t="str">
        <f>IF(AND(ISNUMBER(B74),ISNUMBER(C74),ISNUMBER(D74)),IF(ROUND(B74*C74,0)=ROUND(D74,0),"PASS",IF(ISBLANK(Checks!D$27),"FAIL - Face value and credit equivalent amount are not consistent with CCF in column C","EXPLAINED")),"")</f>
        <v/>
      </c>
    </row>
    <row r="75" spans="1:37" x14ac:dyDescent="0.25">
      <c r="A75" s="136" t="s">
        <v>130</v>
      </c>
      <c r="B75" s="129"/>
      <c r="C75" s="329"/>
      <c r="D75" s="328"/>
      <c r="E75" s="129"/>
      <c r="F75" s="129"/>
      <c r="G75" s="129"/>
      <c r="H75" s="129"/>
      <c r="I75" s="129"/>
      <c r="J75" s="129"/>
      <c r="K75" s="129"/>
      <c r="L75" s="129"/>
      <c r="M75" s="129"/>
      <c r="N75" s="129"/>
      <c r="O75" s="129"/>
      <c r="P75" s="129"/>
      <c r="Q75" s="129"/>
      <c r="R75" s="129"/>
      <c r="S75" s="129"/>
      <c r="T75" s="129"/>
      <c r="U75" s="129"/>
      <c r="V75" s="129"/>
      <c r="W75" s="129"/>
      <c r="X75" s="129"/>
      <c r="Y75" s="129"/>
      <c r="Z75" s="129"/>
      <c r="AA75" s="129"/>
      <c r="AB75" s="129"/>
      <c r="AC75" s="129"/>
      <c r="AD75" s="132"/>
      <c r="AE75" s="41"/>
      <c r="AJ75" s="10" t="str">
        <f t="array" ref="AJ75">IF(AND(OR(ISNUMBER(AC75),COUNT(E75:AB75)&gt;0),OR(ISNUMBER(AD75),ISNUMBER(D75))),IF(ISBLANK(Checks!D$26),IF(OR(ROUND(SUM(E75:AB75),0)=ROUND(D75,0),AC75&gt;0),IF(ROUND(SUMPRODUCT(E75:AB75*E$59:AB$59)+AC75,0)=ROUND(AD75,0),"PASS","FAIL - Weighted sum of risk weighted asets in columns E-AB plus column AC exceeds RWA in column AD"),"FAIL - Sum of exposures in columns E-AB does not equal credit equivalent amounts in column D"),"Explained"),"")</f>
        <v/>
      </c>
      <c r="AK75" s="10" t="str">
        <f>IF(AND(ISNUMBER(B75),ISNUMBER(C75),ISNUMBER(D75)),IF(ROUND(B75*C75,0)=ROUND(D75,0),"PASS",IF(ISBLANK(Checks!D$27),"FAIL - Face value and credit equivalent amount are not consistent with CCF in column C","EXPLAINED")),"")</f>
        <v/>
      </c>
    </row>
    <row r="76" spans="1:37" ht="23" x14ac:dyDescent="0.25">
      <c r="A76" s="170" t="s">
        <v>131</v>
      </c>
      <c r="B76" s="328"/>
      <c r="C76" s="329"/>
      <c r="D76" s="328"/>
      <c r="E76" s="171"/>
      <c r="F76" s="171"/>
      <c r="G76" s="171"/>
      <c r="H76" s="171"/>
      <c r="I76" s="171"/>
      <c r="J76" s="171"/>
      <c r="K76" s="171"/>
      <c r="L76" s="171"/>
      <c r="M76" s="171"/>
      <c r="N76" s="171"/>
      <c r="O76" s="171"/>
      <c r="P76" s="171"/>
      <c r="Q76" s="171"/>
      <c r="R76" s="171"/>
      <c r="S76" s="171"/>
      <c r="T76" s="171"/>
      <c r="U76" s="171"/>
      <c r="V76" s="171"/>
      <c r="W76" s="171"/>
      <c r="X76" s="171"/>
      <c r="Y76" s="171"/>
      <c r="Z76" s="171"/>
      <c r="AA76" s="171"/>
      <c r="AB76" s="171"/>
      <c r="AC76" s="171"/>
      <c r="AD76" s="172"/>
      <c r="AE76" s="41"/>
      <c r="AJ76" s="10" t="str">
        <f t="array" ref="AJ76">IF(AND(OR(ISNUMBER(AC76),COUNT(E76:AB76)&gt;0),OR(ISNUMBER(AD76),ISNUMBER(D76))),IF(ISBLANK(Checks!D$26),IF(OR(ROUND(SUM(E76:AB76),0)=ROUND(D76,0),AC76&gt;0),IF(ROUND(SUMPRODUCT(E76:AB76*E$59:AB$59)+AC76,0)=ROUND(AD76,0),"PASS","FAIL - Weighted sum of risk weighted asets in columns E-AB plus column AC exceeds RWA in column AD"),"FAIL - Sum of exposures in columns E-AB does not equal credit equivalent amounts in column D"),"Explained"),"")</f>
        <v/>
      </c>
      <c r="AK76" s="10" t="str">
        <f>IF(AND(ISNUMBER(B76),ISNUMBER(C76),ISNUMBER(D76)),IF(ROUND(B76*C76,0)=ROUND(D76,0),"PASS",IF(ISBLANK(Checks!D$27),"FAIL - Face value and credit equivalent amount are not consistent with CCF in column C","EXPLAINED")),"")</f>
        <v/>
      </c>
    </row>
    <row r="77" spans="1:37" x14ac:dyDescent="0.25">
      <c r="A77" s="13"/>
      <c r="B77" s="13"/>
      <c r="C77" s="13"/>
      <c r="D77" s="13"/>
      <c r="E77" s="13"/>
      <c r="F77" s="13"/>
      <c r="G77" s="13"/>
      <c r="H77" s="13"/>
      <c r="I77" s="13"/>
      <c r="J77" s="13"/>
      <c r="K77" s="13"/>
      <c r="L77" s="13"/>
      <c r="M77" s="13"/>
      <c r="N77" s="13"/>
      <c r="O77" s="13"/>
      <c r="P77" s="13"/>
      <c r="Q77" s="13"/>
      <c r="R77" s="13"/>
      <c r="S77" s="13"/>
      <c r="T77" s="13"/>
      <c r="U77" s="13"/>
      <c r="V77" s="13"/>
      <c r="W77" s="13"/>
      <c r="X77" s="13"/>
      <c r="Y77" s="13"/>
      <c r="Z77" s="13"/>
      <c r="AA77" s="13"/>
      <c r="AB77" s="13"/>
    </row>
    <row r="78" spans="1:37" hidden="1" x14ac:dyDescent="0.25">
      <c r="A78" s="1"/>
      <c r="B78" s="20"/>
      <c r="C78" s="20"/>
    </row>
    <row r="79" spans="1:37" ht="25.5" hidden="1" customHeight="1" x14ac:dyDescent="0.25">
      <c r="A79" s="193"/>
      <c r="B79" s="81"/>
      <c r="C79" s="82"/>
      <c r="D79" s="41"/>
    </row>
    <row r="80" spans="1:37" hidden="1" x14ac:dyDescent="0.25">
      <c r="A80" s="126"/>
      <c r="B80" s="127"/>
      <c r="C80" s="329"/>
      <c r="D80" s="41"/>
    </row>
    <row r="81" spans="1:33" hidden="1" x14ac:dyDescent="0.25">
      <c r="A81" s="128"/>
      <c r="B81" s="129"/>
      <c r="C81" s="329"/>
      <c r="D81" s="41"/>
    </row>
    <row r="82" spans="1:33" hidden="1" x14ac:dyDescent="0.25">
      <c r="A82" s="130"/>
      <c r="B82" s="129"/>
      <c r="C82" s="329"/>
      <c r="D82" s="41"/>
    </row>
    <row r="83" spans="1:33" ht="12" hidden="1" customHeight="1" x14ac:dyDescent="0.25">
      <c r="A83" s="131"/>
      <c r="B83" s="129"/>
      <c r="C83" s="132"/>
      <c r="D83" s="41"/>
    </row>
    <row r="84" spans="1:33" hidden="1" x14ac:dyDescent="0.25">
      <c r="A84" s="131"/>
      <c r="B84" s="329"/>
      <c r="C84" s="132"/>
      <c r="D84" s="41"/>
    </row>
    <row r="85" spans="1:33" hidden="1" x14ac:dyDescent="0.25">
      <c r="A85" s="131"/>
      <c r="B85" s="329"/>
      <c r="C85" s="132"/>
      <c r="D85" s="41"/>
    </row>
    <row r="86" spans="1:33" hidden="1" x14ac:dyDescent="0.25">
      <c r="A86" s="192"/>
      <c r="B86" s="329"/>
      <c r="C86" s="172"/>
      <c r="D86" s="41"/>
    </row>
    <row r="87" spans="1:33" ht="24.75" hidden="1" customHeight="1" x14ac:dyDescent="0.25">
      <c r="A87" s="195"/>
      <c r="B87" s="110"/>
      <c r="C87" s="125"/>
      <c r="D87" s="41"/>
    </row>
    <row r="88" spans="1:33" hidden="1" x14ac:dyDescent="0.25">
      <c r="A88" s="126"/>
      <c r="B88" s="133"/>
      <c r="C88" s="49"/>
    </row>
    <row r="89" spans="1:33" hidden="1" x14ac:dyDescent="0.25">
      <c r="A89" s="194"/>
      <c r="B89" s="172"/>
      <c r="C89" s="41"/>
    </row>
    <row r="90" spans="1:33" hidden="1" x14ac:dyDescent="0.25">
      <c r="A90" s="13"/>
      <c r="B90" s="13"/>
      <c r="AG90" s="7"/>
    </row>
  </sheetData>
  <sheetProtection password="AFA5" sheet="1"/>
  <conditionalFormatting sqref="E50:E52">
    <cfRule type="beginsWith" dxfId="63" priority="5" operator="beginsWith" text="FAIL">
      <formula>LEFT(E50,LEN("FAIL"))="FAIL"</formula>
    </cfRule>
    <cfRule type="beginsWith" dxfId="62" priority="6" operator="beginsWith" text="Explained">
      <formula>LEFT(E50,LEN("Explained"))="Explained"</formula>
    </cfRule>
  </conditionalFormatting>
  <conditionalFormatting sqref="AC6:AC10">
    <cfRule type="beginsWith" dxfId="61" priority="3" operator="beginsWith" text="FAIL">
      <formula>LEFT(AC6,LEN("FAIL"))="FAIL"</formula>
    </cfRule>
    <cfRule type="beginsWith" dxfId="60" priority="4" operator="beginsWith" text="Explained">
      <formula>LEFT(AC6,LEN("Explained"))="Explained"</formula>
    </cfRule>
  </conditionalFormatting>
  <conditionalFormatting sqref="AF60:AF61 AF63">
    <cfRule type="beginsWith" dxfId="59" priority="1" operator="beginsWith" text="FAIL">
      <formula>LEFT(AF60,LEN("FAIL"))="FAIL"</formula>
    </cfRule>
    <cfRule type="beginsWith" dxfId="58" priority="2" operator="beginsWith" text="Explained">
      <formula>LEFT(AF60,LEN("Explained"))="Explained"</formula>
    </cfRule>
  </conditionalFormatting>
  <dataValidations count="1">
    <dataValidation type="list" allowBlank="1" showInputMessage="1" showErrorMessage="1" sqref="B44" xr:uid="{A3C846D6-4D32-4932-BBC6-CCF0FFE337AB}">
      <formula1>Binary</formula1>
    </dataValidation>
  </dataValidations>
  <pageMargins left="0.7" right="0.7" top="0.75" bottom="0.75" header="0.3" footer="0.3"/>
  <pageSetup scale="62" fitToHeight="0" pageOrder="overThenDown" orientation="landscape"/>
  <rowBreaks count="4" manualBreakCount="4">
    <brk id="29" max="1048575" man="1"/>
    <brk id="41" max="1048575" man="1"/>
    <brk id="56" max="1048575" man="1"/>
    <brk id="77" max="1048575" man="1"/>
  </rowBreaks>
  <colBreaks count="1" manualBreakCount="1">
    <brk id="5" max="16383" man="1"/>
  </colBreaks>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D779E2-92BE-496B-9589-68DD616E40CE}">
  <dimension ref="A1:AG90"/>
  <sheetViews>
    <sheetView showGridLines="0" zoomScale="98" zoomScaleNormal="98" workbookViewId="0">
      <pane xSplit="1" topLeftCell="B1" activePane="topRight" state="frozen"/>
      <selection pane="topRight" activeCell="A78" sqref="A78"/>
    </sheetView>
  </sheetViews>
  <sheetFormatPr defaultColWidth="0" defaultRowHeight="11.5" zeroHeight="1" x14ac:dyDescent="0.25"/>
  <cols>
    <col min="1" max="1" width="64.1796875" style="10" customWidth="1"/>
    <col min="2" max="2" width="36.7265625" style="10" customWidth="1"/>
    <col min="3" max="27" width="10.7265625" style="10" customWidth="1"/>
    <col min="28" max="28" width="10.453125" style="10" customWidth="1"/>
    <col min="29" max="30" width="10.7265625" style="10" customWidth="1"/>
    <col min="31" max="32" width="9.1796875" style="10" customWidth="1"/>
    <col min="33" max="33" width="95.7265625" style="10" customWidth="1"/>
    <col min="34" max="35" width="9.1796875" style="10" hidden="1" customWidth="1"/>
    <col min="36" max="16384" width="9.1796875" style="10" hidden="1"/>
  </cols>
  <sheetData>
    <row r="1" spans="1:30" ht="62" x14ac:dyDescent="0.25">
      <c r="A1" s="351" t="s">
        <v>29</v>
      </c>
    </row>
    <row r="2" spans="1:30" x14ac:dyDescent="0.25">
      <c r="A2" s="148" t="s">
        <v>1</v>
      </c>
      <c r="B2" s="20"/>
      <c r="C2" s="20"/>
      <c r="D2" s="20"/>
      <c r="E2" s="20"/>
      <c r="F2" s="20"/>
      <c r="G2" s="20"/>
      <c r="H2" s="20"/>
      <c r="I2" s="20"/>
      <c r="J2" s="20"/>
      <c r="K2" s="20"/>
      <c r="L2" s="20"/>
      <c r="M2" s="20"/>
      <c r="N2" s="20"/>
      <c r="O2" s="20"/>
      <c r="P2" s="20"/>
      <c r="Q2" s="20"/>
      <c r="R2" s="20"/>
      <c r="S2" s="20"/>
      <c r="T2" s="20"/>
      <c r="U2" s="20"/>
      <c r="V2" s="20"/>
      <c r="W2" s="20"/>
      <c r="X2" s="20"/>
      <c r="Y2" s="20"/>
      <c r="Z2" s="20"/>
      <c r="AA2" s="20"/>
    </row>
    <row r="3" spans="1:30" hidden="1" x14ac:dyDescent="0.25">
      <c r="A3" s="1"/>
      <c r="B3" s="24"/>
      <c r="C3" s="24"/>
      <c r="D3" s="24"/>
      <c r="E3" s="24"/>
      <c r="F3" s="24"/>
      <c r="G3" s="24"/>
      <c r="H3" s="24"/>
      <c r="I3" s="24"/>
      <c r="J3" s="24"/>
      <c r="K3" s="24"/>
      <c r="L3" s="24"/>
      <c r="M3" s="24"/>
      <c r="N3" s="24"/>
      <c r="O3" s="24"/>
      <c r="P3" s="24"/>
      <c r="Q3" s="24"/>
      <c r="R3" s="24"/>
      <c r="S3" s="24"/>
      <c r="T3" s="24"/>
      <c r="U3" s="24"/>
      <c r="V3" s="24"/>
      <c r="W3" s="24"/>
      <c r="X3" s="24"/>
      <c r="Y3" s="24"/>
      <c r="Z3" s="24"/>
      <c r="AA3" s="24"/>
      <c r="AB3" s="41"/>
      <c r="AC3" s="24"/>
    </row>
    <row r="4" spans="1:30" hidden="1" x14ac:dyDescent="0.25">
      <c r="A4" s="165"/>
      <c r="B4" s="166"/>
      <c r="C4" s="167"/>
      <c r="D4" s="168"/>
      <c r="E4" s="168"/>
      <c r="F4" s="167"/>
      <c r="G4" s="167"/>
      <c r="H4" s="167"/>
      <c r="I4" s="167"/>
      <c r="J4" s="169"/>
      <c r="K4" s="167"/>
      <c r="L4" s="167"/>
      <c r="M4" s="167"/>
      <c r="N4" s="167"/>
      <c r="O4" s="167"/>
      <c r="P4" s="167"/>
      <c r="Q4" s="167"/>
      <c r="R4" s="168"/>
      <c r="S4" s="167"/>
      <c r="T4" s="167"/>
      <c r="U4" s="168"/>
      <c r="V4" s="168"/>
      <c r="W4" s="167"/>
      <c r="X4" s="167"/>
      <c r="Y4" s="167"/>
      <c r="Z4" s="166"/>
      <c r="AA4" s="166"/>
      <c r="AB4" s="65"/>
      <c r="AC4" s="54"/>
      <c r="AD4" s="41"/>
    </row>
    <row r="5" spans="1:30" hidden="1" x14ac:dyDescent="0.25">
      <c r="A5" s="176"/>
      <c r="B5" s="178"/>
      <c r="C5" s="177"/>
      <c r="D5" s="177"/>
      <c r="E5" s="178"/>
      <c r="F5" s="178"/>
      <c r="G5" s="178"/>
      <c r="H5" s="178"/>
      <c r="I5" s="178"/>
      <c r="J5" s="178"/>
      <c r="K5" s="178"/>
      <c r="L5" s="178"/>
      <c r="M5" s="178"/>
      <c r="N5" s="178"/>
      <c r="O5" s="178"/>
      <c r="P5" s="178"/>
      <c r="Q5" s="178"/>
      <c r="R5" s="178"/>
      <c r="S5" s="178"/>
      <c r="T5" s="178"/>
      <c r="U5" s="178"/>
      <c r="V5" s="178"/>
      <c r="W5" s="178"/>
      <c r="X5" s="178"/>
      <c r="Y5" s="178"/>
      <c r="Z5" s="178"/>
      <c r="AA5" s="178"/>
      <c r="AB5" s="65"/>
      <c r="AC5" s="22"/>
      <c r="AD5" s="41"/>
    </row>
    <row r="6" spans="1:30" hidden="1" x14ac:dyDescent="0.25">
      <c r="A6" s="138"/>
      <c r="B6" s="129"/>
      <c r="C6" s="129"/>
      <c r="D6" s="328"/>
      <c r="E6" s="328"/>
      <c r="F6" s="129"/>
      <c r="G6" s="328"/>
      <c r="H6" s="328"/>
      <c r="I6" s="328"/>
      <c r="J6" s="328"/>
      <c r="K6" s="328"/>
      <c r="L6" s="328"/>
      <c r="M6" s="328"/>
      <c r="N6" s="328"/>
      <c r="O6" s="328"/>
      <c r="P6" s="328"/>
      <c r="Q6" s="328"/>
      <c r="R6" s="328"/>
      <c r="S6" s="328"/>
      <c r="T6" s="328"/>
      <c r="U6" s="328"/>
      <c r="V6" s="328"/>
      <c r="W6" s="328"/>
      <c r="X6" s="328"/>
      <c r="Y6" s="328"/>
      <c r="Z6" s="129"/>
      <c r="AA6" s="132"/>
      <c r="AB6" s="65"/>
      <c r="AC6" s="86"/>
      <c r="AD6" s="41"/>
    </row>
    <row r="7" spans="1:30" hidden="1" x14ac:dyDescent="0.25">
      <c r="A7" s="138"/>
      <c r="B7" s="129"/>
      <c r="C7" s="129"/>
      <c r="D7" s="328"/>
      <c r="E7" s="328"/>
      <c r="F7" s="129"/>
      <c r="G7" s="139"/>
      <c r="H7" s="328"/>
      <c r="I7" s="129"/>
      <c r="J7" s="328"/>
      <c r="K7" s="328"/>
      <c r="L7" s="139"/>
      <c r="M7" s="328"/>
      <c r="N7" s="139"/>
      <c r="O7" s="328"/>
      <c r="P7" s="328"/>
      <c r="Q7" s="328"/>
      <c r="R7" s="328"/>
      <c r="S7" s="129"/>
      <c r="T7" s="328"/>
      <c r="U7" s="328"/>
      <c r="V7" s="328"/>
      <c r="W7" s="129"/>
      <c r="X7" s="328"/>
      <c r="Y7" s="328"/>
      <c r="Z7" s="129"/>
      <c r="AA7" s="132"/>
      <c r="AB7" s="65"/>
      <c r="AC7" s="67"/>
      <c r="AD7" s="41"/>
    </row>
    <row r="8" spans="1:30" hidden="1" x14ac:dyDescent="0.25">
      <c r="A8" s="136"/>
      <c r="B8" s="129"/>
      <c r="C8" s="129"/>
      <c r="D8" s="328"/>
      <c r="E8" s="328"/>
      <c r="F8" s="139"/>
      <c r="G8" s="139"/>
      <c r="H8" s="328"/>
      <c r="I8" s="139"/>
      <c r="J8" s="328"/>
      <c r="K8" s="328"/>
      <c r="L8" s="139"/>
      <c r="M8" s="328"/>
      <c r="N8" s="139"/>
      <c r="O8" s="328"/>
      <c r="P8" s="328"/>
      <c r="Q8" s="328"/>
      <c r="R8" s="328"/>
      <c r="S8" s="139"/>
      <c r="T8" s="328"/>
      <c r="U8" s="328"/>
      <c r="V8" s="328"/>
      <c r="W8" s="129"/>
      <c r="X8" s="328"/>
      <c r="Y8" s="328"/>
      <c r="Z8" s="129"/>
      <c r="AA8" s="132"/>
      <c r="AB8" s="65"/>
      <c r="AC8" s="67"/>
      <c r="AD8" s="41"/>
    </row>
    <row r="9" spans="1:30" hidden="1" x14ac:dyDescent="0.25">
      <c r="A9" s="136"/>
      <c r="B9" s="129"/>
      <c r="C9" s="139"/>
      <c r="D9" s="328"/>
      <c r="E9" s="328"/>
      <c r="F9" s="129"/>
      <c r="G9" s="139"/>
      <c r="H9" s="328"/>
      <c r="I9" s="139"/>
      <c r="J9" s="328"/>
      <c r="K9" s="328"/>
      <c r="L9" s="139"/>
      <c r="M9" s="328"/>
      <c r="N9" s="139"/>
      <c r="O9" s="328"/>
      <c r="P9" s="328"/>
      <c r="Q9" s="328"/>
      <c r="R9" s="328"/>
      <c r="S9" s="139"/>
      <c r="T9" s="328"/>
      <c r="U9" s="328"/>
      <c r="V9" s="328"/>
      <c r="W9" s="129"/>
      <c r="X9" s="328"/>
      <c r="Y9" s="328"/>
      <c r="Z9" s="129"/>
      <c r="AA9" s="132"/>
      <c r="AB9" s="65"/>
      <c r="AC9" s="67"/>
      <c r="AD9" s="41"/>
    </row>
    <row r="10" spans="1:30" hidden="1" x14ac:dyDescent="0.25">
      <c r="A10" s="174"/>
      <c r="B10" s="179"/>
      <c r="C10" s="175"/>
      <c r="D10" s="328"/>
      <c r="E10" s="328"/>
      <c r="F10" s="179"/>
      <c r="G10" s="179"/>
      <c r="H10" s="328"/>
      <c r="I10" s="179"/>
      <c r="J10" s="328"/>
      <c r="K10" s="328"/>
      <c r="L10" s="179"/>
      <c r="M10" s="328"/>
      <c r="N10" s="179"/>
      <c r="O10" s="328"/>
      <c r="P10" s="328"/>
      <c r="Q10" s="328"/>
      <c r="R10" s="328"/>
      <c r="S10" s="179"/>
      <c r="T10" s="328"/>
      <c r="U10" s="328"/>
      <c r="V10" s="328"/>
      <c r="W10" s="179"/>
      <c r="X10" s="328"/>
      <c r="Y10" s="328"/>
      <c r="Z10" s="179"/>
      <c r="AA10" s="179"/>
      <c r="AB10" s="65"/>
      <c r="AC10" s="87"/>
      <c r="AD10" s="41"/>
    </row>
    <row r="11" spans="1:30" hidden="1" x14ac:dyDescent="0.25">
      <c r="A11" s="138"/>
      <c r="B11" s="129"/>
      <c r="C11" s="139"/>
      <c r="D11" s="328"/>
      <c r="E11" s="328"/>
      <c r="F11" s="139"/>
      <c r="G11" s="129"/>
      <c r="H11" s="328"/>
      <c r="I11" s="139"/>
      <c r="J11" s="328"/>
      <c r="K11" s="328"/>
      <c r="L11" s="139"/>
      <c r="M11" s="328"/>
      <c r="N11" s="129"/>
      <c r="O11" s="328"/>
      <c r="P11" s="328"/>
      <c r="Q11" s="328"/>
      <c r="R11" s="328"/>
      <c r="S11" s="139"/>
      <c r="T11" s="328"/>
      <c r="U11" s="328"/>
      <c r="V11" s="328"/>
      <c r="W11" s="129"/>
      <c r="X11" s="328"/>
      <c r="Y11" s="328"/>
      <c r="Z11" s="129"/>
      <c r="AA11" s="132"/>
      <c r="AB11" s="41"/>
      <c r="AC11" s="13"/>
    </row>
    <row r="12" spans="1:30" hidden="1" x14ac:dyDescent="0.25">
      <c r="A12" s="138"/>
      <c r="B12" s="129"/>
      <c r="C12" s="139"/>
      <c r="D12" s="328"/>
      <c r="E12" s="328"/>
      <c r="F12" s="139"/>
      <c r="G12" s="129"/>
      <c r="H12" s="328"/>
      <c r="I12" s="139"/>
      <c r="J12" s="328"/>
      <c r="K12" s="328"/>
      <c r="L12" s="139"/>
      <c r="M12" s="328"/>
      <c r="N12" s="129"/>
      <c r="O12" s="328"/>
      <c r="P12" s="328"/>
      <c r="Q12" s="328"/>
      <c r="R12" s="328"/>
      <c r="S12" s="139"/>
      <c r="T12" s="328"/>
      <c r="U12" s="328"/>
      <c r="V12" s="328"/>
      <c r="W12" s="129"/>
      <c r="X12" s="328"/>
      <c r="Y12" s="328"/>
      <c r="Z12" s="129"/>
      <c r="AA12" s="132"/>
      <c r="AB12" s="41"/>
    </row>
    <row r="13" spans="1:30" hidden="1" x14ac:dyDescent="0.25">
      <c r="A13" s="138"/>
      <c r="B13" s="129"/>
      <c r="C13" s="139"/>
      <c r="D13" s="328"/>
      <c r="E13" s="328"/>
      <c r="F13" s="129"/>
      <c r="G13" s="139"/>
      <c r="H13" s="328"/>
      <c r="I13" s="129"/>
      <c r="J13" s="328"/>
      <c r="K13" s="328"/>
      <c r="L13" s="139"/>
      <c r="M13" s="328"/>
      <c r="N13" s="139"/>
      <c r="O13" s="328"/>
      <c r="P13" s="328"/>
      <c r="Q13" s="328"/>
      <c r="R13" s="328"/>
      <c r="S13" s="139"/>
      <c r="T13" s="328"/>
      <c r="U13" s="328"/>
      <c r="V13" s="328"/>
      <c r="W13" s="129"/>
      <c r="X13" s="328"/>
      <c r="Y13" s="328"/>
      <c r="Z13" s="129"/>
      <c r="AA13" s="132"/>
      <c r="AB13" s="41"/>
    </row>
    <row r="14" spans="1:30" hidden="1" x14ac:dyDescent="0.25">
      <c r="A14" s="174"/>
      <c r="B14" s="179"/>
      <c r="C14" s="175"/>
      <c r="D14" s="328"/>
      <c r="E14" s="328"/>
      <c r="F14" s="179"/>
      <c r="G14" s="179"/>
      <c r="H14" s="328"/>
      <c r="I14" s="179"/>
      <c r="J14" s="328"/>
      <c r="K14" s="328"/>
      <c r="L14" s="179"/>
      <c r="M14" s="328"/>
      <c r="N14" s="179"/>
      <c r="O14" s="328"/>
      <c r="P14" s="328"/>
      <c r="Q14" s="328"/>
      <c r="R14" s="328"/>
      <c r="S14" s="179"/>
      <c r="T14" s="328"/>
      <c r="U14" s="328"/>
      <c r="V14" s="328"/>
      <c r="W14" s="179"/>
      <c r="X14" s="328"/>
      <c r="Y14" s="328"/>
      <c r="Z14" s="179"/>
      <c r="AA14" s="179"/>
      <c r="AB14" s="41"/>
    </row>
    <row r="15" spans="1:30" hidden="1" x14ac:dyDescent="0.25">
      <c r="A15" s="138"/>
      <c r="B15" s="129"/>
      <c r="C15" s="139"/>
      <c r="D15" s="328"/>
      <c r="E15" s="328"/>
      <c r="F15" s="129"/>
      <c r="G15" s="139"/>
      <c r="H15" s="328"/>
      <c r="I15" s="129"/>
      <c r="J15" s="328"/>
      <c r="K15" s="328"/>
      <c r="L15" s="139"/>
      <c r="M15" s="328"/>
      <c r="N15" s="139"/>
      <c r="O15" s="328"/>
      <c r="P15" s="328"/>
      <c r="Q15" s="328"/>
      <c r="R15" s="328"/>
      <c r="S15" s="139"/>
      <c r="T15" s="328"/>
      <c r="U15" s="328"/>
      <c r="V15" s="328"/>
      <c r="W15" s="129"/>
      <c r="X15" s="328"/>
      <c r="Y15" s="328"/>
      <c r="Z15" s="129"/>
      <c r="AA15" s="132"/>
      <c r="AB15" s="41"/>
    </row>
    <row r="16" spans="1:30" hidden="1" x14ac:dyDescent="0.25">
      <c r="A16" s="138"/>
      <c r="B16" s="129"/>
      <c r="C16" s="139"/>
      <c r="D16" s="328"/>
      <c r="E16" s="328"/>
      <c r="F16" s="129"/>
      <c r="G16" s="139"/>
      <c r="H16" s="328"/>
      <c r="I16" s="129"/>
      <c r="J16" s="328"/>
      <c r="K16" s="328"/>
      <c r="L16" s="139"/>
      <c r="M16" s="328"/>
      <c r="N16" s="139"/>
      <c r="O16" s="328"/>
      <c r="P16" s="328"/>
      <c r="Q16" s="328"/>
      <c r="R16" s="328"/>
      <c r="S16" s="129"/>
      <c r="T16" s="328"/>
      <c r="U16" s="328"/>
      <c r="V16" s="328"/>
      <c r="W16" s="129"/>
      <c r="X16" s="328"/>
      <c r="Y16" s="328"/>
      <c r="Z16" s="129"/>
      <c r="AA16" s="132"/>
      <c r="AB16" s="41"/>
    </row>
    <row r="17" spans="1:28" hidden="1" x14ac:dyDescent="0.25">
      <c r="A17" s="174"/>
      <c r="B17" s="179"/>
      <c r="C17" s="175"/>
      <c r="D17" s="328"/>
      <c r="E17" s="328"/>
      <c r="F17" s="179"/>
      <c r="G17" s="179"/>
      <c r="H17" s="328"/>
      <c r="I17" s="179"/>
      <c r="J17" s="328"/>
      <c r="K17" s="328"/>
      <c r="L17" s="179"/>
      <c r="M17" s="328"/>
      <c r="N17" s="179"/>
      <c r="O17" s="328"/>
      <c r="P17" s="328"/>
      <c r="Q17" s="328"/>
      <c r="R17" s="328"/>
      <c r="S17" s="179"/>
      <c r="T17" s="328"/>
      <c r="U17" s="328"/>
      <c r="V17" s="328"/>
      <c r="W17" s="179"/>
      <c r="X17" s="328"/>
      <c r="Y17" s="328"/>
      <c r="Z17" s="179"/>
      <c r="AA17" s="179"/>
      <c r="AB17" s="41"/>
    </row>
    <row r="18" spans="1:28" hidden="1" x14ac:dyDescent="0.25">
      <c r="A18" s="138"/>
      <c r="B18" s="129"/>
      <c r="C18" s="139"/>
      <c r="D18" s="328"/>
      <c r="E18" s="328"/>
      <c r="F18" s="139"/>
      <c r="G18" s="139"/>
      <c r="H18" s="328"/>
      <c r="I18" s="129"/>
      <c r="J18" s="328"/>
      <c r="K18" s="328"/>
      <c r="L18" s="139"/>
      <c r="M18" s="328"/>
      <c r="N18" s="139"/>
      <c r="O18" s="328"/>
      <c r="P18" s="328"/>
      <c r="Q18" s="328"/>
      <c r="R18" s="328"/>
      <c r="S18" s="139"/>
      <c r="T18" s="328"/>
      <c r="U18" s="328"/>
      <c r="V18" s="328"/>
      <c r="W18" s="129"/>
      <c r="X18" s="328"/>
      <c r="Y18" s="328"/>
      <c r="Z18" s="129"/>
      <c r="AA18" s="132"/>
      <c r="AB18" s="41"/>
    </row>
    <row r="19" spans="1:28" hidden="1" x14ac:dyDescent="0.25">
      <c r="A19" s="138"/>
      <c r="B19" s="129"/>
      <c r="C19" s="139"/>
      <c r="D19" s="328"/>
      <c r="E19" s="328"/>
      <c r="F19" s="139"/>
      <c r="G19" s="139"/>
      <c r="H19" s="328"/>
      <c r="I19" s="129"/>
      <c r="J19" s="328"/>
      <c r="K19" s="328"/>
      <c r="L19" s="139"/>
      <c r="M19" s="328"/>
      <c r="N19" s="139"/>
      <c r="O19" s="328"/>
      <c r="P19" s="328"/>
      <c r="Q19" s="328"/>
      <c r="R19" s="328"/>
      <c r="S19" s="129"/>
      <c r="T19" s="328"/>
      <c r="U19" s="328"/>
      <c r="V19" s="328"/>
      <c r="W19" s="129"/>
      <c r="X19" s="328"/>
      <c r="Y19" s="328"/>
      <c r="Z19" s="129"/>
      <c r="AA19" s="132"/>
      <c r="AB19" s="41"/>
    </row>
    <row r="20" spans="1:28" hidden="1" x14ac:dyDescent="0.25">
      <c r="A20" s="138"/>
      <c r="B20" s="129"/>
      <c r="C20" s="139"/>
      <c r="D20" s="328"/>
      <c r="E20" s="328"/>
      <c r="F20" s="139"/>
      <c r="G20" s="139"/>
      <c r="H20" s="328"/>
      <c r="I20" s="139"/>
      <c r="J20" s="328"/>
      <c r="K20" s="328"/>
      <c r="L20" s="139"/>
      <c r="M20" s="328"/>
      <c r="N20" s="139"/>
      <c r="O20" s="328"/>
      <c r="P20" s="328"/>
      <c r="Q20" s="328"/>
      <c r="R20" s="328"/>
      <c r="S20" s="139"/>
      <c r="T20" s="328"/>
      <c r="U20" s="328"/>
      <c r="V20" s="328"/>
      <c r="W20" s="129"/>
      <c r="X20" s="328"/>
      <c r="Y20" s="328"/>
      <c r="Z20" s="129"/>
      <c r="AA20" s="132"/>
      <c r="AB20" s="41"/>
    </row>
    <row r="21" spans="1:28" hidden="1" x14ac:dyDescent="0.25">
      <c r="A21" s="138"/>
      <c r="B21" s="129"/>
      <c r="C21" s="139"/>
      <c r="D21" s="328"/>
      <c r="E21" s="328"/>
      <c r="F21" s="139"/>
      <c r="G21" s="139"/>
      <c r="H21" s="328"/>
      <c r="I21" s="139"/>
      <c r="J21" s="328"/>
      <c r="K21" s="328"/>
      <c r="L21" s="139"/>
      <c r="M21" s="328"/>
      <c r="N21" s="139"/>
      <c r="O21" s="328"/>
      <c r="P21" s="328"/>
      <c r="Q21" s="328"/>
      <c r="R21" s="328"/>
      <c r="S21" s="129"/>
      <c r="T21" s="328"/>
      <c r="U21" s="328"/>
      <c r="V21" s="328"/>
      <c r="W21" s="129"/>
      <c r="X21" s="328"/>
      <c r="Y21" s="328"/>
      <c r="Z21" s="129"/>
      <c r="AA21" s="132"/>
      <c r="AB21" s="41"/>
    </row>
    <row r="22" spans="1:28" hidden="1" x14ac:dyDescent="0.25">
      <c r="A22" s="138"/>
      <c r="B22" s="129"/>
      <c r="C22" s="139"/>
      <c r="D22" s="328"/>
      <c r="E22" s="328"/>
      <c r="F22" s="139"/>
      <c r="G22" s="129"/>
      <c r="H22" s="129"/>
      <c r="I22" s="129"/>
      <c r="J22" s="328"/>
      <c r="K22" s="129"/>
      <c r="L22" s="139"/>
      <c r="M22" s="129"/>
      <c r="N22" s="139"/>
      <c r="O22" s="328"/>
      <c r="P22" s="328"/>
      <c r="Q22" s="129"/>
      <c r="R22" s="328"/>
      <c r="S22" s="139"/>
      <c r="T22" s="328"/>
      <c r="U22" s="328"/>
      <c r="V22" s="328"/>
      <c r="W22" s="328"/>
      <c r="X22" s="328"/>
      <c r="Y22" s="328"/>
      <c r="Z22" s="129"/>
      <c r="AA22" s="132"/>
      <c r="AB22" s="41"/>
    </row>
    <row r="23" spans="1:28" hidden="1" x14ac:dyDescent="0.25">
      <c r="A23" s="141"/>
      <c r="B23" s="129"/>
      <c r="C23" s="139"/>
      <c r="D23" s="328"/>
      <c r="E23" s="328"/>
      <c r="F23" s="129"/>
      <c r="G23" s="129"/>
      <c r="H23" s="129"/>
      <c r="I23" s="129"/>
      <c r="J23" s="328"/>
      <c r="K23" s="129"/>
      <c r="L23" s="139"/>
      <c r="M23" s="129"/>
      <c r="N23" s="129"/>
      <c r="O23" s="328"/>
      <c r="P23" s="328"/>
      <c r="Q23" s="129"/>
      <c r="R23" s="328"/>
      <c r="S23" s="129"/>
      <c r="T23" s="328"/>
      <c r="U23" s="328"/>
      <c r="V23" s="328"/>
      <c r="W23" s="328"/>
      <c r="X23" s="328"/>
      <c r="Y23" s="328"/>
      <c r="Z23" s="129"/>
      <c r="AA23" s="132"/>
      <c r="AB23" s="41"/>
    </row>
    <row r="24" spans="1:28" hidden="1" x14ac:dyDescent="0.25">
      <c r="A24" s="141"/>
      <c r="B24" s="129"/>
      <c r="C24" s="139"/>
      <c r="D24" s="328"/>
      <c r="E24" s="328"/>
      <c r="F24" s="139"/>
      <c r="G24" s="129"/>
      <c r="H24" s="129"/>
      <c r="I24" s="129"/>
      <c r="J24" s="328"/>
      <c r="K24" s="129"/>
      <c r="L24" s="139"/>
      <c r="M24" s="129"/>
      <c r="N24" s="139"/>
      <c r="O24" s="328"/>
      <c r="P24" s="328"/>
      <c r="Q24" s="129"/>
      <c r="R24" s="328"/>
      <c r="S24" s="139"/>
      <c r="T24" s="328"/>
      <c r="U24" s="328"/>
      <c r="V24" s="328"/>
      <c r="W24" s="328"/>
      <c r="X24" s="328"/>
      <c r="Y24" s="328"/>
      <c r="Z24" s="129"/>
      <c r="AA24" s="132"/>
      <c r="AB24" s="41"/>
    </row>
    <row r="25" spans="1:28" hidden="1" x14ac:dyDescent="0.25">
      <c r="A25" s="138"/>
      <c r="B25" s="129"/>
      <c r="C25" s="139"/>
      <c r="D25" s="328"/>
      <c r="E25" s="328"/>
      <c r="F25" s="139"/>
      <c r="G25" s="139"/>
      <c r="H25" s="328"/>
      <c r="I25" s="129"/>
      <c r="J25" s="129"/>
      <c r="K25" s="328"/>
      <c r="L25" s="129"/>
      <c r="M25" s="328"/>
      <c r="N25" s="139"/>
      <c r="O25" s="129"/>
      <c r="P25" s="328"/>
      <c r="Q25" s="328"/>
      <c r="R25" s="129"/>
      <c r="S25" s="139"/>
      <c r="T25" s="328"/>
      <c r="U25" s="129"/>
      <c r="V25" s="328"/>
      <c r="W25" s="129"/>
      <c r="X25" s="328"/>
      <c r="Y25" s="328"/>
      <c r="Z25" s="129"/>
      <c r="AA25" s="132"/>
      <c r="AB25" s="41"/>
    </row>
    <row r="26" spans="1:28" hidden="1" x14ac:dyDescent="0.25">
      <c r="A26" s="141"/>
      <c r="B26" s="129"/>
      <c r="C26" s="139"/>
      <c r="D26" s="328"/>
      <c r="E26" s="328"/>
      <c r="F26" s="139"/>
      <c r="G26" s="139"/>
      <c r="H26" s="328"/>
      <c r="I26" s="129"/>
      <c r="J26" s="129"/>
      <c r="K26" s="328"/>
      <c r="L26" s="129"/>
      <c r="M26" s="328"/>
      <c r="N26" s="139"/>
      <c r="O26" s="129"/>
      <c r="P26" s="328"/>
      <c r="Q26" s="328"/>
      <c r="R26" s="129"/>
      <c r="S26" s="139"/>
      <c r="T26" s="328"/>
      <c r="U26" s="129"/>
      <c r="V26" s="328"/>
      <c r="W26" s="129"/>
      <c r="X26" s="328"/>
      <c r="Y26" s="328"/>
      <c r="Z26" s="129"/>
      <c r="AA26" s="132"/>
      <c r="AB26" s="41"/>
    </row>
    <row r="27" spans="1:28" hidden="1" x14ac:dyDescent="0.25">
      <c r="A27" s="141"/>
      <c r="B27" s="129"/>
      <c r="C27" s="139"/>
      <c r="D27" s="328"/>
      <c r="E27" s="328"/>
      <c r="F27" s="139"/>
      <c r="G27" s="139"/>
      <c r="H27" s="328"/>
      <c r="I27" s="129"/>
      <c r="J27" s="129"/>
      <c r="K27" s="328"/>
      <c r="L27" s="129"/>
      <c r="M27" s="328"/>
      <c r="N27" s="139"/>
      <c r="O27" s="129"/>
      <c r="P27" s="328"/>
      <c r="Q27" s="328"/>
      <c r="R27" s="129"/>
      <c r="S27" s="139"/>
      <c r="T27" s="328"/>
      <c r="U27" s="129"/>
      <c r="V27" s="328"/>
      <c r="W27" s="129"/>
      <c r="X27" s="328"/>
      <c r="Y27" s="328"/>
      <c r="Z27" s="129"/>
      <c r="AA27" s="132"/>
      <c r="AB27" s="41"/>
    </row>
    <row r="28" spans="1:28" hidden="1" x14ac:dyDescent="0.25">
      <c r="A28" s="138"/>
      <c r="B28" s="129"/>
      <c r="C28" s="139"/>
      <c r="D28" s="328"/>
      <c r="E28" s="328"/>
      <c r="F28" s="129"/>
      <c r="G28" s="129"/>
      <c r="H28" s="328"/>
      <c r="I28" s="129"/>
      <c r="J28" s="129"/>
      <c r="K28" s="129"/>
      <c r="L28" s="129"/>
      <c r="M28" s="328"/>
      <c r="N28" s="129"/>
      <c r="O28" s="328"/>
      <c r="P28" s="129"/>
      <c r="Q28" s="328"/>
      <c r="R28" s="328"/>
      <c r="S28" s="129"/>
      <c r="T28" s="129"/>
      <c r="U28" s="328"/>
      <c r="V28" s="328"/>
      <c r="W28" s="129"/>
      <c r="X28" s="328"/>
      <c r="Y28" s="328"/>
      <c r="Z28" s="129"/>
      <c r="AA28" s="132"/>
      <c r="AB28" s="41"/>
    </row>
    <row r="29" spans="1:28" hidden="1" x14ac:dyDescent="0.25">
      <c r="A29" s="138"/>
      <c r="B29" s="129"/>
      <c r="C29" s="139"/>
      <c r="D29" s="328"/>
      <c r="E29" s="328"/>
      <c r="F29" s="139"/>
      <c r="G29" s="139"/>
      <c r="H29" s="328"/>
      <c r="I29" s="139"/>
      <c r="J29" s="328"/>
      <c r="K29" s="328"/>
      <c r="L29" s="139"/>
      <c r="M29" s="129"/>
      <c r="N29" s="139"/>
      <c r="O29" s="328"/>
      <c r="P29" s="328"/>
      <c r="Q29" s="129"/>
      <c r="R29" s="328"/>
      <c r="S29" s="139"/>
      <c r="T29" s="129"/>
      <c r="U29" s="328"/>
      <c r="V29" s="328"/>
      <c r="W29" s="129"/>
      <c r="X29" s="328"/>
      <c r="Y29" s="328"/>
      <c r="Z29" s="129"/>
      <c r="AA29" s="132"/>
      <c r="AB29" s="41"/>
    </row>
    <row r="30" spans="1:28" hidden="1" x14ac:dyDescent="0.25">
      <c r="A30" s="141"/>
      <c r="B30" s="129"/>
      <c r="C30" s="139"/>
      <c r="D30" s="328"/>
      <c r="E30" s="328"/>
      <c r="F30" s="139"/>
      <c r="G30" s="139"/>
      <c r="H30" s="328"/>
      <c r="I30" s="139"/>
      <c r="J30" s="328"/>
      <c r="K30" s="328"/>
      <c r="L30" s="139"/>
      <c r="M30" s="129"/>
      <c r="N30" s="139"/>
      <c r="O30" s="328"/>
      <c r="P30" s="328"/>
      <c r="Q30" s="129"/>
      <c r="R30" s="328"/>
      <c r="S30" s="139"/>
      <c r="T30" s="129"/>
      <c r="U30" s="328"/>
      <c r="V30" s="328"/>
      <c r="W30" s="129"/>
      <c r="X30" s="328"/>
      <c r="Y30" s="328"/>
      <c r="Z30" s="129"/>
      <c r="AA30" s="132"/>
      <c r="AB30" s="41"/>
    </row>
    <row r="31" spans="1:28" hidden="1" x14ac:dyDescent="0.25">
      <c r="A31" s="141"/>
      <c r="B31" s="129"/>
      <c r="C31" s="139"/>
      <c r="D31" s="328"/>
      <c r="E31" s="328"/>
      <c r="F31" s="139"/>
      <c r="G31" s="139"/>
      <c r="H31" s="328"/>
      <c r="I31" s="139"/>
      <c r="J31" s="328"/>
      <c r="K31" s="328"/>
      <c r="L31" s="139"/>
      <c r="M31" s="129"/>
      <c r="N31" s="139"/>
      <c r="O31" s="328"/>
      <c r="P31" s="328"/>
      <c r="Q31" s="129"/>
      <c r="R31" s="328"/>
      <c r="S31" s="139"/>
      <c r="T31" s="129"/>
      <c r="U31" s="328"/>
      <c r="V31" s="328"/>
      <c r="W31" s="129"/>
      <c r="X31" s="328"/>
      <c r="Y31" s="328"/>
      <c r="Z31" s="129"/>
      <c r="AA31" s="132"/>
      <c r="AB31" s="41"/>
    </row>
    <row r="32" spans="1:28" hidden="1" x14ac:dyDescent="0.25">
      <c r="A32" s="138"/>
      <c r="B32" s="129"/>
      <c r="C32" s="139"/>
      <c r="D32" s="328"/>
      <c r="E32" s="328"/>
      <c r="F32" s="129"/>
      <c r="G32" s="139"/>
      <c r="H32" s="328"/>
      <c r="I32" s="139"/>
      <c r="J32" s="328"/>
      <c r="K32" s="328"/>
      <c r="L32" s="139"/>
      <c r="M32" s="328"/>
      <c r="N32" s="139"/>
      <c r="O32" s="328"/>
      <c r="P32" s="328"/>
      <c r="Q32" s="328"/>
      <c r="R32" s="328"/>
      <c r="S32" s="129"/>
      <c r="T32" s="328"/>
      <c r="U32" s="328"/>
      <c r="V32" s="328"/>
      <c r="W32" s="129"/>
      <c r="X32" s="328"/>
      <c r="Y32" s="328"/>
      <c r="Z32" s="129"/>
      <c r="AA32" s="132"/>
      <c r="AB32" s="41"/>
    </row>
    <row r="33" spans="1:28" hidden="1" x14ac:dyDescent="0.25">
      <c r="A33" s="136"/>
      <c r="B33" s="129"/>
      <c r="C33" s="139"/>
      <c r="D33" s="328"/>
      <c r="E33" s="328"/>
      <c r="F33" s="139"/>
      <c r="G33" s="139"/>
      <c r="H33" s="328"/>
      <c r="I33" s="139"/>
      <c r="J33" s="129"/>
      <c r="K33" s="328"/>
      <c r="L33" s="139"/>
      <c r="M33" s="328"/>
      <c r="N33" s="139"/>
      <c r="O33" s="328"/>
      <c r="P33" s="129"/>
      <c r="Q33" s="328"/>
      <c r="R33" s="328"/>
      <c r="S33" s="139"/>
      <c r="T33" s="129"/>
      <c r="U33" s="328"/>
      <c r="V33" s="328"/>
      <c r="W33" s="129"/>
      <c r="X33" s="328"/>
      <c r="Y33" s="328"/>
      <c r="Z33" s="129"/>
      <c r="AA33" s="132"/>
      <c r="AB33" s="41"/>
    </row>
    <row r="34" spans="1:28" hidden="1" x14ac:dyDescent="0.25">
      <c r="A34" s="142"/>
      <c r="B34" s="129"/>
      <c r="C34" s="328"/>
      <c r="D34" s="328"/>
      <c r="E34" s="328"/>
      <c r="F34" s="139"/>
      <c r="G34" s="139"/>
      <c r="H34" s="328"/>
      <c r="I34" s="139"/>
      <c r="J34" s="328"/>
      <c r="K34" s="328"/>
      <c r="L34" s="129"/>
      <c r="M34" s="328"/>
      <c r="N34" s="139"/>
      <c r="O34" s="328"/>
      <c r="P34" s="328"/>
      <c r="Q34" s="328"/>
      <c r="R34" s="328"/>
      <c r="S34" s="129"/>
      <c r="T34" s="328"/>
      <c r="U34" s="328"/>
      <c r="V34" s="129"/>
      <c r="W34" s="129"/>
      <c r="X34" s="328"/>
      <c r="Y34" s="328"/>
      <c r="Z34" s="129"/>
      <c r="AA34" s="132"/>
      <c r="AB34" s="41"/>
    </row>
    <row r="35" spans="1:28" hidden="1" x14ac:dyDescent="0.25">
      <c r="A35" s="138"/>
      <c r="B35" s="129"/>
      <c r="C35" s="328"/>
      <c r="D35" s="328"/>
      <c r="E35" s="328"/>
      <c r="F35" s="139"/>
      <c r="G35" s="139"/>
      <c r="H35" s="328"/>
      <c r="I35" s="139"/>
      <c r="J35" s="328"/>
      <c r="K35" s="328"/>
      <c r="L35" s="139"/>
      <c r="M35" s="328"/>
      <c r="N35" s="139"/>
      <c r="O35" s="328"/>
      <c r="P35" s="328"/>
      <c r="Q35" s="328"/>
      <c r="R35" s="328"/>
      <c r="S35" s="129"/>
      <c r="T35" s="328"/>
      <c r="U35" s="328"/>
      <c r="V35" s="129"/>
      <c r="W35" s="129"/>
      <c r="X35" s="328"/>
      <c r="Y35" s="328"/>
      <c r="Z35" s="129"/>
      <c r="AA35" s="132"/>
      <c r="AB35" s="41"/>
    </row>
    <row r="36" spans="1:28" hidden="1" x14ac:dyDescent="0.25">
      <c r="A36" s="136"/>
      <c r="B36" s="129"/>
      <c r="C36" s="129"/>
      <c r="D36" s="328"/>
      <c r="E36" s="328"/>
      <c r="F36" s="129"/>
      <c r="G36" s="139"/>
      <c r="H36" s="328"/>
      <c r="I36" s="139"/>
      <c r="J36" s="328"/>
      <c r="K36" s="328"/>
      <c r="L36" s="139"/>
      <c r="M36" s="328"/>
      <c r="N36" s="139"/>
      <c r="O36" s="328"/>
      <c r="P36" s="328"/>
      <c r="Q36" s="328"/>
      <c r="R36" s="328"/>
      <c r="S36" s="129"/>
      <c r="T36" s="328"/>
      <c r="U36" s="328"/>
      <c r="V36" s="328"/>
      <c r="W36" s="129"/>
      <c r="X36" s="129"/>
      <c r="Y36" s="328"/>
      <c r="Z36" s="129"/>
      <c r="AA36" s="132"/>
      <c r="AB36" s="41"/>
    </row>
    <row r="37" spans="1:28" hidden="1" x14ac:dyDescent="0.25">
      <c r="A37" s="136"/>
      <c r="B37" s="129"/>
      <c r="C37" s="129"/>
      <c r="D37" s="328"/>
      <c r="E37" s="328"/>
      <c r="F37" s="129"/>
      <c r="G37" s="328"/>
      <c r="H37" s="328"/>
      <c r="I37" s="328"/>
      <c r="J37" s="328"/>
      <c r="K37" s="328"/>
      <c r="L37" s="328"/>
      <c r="M37" s="328"/>
      <c r="N37" s="328"/>
      <c r="O37" s="328"/>
      <c r="P37" s="328"/>
      <c r="Q37" s="328"/>
      <c r="R37" s="328"/>
      <c r="S37" s="328"/>
      <c r="T37" s="328"/>
      <c r="U37" s="328"/>
      <c r="V37" s="328"/>
      <c r="W37" s="129"/>
      <c r="X37" s="328"/>
      <c r="Y37" s="328"/>
      <c r="Z37" s="129"/>
      <c r="AA37" s="132"/>
      <c r="AB37" s="41"/>
    </row>
    <row r="38" spans="1:28" hidden="1" x14ac:dyDescent="0.25">
      <c r="A38" s="170"/>
      <c r="B38" s="171"/>
      <c r="C38" s="171"/>
      <c r="D38" s="328"/>
      <c r="E38" s="328"/>
      <c r="F38" s="171"/>
      <c r="G38" s="171"/>
      <c r="H38" s="171"/>
      <c r="I38" s="171"/>
      <c r="J38" s="171"/>
      <c r="K38" s="171"/>
      <c r="L38" s="171"/>
      <c r="M38" s="171"/>
      <c r="N38" s="171"/>
      <c r="O38" s="171"/>
      <c r="P38" s="171"/>
      <c r="Q38" s="171"/>
      <c r="R38" s="171"/>
      <c r="S38" s="171"/>
      <c r="T38" s="171"/>
      <c r="U38" s="171"/>
      <c r="V38" s="171"/>
      <c r="W38" s="171"/>
      <c r="X38" s="171"/>
      <c r="Y38" s="328"/>
      <c r="Z38" s="171"/>
      <c r="AA38" s="172"/>
      <c r="AB38" s="41"/>
    </row>
    <row r="39" spans="1:28" hidden="1" x14ac:dyDescent="0.25">
      <c r="A39" s="80"/>
      <c r="B39" s="88"/>
      <c r="C39" s="88"/>
      <c r="D39" s="88"/>
      <c r="E39" s="88"/>
      <c r="F39" s="88"/>
      <c r="G39" s="88"/>
      <c r="H39" s="88"/>
      <c r="I39" s="88"/>
      <c r="J39" s="88"/>
      <c r="K39" s="88"/>
      <c r="L39" s="88"/>
      <c r="M39" s="88"/>
      <c r="N39" s="88"/>
      <c r="O39" s="88"/>
      <c r="P39" s="88"/>
      <c r="Q39" s="88"/>
      <c r="R39" s="88"/>
      <c r="S39" s="88"/>
      <c r="T39" s="88"/>
      <c r="U39" s="88"/>
      <c r="V39" s="88"/>
      <c r="W39" s="88"/>
      <c r="X39" s="88"/>
      <c r="Y39" s="88"/>
      <c r="Z39" s="88"/>
      <c r="AA39" s="88"/>
    </row>
    <row r="40" spans="1:28" hidden="1" x14ac:dyDescent="0.25">
      <c r="A40" s="11"/>
      <c r="B40" s="36"/>
      <c r="C40" s="36"/>
      <c r="D40" s="36"/>
      <c r="E40" s="36"/>
      <c r="F40" s="36"/>
      <c r="G40" s="36"/>
      <c r="H40" s="36"/>
      <c r="I40" s="36"/>
      <c r="J40" s="36"/>
      <c r="K40" s="36"/>
      <c r="L40" s="36"/>
      <c r="M40" s="36"/>
      <c r="N40" s="36"/>
      <c r="O40" s="36"/>
      <c r="P40" s="36"/>
      <c r="Q40" s="36"/>
      <c r="R40" s="36"/>
      <c r="S40" s="36"/>
      <c r="T40" s="36"/>
      <c r="U40" s="36"/>
      <c r="V40" s="36"/>
      <c r="W40" s="36"/>
      <c r="X40" s="36"/>
      <c r="Y40" s="36"/>
      <c r="Z40" s="36"/>
      <c r="AA40" s="36"/>
    </row>
    <row r="41" spans="1:28" hidden="1" x14ac:dyDescent="0.25">
      <c r="A41" s="11"/>
      <c r="B41" s="36"/>
      <c r="C41" s="36"/>
      <c r="D41" s="36"/>
      <c r="E41" s="36"/>
      <c r="F41" s="36"/>
      <c r="G41" s="36"/>
      <c r="H41" s="36"/>
      <c r="I41" s="36"/>
      <c r="J41" s="36"/>
      <c r="K41" s="36"/>
      <c r="L41" s="36"/>
      <c r="M41" s="36"/>
      <c r="N41" s="36"/>
      <c r="O41" s="36"/>
      <c r="P41" s="36"/>
      <c r="Q41" s="36"/>
      <c r="R41" s="36"/>
      <c r="S41" s="36"/>
      <c r="T41" s="36"/>
      <c r="U41" s="36"/>
      <c r="V41" s="36"/>
      <c r="W41" s="36"/>
      <c r="X41" s="36"/>
      <c r="Y41" s="36"/>
      <c r="Z41" s="36"/>
      <c r="AA41" s="36"/>
    </row>
    <row r="42" spans="1:28" ht="23.25" hidden="1" customHeight="1" x14ac:dyDescent="0.25">
      <c r="A42" s="352"/>
      <c r="B42" s="180"/>
      <c r="C42" s="36"/>
      <c r="D42" s="36"/>
      <c r="E42" s="36"/>
      <c r="F42" s="36"/>
      <c r="G42" s="36"/>
      <c r="H42" s="36"/>
      <c r="I42" s="36"/>
      <c r="J42" s="36"/>
      <c r="K42" s="36"/>
      <c r="L42" s="36"/>
      <c r="M42" s="36"/>
      <c r="N42" s="36"/>
      <c r="O42" s="36"/>
      <c r="P42" s="36"/>
      <c r="Q42" s="36"/>
      <c r="R42" s="36"/>
      <c r="S42" s="36"/>
      <c r="T42" s="36"/>
      <c r="U42" s="36"/>
      <c r="V42" s="36"/>
      <c r="W42" s="36"/>
      <c r="X42" s="36"/>
      <c r="Y42" s="36"/>
      <c r="Z42" s="36"/>
      <c r="AA42" s="36"/>
    </row>
    <row r="43" spans="1:28" ht="24" hidden="1" customHeight="1" x14ac:dyDescent="0.25">
      <c r="A43" s="190"/>
      <c r="B43" s="191"/>
      <c r="C43" s="41"/>
    </row>
    <row r="44" spans="1:28" hidden="1" x14ac:dyDescent="0.25">
      <c r="A44" s="186"/>
      <c r="B44" s="154"/>
      <c r="C44" s="41"/>
    </row>
    <row r="45" spans="1:28" ht="60" hidden="1" customHeight="1" x14ac:dyDescent="0.25">
      <c r="A45" s="332"/>
      <c r="B45" s="187"/>
      <c r="C45" s="41"/>
    </row>
    <row r="46" spans="1:28" hidden="1" x14ac:dyDescent="0.25">
      <c r="A46" s="188"/>
      <c r="B46" s="155"/>
      <c r="C46" s="41"/>
    </row>
    <row r="47" spans="1:28" hidden="1" x14ac:dyDescent="0.25">
      <c r="A47" s="189"/>
      <c r="B47" s="156"/>
      <c r="C47" s="41"/>
    </row>
    <row r="48" spans="1:28" ht="24" hidden="1" customHeight="1" x14ac:dyDescent="0.25">
      <c r="A48" s="359"/>
      <c r="B48" s="156"/>
    </row>
    <row r="49" spans="1:33" hidden="1" x14ac:dyDescent="0.25">
      <c r="A49" s="183"/>
      <c r="B49" s="81"/>
      <c r="C49" s="182"/>
      <c r="D49" s="65"/>
      <c r="E49" s="54"/>
      <c r="F49" s="41"/>
    </row>
    <row r="50" spans="1:33" hidden="1" x14ac:dyDescent="0.25">
      <c r="A50" s="181"/>
      <c r="B50" s="23"/>
      <c r="C50" s="328"/>
      <c r="D50" s="65"/>
      <c r="E50" s="89"/>
      <c r="F50" s="41"/>
    </row>
    <row r="51" spans="1:33" hidden="1" x14ac:dyDescent="0.25">
      <c r="A51" s="153"/>
      <c r="B51" s="21"/>
      <c r="C51" s="328"/>
      <c r="D51" s="65"/>
      <c r="E51" s="67"/>
      <c r="F51" s="41"/>
    </row>
    <row r="52" spans="1:33" hidden="1" x14ac:dyDescent="0.25">
      <c r="A52" s="333"/>
      <c r="B52" s="21"/>
      <c r="C52" s="328"/>
      <c r="D52" s="65"/>
      <c r="E52" s="66"/>
      <c r="F52" s="41"/>
    </row>
    <row r="53" spans="1:33" hidden="1" x14ac:dyDescent="0.25">
      <c r="A53" s="181"/>
      <c r="B53" s="21"/>
      <c r="C53" s="328"/>
      <c r="D53" s="41"/>
      <c r="E53" s="13"/>
    </row>
    <row r="54" spans="1:33" hidden="1" x14ac:dyDescent="0.25">
      <c r="A54" s="181"/>
      <c r="B54" s="21"/>
      <c r="C54" s="155"/>
      <c r="D54" s="41"/>
    </row>
    <row r="55" spans="1:33" hidden="1" x14ac:dyDescent="0.25">
      <c r="A55" s="334"/>
      <c r="B55" s="62"/>
      <c r="C55" s="328"/>
      <c r="D55" s="41"/>
    </row>
    <row r="56" spans="1:33" hidden="1" x14ac:dyDescent="0.25">
      <c r="A56" s="13"/>
      <c r="B56" s="13"/>
      <c r="C56" s="13"/>
    </row>
    <row r="58" spans="1:33" hidden="1" x14ac:dyDescent="0.25">
      <c r="A58" s="353"/>
      <c r="B58" s="24"/>
      <c r="C58" s="24"/>
      <c r="D58" s="24"/>
      <c r="E58" s="24"/>
      <c r="F58" s="24"/>
      <c r="G58" s="24"/>
      <c r="H58" s="24"/>
      <c r="I58" s="24"/>
      <c r="J58" s="24"/>
      <c r="K58" s="24"/>
      <c r="L58" s="24"/>
      <c r="M58" s="24"/>
      <c r="N58" s="24"/>
      <c r="O58" s="24"/>
      <c r="P58" s="24"/>
      <c r="Q58" s="24"/>
      <c r="R58" s="24"/>
      <c r="S58" s="24"/>
      <c r="T58" s="24"/>
      <c r="U58" s="24"/>
      <c r="V58" s="24"/>
      <c r="W58" s="24"/>
      <c r="X58" s="24"/>
      <c r="Y58" s="24"/>
      <c r="Z58" s="24"/>
      <c r="AA58" s="24"/>
      <c r="AB58" s="24"/>
      <c r="AD58" s="24"/>
    </row>
    <row r="59" spans="1:33" hidden="1" x14ac:dyDescent="0.25">
      <c r="A59" s="106"/>
      <c r="B59" s="81"/>
      <c r="C59" s="81"/>
      <c r="D59" s="81"/>
      <c r="E59" s="85"/>
      <c r="F59" s="85"/>
      <c r="G59" s="85"/>
      <c r="H59" s="85"/>
      <c r="I59" s="85"/>
      <c r="J59" s="85"/>
      <c r="K59" s="85"/>
      <c r="L59" s="85"/>
      <c r="M59" s="85"/>
      <c r="N59" s="85"/>
      <c r="O59" s="85"/>
      <c r="P59" s="85"/>
      <c r="Q59" s="85"/>
      <c r="R59" s="85"/>
      <c r="S59" s="85"/>
      <c r="T59" s="85"/>
      <c r="U59" s="85"/>
      <c r="V59" s="85"/>
      <c r="W59" s="85"/>
      <c r="X59" s="85"/>
      <c r="Y59" s="85"/>
      <c r="Z59" s="85"/>
      <c r="AA59" s="145"/>
      <c r="AB59" s="85"/>
      <c r="AC59" s="81"/>
      <c r="AD59" s="81"/>
      <c r="AE59" s="65"/>
      <c r="AF59" s="54"/>
      <c r="AG59" s="41"/>
    </row>
    <row r="60" spans="1:33" hidden="1" x14ac:dyDescent="0.25">
      <c r="A60" s="134"/>
      <c r="B60" s="127"/>
      <c r="C60" s="184"/>
      <c r="D60" s="127"/>
      <c r="E60" s="127"/>
      <c r="F60" s="127"/>
      <c r="G60" s="127"/>
      <c r="H60" s="127"/>
      <c r="I60" s="127"/>
      <c r="J60" s="127"/>
      <c r="K60" s="127"/>
      <c r="L60" s="127"/>
      <c r="M60" s="127"/>
      <c r="N60" s="127"/>
      <c r="O60" s="127"/>
      <c r="P60" s="127"/>
      <c r="Q60" s="127"/>
      <c r="R60" s="127"/>
      <c r="S60" s="127"/>
      <c r="T60" s="127"/>
      <c r="U60" s="127"/>
      <c r="V60" s="127"/>
      <c r="W60" s="127"/>
      <c r="X60" s="127"/>
      <c r="Y60" s="127"/>
      <c r="Z60" s="127"/>
      <c r="AA60" s="127"/>
      <c r="AB60" s="328"/>
      <c r="AC60" s="127"/>
      <c r="AD60" s="133"/>
      <c r="AE60" s="65"/>
      <c r="AF60" s="84"/>
      <c r="AG60" s="41"/>
    </row>
    <row r="61" spans="1:33" hidden="1" x14ac:dyDescent="0.25">
      <c r="A61" s="135"/>
      <c r="B61" s="129"/>
      <c r="C61" s="185"/>
      <c r="D61" s="129"/>
      <c r="E61" s="129"/>
      <c r="F61" s="129"/>
      <c r="G61" s="129"/>
      <c r="H61" s="129"/>
      <c r="I61" s="129"/>
      <c r="J61" s="129"/>
      <c r="K61" s="129"/>
      <c r="L61" s="129"/>
      <c r="M61" s="129"/>
      <c r="N61" s="129"/>
      <c r="O61" s="129"/>
      <c r="P61" s="129"/>
      <c r="Q61" s="129"/>
      <c r="R61" s="129"/>
      <c r="S61" s="129"/>
      <c r="T61" s="129"/>
      <c r="U61" s="129"/>
      <c r="V61" s="129"/>
      <c r="W61" s="129"/>
      <c r="X61" s="129"/>
      <c r="Y61" s="129"/>
      <c r="Z61" s="129"/>
      <c r="AA61" s="129"/>
      <c r="AB61" s="328"/>
      <c r="AC61" s="129"/>
      <c r="AD61" s="132"/>
      <c r="AE61" s="65"/>
      <c r="AF61" s="67"/>
      <c r="AG61" s="41"/>
    </row>
    <row r="62" spans="1:33" hidden="1" x14ac:dyDescent="0.25">
      <c r="A62" s="136"/>
      <c r="B62" s="129"/>
      <c r="C62" s="185"/>
      <c r="D62" s="129"/>
      <c r="E62" s="129"/>
      <c r="F62" s="129"/>
      <c r="G62" s="129"/>
      <c r="H62" s="129"/>
      <c r="I62" s="129"/>
      <c r="J62" s="129"/>
      <c r="K62" s="129"/>
      <c r="L62" s="129"/>
      <c r="M62" s="129"/>
      <c r="N62" s="129"/>
      <c r="O62" s="129"/>
      <c r="P62" s="129"/>
      <c r="Q62" s="129"/>
      <c r="R62" s="129"/>
      <c r="S62" s="129"/>
      <c r="T62" s="129"/>
      <c r="U62" s="129"/>
      <c r="V62" s="129"/>
      <c r="W62" s="129"/>
      <c r="X62" s="129"/>
      <c r="Y62" s="129"/>
      <c r="Z62" s="129"/>
      <c r="AA62" s="129"/>
      <c r="AB62" s="328"/>
      <c r="AC62" s="129"/>
      <c r="AD62" s="132"/>
      <c r="AE62" s="65"/>
      <c r="AF62" s="48"/>
      <c r="AG62" s="41"/>
    </row>
    <row r="63" spans="1:33" hidden="1" x14ac:dyDescent="0.25">
      <c r="A63" s="136"/>
      <c r="B63" s="129"/>
      <c r="C63" s="185"/>
      <c r="D63" s="129"/>
      <c r="E63" s="129"/>
      <c r="F63" s="129"/>
      <c r="G63" s="129"/>
      <c r="H63" s="129"/>
      <c r="I63" s="129"/>
      <c r="J63" s="129"/>
      <c r="K63" s="129"/>
      <c r="L63" s="129"/>
      <c r="M63" s="129"/>
      <c r="N63" s="129"/>
      <c r="O63" s="129"/>
      <c r="P63" s="129"/>
      <c r="Q63" s="129"/>
      <c r="R63" s="129"/>
      <c r="S63" s="129"/>
      <c r="T63" s="129"/>
      <c r="U63" s="129"/>
      <c r="V63" s="129"/>
      <c r="W63" s="129"/>
      <c r="X63" s="129"/>
      <c r="Y63" s="129"/>
      <c r="Z63" s="129"/>
      <c r="AA63" s="129"/>
      <c r="AB63" s="328"/>
      <c r="AC63" s="129"/>
      <c r="AD63" s="132"/>
      <c r="AE63" s="65"/>
      <c r="AF63" s="87"/>
      <c r="AG63" s="41"/>
    </row>
    <row r="64" spans="1:33" hidden="1" x14ac:dyDescent="0.25">
      <c r="A64" s="136"/>
      <c r="B64" s="129"/>
      <c r="C64" s="185"/>
      <c r="D64" s="129"/>
      <c r="E64" s="129"/>
      <c r="F64" s="129"/>
      <c r="G64" s="129"/>
      <c r="H64" s="129"/>
      <c r="I64" s="129"/>
      <c r="J64" s="129"/>
      <c r="K64" s="129"/>
      <c r="L64" s="129"/>
      <c r="M64" s="129"/>
      <c r="N64" s="129"/>
      <c r="O64" s="129"/>
      <c r="P64" s="129"/>
      <c r="Q64" s="129"/>
      <c r="R64" s="129"/>
      <c r="S64" s="129"/>
      <c r="T64" s="129"/>
      <c r="U64" s="129"/>
      <c r="V64" s="129"/>
      <c r="W64" s="129"/>
      <c r="X64" s="129"/>
      <c r="Y64" s="129"/>
      <c r="Z64" s="129"/>
      <c r="AA64" s="129"/>
      <c r="AB64" s="328"/>
      <c r="AC64" s="129"/>
      <c r="AD64" s="132"/>
      <c r="AE64" s="41"/>
      <c r="AF64" s="13"/>
    </row>
    <row r="65" spans="1:31" hidden="1" x14ac:dyDescent="0.25">
      <c r="A65" s="136"/>
      <c r="B65" s="129"/>
      <c r="C65" s="185"/>
      <c r="D65" s="129"/>
      <c r="E65" s="129"/>
      <c r="F65" s="129"/>
      <c r="G65" s="129"/>
      <c r="H65" s="129"/>
      <c r="I65" s="129"/>
      <c r="J65" s="129"/>
      <c r="K65" s="129"/>
      <c r="L65" s="129"/>
      <c r="M65" s="129"/>
      <c r="N65" s="129"/>
      <c r="O65" s="129"/>
      <c r="P65" s="129"/>
      <c r="Q65" s="129"/>
      <c r="R65" s="129"/>
      <c r="S65" s="129"/>
      <c r="T65" s="129"/>
      <c r="U65" s="129"/>
      <c r="V65" s="129"/>
      <c r="W65" s="129"/>
      <c r="X65" s="129"/>
      <c r="Y65" s="129"/>
      <c r="Z65" s="129"/>
      <c r="AA65" s="129"/>
      <c r="AB65" s="328"/>
      <c r="AC65" s="129"/>
      <c r="AD65" s="132"/>
      <c r="AE65" s="41"/>
    </row>
    <row r="66" spans="1:31" hidden="1" x14ac:dyDescent="0.25">
      <c r="A66" s="136"/>
      <c r="B66" s="129"/>
      <c r="C66" s="185"/>
      <c r="D66" s="129"/>
      <c r="E66" s="129"/>
      <c r="F66" s="129"/>
      <c r="G66" s="129"/>
      <c r="H66" s="129"/>
      <c r="I66" s="129"/>
      <c r="J66" s="129"/>
      <c r="K66" s="129"/>
      <c r="L66" s="129"/>
      <c r="M66" s="129"/>
      <c r="N66" s="129"/>
      <c r="O66" s="129"/>
      <c r="P66" s="129"/>
      <c r="Q66" s="129"/>
      <c r="R66" s="129"/>
      <c r="S66" s="129"/>
      <c r="T66" s="129"/>
      <c r="U66" s="129"/>
      <c r="V66" s="129"/>
      <c r="W66" s="129"/>
      <c r="X66" s="129"/>
      <c r="Y66" s="129"/>
      <c r="Z66" s="129"/>
      <c r="AA66" s="129"/>
      <c r="AB66" s="328"/>
      <c r="AC66" s="129"/>
      <c r="AD66" s="132"/>
      <c r="AE66" s="41"/>
    </row>
    <row r="67" spans="1:31" hidden="1" x14ac:dyDescent="0.25">
      <c r="A67" s="136"/>
      <c r="B67" s="129"/>
      <c r="C67" s="185"/>
      <c r="D67" s="129"/>
      <c r="E67" s="129"/>
      <c r="F67" s="129"/>
      <c r="G67" s="129"/>
      <c r="H67" s="129"/>
      <c r="I67" s="129"/>
      <c r="J67" s="129"/>
      <c r="K67" s="129"/>
      <c r="L67" s="129"/>
      <c r="M67" s="129"/>
      <c r="N67" s="129"/>
      <c r="O67" s="129"/>
      <c r="P67" s="129"/>
      <c r="Q67" s="129"/>
      <c r="R67" s="129"/>
      <c r="S67" s="129"/>
      <c r="T67" s="129"/>
      <c r="U67" s="129"/>
      <c r="V67" s="129"/>
      <c r="W67" s="129"/>
      <c r="X67" s="129"/>
      <c r="Y67" s="129"/>
      <c r="Z67" s="129"/>
      <c r="AA67" s="129"/>
      <c r="AB67" s="328"/>
      <c r="AC67" s="129"/>
      <c r="AD67" s="132"/>
      <c r="AE67" s="41"/>
    </row>
    <row r="68" spans="1:31" hidden="1" x14ac:dyDescent="0.25">
      <c r="A68" s="136"/>
      <c r="B68" s="129"/>
      <c r="C68" s="185"/>
      <c r="D68" s="129"/>
      <c r="E68" s="129"/>
      <c r="F68" s="129"/>
      <c r="G68" s="129"/>
      <c r="H68" s="129"/>
      <c r="I68" s="129"/>
      <c r="J68" s="129"/>
      <c r="K68" s="129"/>
      <c r="L68" s="129"/>
      <c r="M68" s="129"/>
      <c r="N68" s="129"/>
      <c r="O68" s="129"/>
      <c r="P68" s="129"/>
      <c r="Q68" s="129"/>
      <c r="R68" s="129"/>
      <c r="S68" s="129"/>
      <c r="T68" s="129"/>
      <c r="U68" s="129"/>
      <c r="V68" s="129"/>
      <c r="W68" s="129"/>
      <c r="X68" s="129"/>
      <c r="Y68" s="129"/>
      <c r="Z68" s="129"/>
      <c r="AA68" s="129"/>
      <c r="AB68" s="328"/>
      <c r="AC68" s="129"/>
      <c r="AD68" s="132"/>
      <c r="AE68" s="41"/>
    </row>
    <row r="69" spans="1:31" hidden="1" x14ac:dyDescent="0.25">
      <c r="A69" s="136"/>
      <c r="B69" s="129"/>
      <c r="C69" s="185"/>
      <c r="D69" s="129"/>
      <c r="E69" s="129"/>
      <c r="F69" s="129"/>
      <c r="G69" s="129"/>
      <c r="H69" s="129"/>
      <c r="I69" s="129"/>
      <c r="J69" s="129"/>
      <c r="K69" s="129"/>
      <c r="L69" s="129"/>
      <c r="M69" s="129"/>
      <c r="N69" s="129"/>
      <c r="O69" s="129"/>
      <c r="P69" s="129"/>
      <c r="Q69" s="129"/>
      <c r="R69" s="129"/>
      <c r="S69" s="129"/>
      <c r="T69" s="129"/>
      <c r="U69" s="129"/>
      <c r="V69" s="129"/>
      <c r="W69" s="129"/>
      <c r="X69" s="129"/>
      <c r="Y69" s="129"/>
      <c r="Z69" s="129"/>
      <c r="AA69" s="129"/>
      <c r="AB69" s="328"/>
      <c r="AC69" s="129"/>
      <c r="AD69" s="132"/>
      <c r="AE69" s="41"/>
    </row>
    <row r="70" spans="1:31" hidden="1" x14ac:dyDescent="0.25">
      <c r="A70" s="136"/>
      <c r="B70" s="129"/>
      <c r="C70" s="185"/>
      <c r="D70" s="129"/>
      <c r="E70" s="129"/>
      <c r="F70" s="129"/>
      <c r="G70" s="129"/>
      <c r="H70" s="129"/>
      <c r="I70" s="129"/>
      <c r="J70" s="129"/>
      <c r="K70" s="129"/>
      <c r="L70" s="129"/>
      <c r="M70" s="129"/>
      <c r="N70" s="129"/>
      <c r="O70" s="129"/>
      <c r="P70" s="129"/>
      <c r="Q70" s="129"/>
      <c r="R70" s="129"/>
      <c r="S70" s="129"/>
      <c r="T70" s="129"/>
      <c r="U70" s="129"/>
      <c r="V70" s="129"/>
      <c r="W70" s="129"/>
      <c r="X70" s="129"/>
      <c r="Y70" s="129"/>
      <c r="Z70" s="129"/>
      <c r="AA70" s="129"/>
      <c r="AB70" s="328"/>
      <c r="AC70" s="129"/>
      <c r="AD70" s="132"/>
      <c r="AE70" s="41"/>
    </row>
    <row r="71" spans="1:31" hidden="1" x14ac:dyDescent="0.25">
      <c r="A71" s="136"/>
      <c r="B71" s="129"/>
      <c r="C71" s="185"/>
      <c r="D71" s="129"/>
      <c r="E71" s="129"/>
      <c r="F71" s="129"/>
      <c r="G71" s="129"/>
      <c r="H71" s="129"/>
      <c r="I71" s="129"/>
      <c r="J71" s="129"/>
      <c r="K71" s="129"/>
      <c r="L71" s="129"/>
      <c r="M71" s="129"/>
      <c r="N71" s="129"/>
      <c r="O71" s="129"/>
      <c r="P71" s="129"/>
      <c r="Q71" s="129"/>
      <c r="R71" s="129"/>
      <c r="S71" s="129"/>
      <c r="T71" s="129"/>
      <c r="U71" s="129"/>
      <c r="V71" s="129"/>
      <c r="W71" s="129"/>
      <c r="X71" s="129"/>
      <c r="Y71" s="129"/>
      <c r="Z71" s="129"/>
      <c r="AA71" s="129"/>
      <c r="AB71" s="328"/>
      <c r="AC71" s="129"/>
      <c r="AD71" s="132"/>
      <c r="AE71" s="41"/>
    </row>
    <row r="72" spans="1:31" hidden="1" x14ac:dyDescent="0.25">
      <c r="A72" s="136"/>
      <c r="B72" s="328"/>
      <c r="C72" s="329"/>
      <c r="D72" s="129"/>
      <c r="E72" s="129"/>
      <c r="F72" s="129"/>
      <c r="G72" s="129"/>
      <c r="H72" s="129"/>
      <c r="I72" s="129"/>
      <c r="J72" s="129"/>
      <c r="K72" s="129"/>
      <c r="L72" s="129"/>
      <c r="M72" s="129"/>
      <c r="N72" s="129"/>
      <c r="O72" s="129"/>
      <c r="P72" s="129"/>
      <c r="Q72" s="129"/>
      <c r="R72" s="129"/>
      <c r="S72" s="129"/>
      <c r="T72" s="129"/>
      <c r="U72" s="129"/>
      <c r="V72" s="129"/>
      <c r="W72" s="129"/>
      <c r="X72" s="129"/>
      <c r="Y72" s="129"/>
      <c r="Z72" s="129"/>
      <c r="AA72" s="129"/>
      <c r="AB72" s="328"/>
      <c r="AC72" s="129"/>
      <c r="AD72" s="132"/>
      <c r="AE72" s="41"/>
    </row>
    <row r="73" spans="1:31" hidden="1" x14ac:dyDescent="0.25">
      <c r="A73" s="136"/>
      <c r="B73" s="328"/>
      <c r="C73" s="329"/>
      <c r="D73" s="129"/>
      <c r="E73" s="129"/>
      <c r="F73" s="129"/>
      <c r="G73" s="129"/>
      <c r="H73" s="129"/>
      <c r="I73" s="129"/>
      <c r="J73" s="129"/>
      <c r="K73" s="129"/>
      <c r="L73" s="129"/>
      <c r="M73" s="129"/>
      <c r="N73" s="129"/>
      <c r="O73" s="129"/>
      <c r="P73" s="129"/>
      <c r="Q73" s="129"/>
      <c r="R73" s="129"/>
      <c r="S73" s="129"/>
      <c r="T73" s="129"/>
      <c r="U73" s="129"/>
      <c r="V73" s="129"/>
      <c r="W73" s="129"/>
      <c r="X73" s="129"/>
      <c r="Y73" s="129"/>
      <c r="Z73" s="129"/>
      <c r="AA73" s="129"/>
      <c r="AB73" s="328"/>
      <c r="AC73" s="129"/>
      <c r="AD73" s="132"/>
      <c r="AE73" s="41"/>
    </row>
    <row r="74" spans="1:31" hidden="1" x14ac:dyDescent="0.25">
      <c r="A74" s="136"/>
      <c r="B74" s="129"/>
      <c r="C74" s="329"/>
      <c r="D74" s="328"/>
      <c r="E74" s="328"/>
      <c r="F74" s="328"/>
      <c r="G74" s="328"/>
      <c r="H74" s="328"/>
      <c r="I74" s="328"/>
      <c r="J74" s="328"/>
      <c r="K74" s="328"/>
      <c r="L74" s="328"/>
      <c r="M74" s="328"/>
      <c r="N74" s="328"/>
      <c r="O74" s="328"/>
      <c r="P74" s="328"/>
      <c r="Q74" s="328"/>
      <c r="R74" s="328"/>
      <c r="S74" s="328"/>
      <c r="T74" s="328"/>
      <c r="U74" s="328"/>
      <c r="V74" s="328"/>
      <c r="W74" s="328"/>
      <c r="X74" s="328"/>
      <c r="Y74" s="328"/>
      <c r="Z74" s="328"/>
      <c r="AA74" s="328"/>
      <c r="AB74" s="328"/>
      <c r="AC74" s="129"/>
      <c r="AD74" s="132"/>
      <c r="AE74" s="41"/>
    </row>
    <row r="75" spans="1:31" hidden="1" x14ac:dyDescent="0.25">
      <c r="A75" s="136"/>
      <c r="B75" s="129"/>
      <c r="C75" s="329"/>
      <c r="D75" s="328"/>
      <c r="E75" s="129"/>
      <c r="F75" s="129"/>
      <c r="G75" s="129"/>
      <c r="H75" s="129"/>
      <c r="I75" s="129"/>
      <c r="J75" s="129"/>
      <c r="K75" s="129"/>
      <c r="L75" s="129"/>
      <c r="M75" s="129"/>
      <c r="N75" s="129"/>
      <c r="O75" s="129"/>
      <c r="P75" s="129"/>
      <c r="Q75" s="129"/>
      <c r="R75" s="129"/>
      <c r="S75" s="129"/>
      <c r="T75" s="129"/>
      <c r="U75" s="129"/>
      <c r="V75" s="129"/>
      <c r="W75" s="129"/>
      <c r="X75" s="129"/>
      <c r="Y75" s="129"/>
      <c r="Z75" s="129"/>
      <c r="AA75" s="129"/>
      <c r="AB75" s="129"/>
      <c r="AC75" s="129"/>
      <c r="AD75" s="132"/>
      <c r="AE75" s="41"/>
    </row>
    <row r="76" spans="1:31" hidden="1" x14ac:dyDescent="0.25">
      <c r="A76" s="170"/>
      <c r="B76" s="328"/>
      <c r="C76" s="329"/>
      <c r="D76" s="328"/>
      <c r="E76" s="171"/>
      <c r="F76" s="171"/>
      <c r="G76" s="171"/>
      <c r="H76" s="171"/>
      <c r="I76" s="171"/>
      <c r="J76" s="171"/>
      <c r="K76" s="171"/>
      <c r="L76" s="171"/>
      <c r="M76" s="171"/>
      <c r="N76" s="171"/>
      <c r="O76" s="171"/>
      <c r="P76" s="171"/>
      <c r="Q76" s="171"/>
      <c r="R76" s="171"/>
      <c r="S76" s="171"/>
      <c r="T76" s="171"/>
      <c r="U76" s="171"/>
      <c r="V76" s="171"/>
      <c r="W76" s="171"/>
      <c r="X76" s="171"/>
      <c r="Y76" s="171"/>
      <c r="Z76" s="171"/>
      <c r="AA76" s="171"/>
      <c r="AB76" s="171"/>
      <c r="AC76" s="171"/>
      <c r="AD76" s="172"/>
      <c r="AE76" s="41"/>
    </row>
    <row r="77" spans="1:31" x14ac:dyDescent="0.25">
      <c r="A77" s="13"/>
      <c r="B77" s="13"/>
      <c r="C77" s="13"/>
      <c r="D77" s="13"/>
      <c r="E77" s="13"/>
      <c r="F77" s="13"/>
      <c r="G77" s="13"/>
      <c r="H77" s="13"/>
      <c r="I77" s="13"/>
      <c r="J77" s="13"/>
      <c r="K77" s="13"/>
      <c r="L77" s="13"/>
      <c r="M77" s="13"/>
      <c r="N77" s="13"/>
      <c r="O77" s="13"/>
      <c r="P77" s="13"/>
      <c r="Q77" s="13"/>
      <c r="R77" s="13"/>
      <c r="S77" s="13"/>
      <c r="T77" s="13"/>
      <c r="U77" s="13"/>
      <c r="V77" s="13"/>
      <c r="W77" s="13"/>
      <c r="X77" s="13"/>
      <c r="Y77" s="13"/>
      <c r="Z77" s="13"/>
      <c r="AA77" s="13"/>
      <c r="AB77" s="13"/>
    </row>
    <row r="78" spans="1:31" x14ac:dyDescent="0.25">
      <c r="A78" s="1" t="s">
        <v>132</v>
      </c>
      <c r="B78" s="20"/>
      <c r="C78" s="20"/>
    </row>
    <row r="79" spans="1:31" ht="25.5" customHeight="1" x14ac:dyDescent="0.25">
      <c r="A79" s="193" t="s">
        <v>31</v>
      </c>
      <c r="B79" s="81" t="s">
        <v>111</v>
      </c>
      <c r="C79" s="82" t="s">
        <v>101</v>
      </c>
      <c r="D79" s="41"/>
    </row>
    <row r="80" spans="1:31" x14ac:dyDescent="0.25">
      <c r="A80" s="126" t="s">
        <v>133</v>
      </c>
      <c r="B80" s="127"/>
      <c r="C80" s="329"/>
      <c r="D80" s="41"/>
    </row>
    <row r="81" spans="1:33" ht="23" x14ac:dyDescent="0.25">
      <c r="A81" s="372" t="s">
        <v>134</v>
      </c>
      <c r="B81" s="129"/>
      <c r="C81" s="329"/>
      <c r="D81" s="41"/>
    </row>
    <row r="82" spans="1:33" x14ac:dyDescent="0.25">
      <c r="A82" s="130" t="s">
        <v>135</v>
      </c>
      <c r="B82" s="129"/>
      <c r="C82" s="329"/>
      <c r="D82" s="41"/>
    </row>
    <row r="83" spans="1:33" ht="12" customHeight="1" x14ac:dyDescent="0.25">
      <c r="A83" s="131" t="s">
        <v>136</v>
      </c>
      <c r="B83" s="129"/>
      <c r="C83" s="132"/>
      <c r="D83" s="41"/>
    </row>
    <row r="84" spans="1:33" ht="23" x14ac:dyDescent="0.25">
      <c r="A84" s="131" t="s">
        <v>137</v>
      </c>
      <c r="B84" s="329"/>
      <c r="C84" s="132"/>
      <c r="D84" s="41"/>
    </row>
    <row r="85" spans="1:33" ht="23" x14ac:dyDescent="0.25">
      <c r="A85" s="131" t="s">
        <v>138</v>
      </c>
      <c r="B85" s="329"/>
      <c r="C85" s="132"/>
      <c r="D85" s="41"/>
    </row>
    <row r="86" spans="1:33" ht="23" x14ac:dyDescent="0.25">
      <c r="A86" s="192" t="s">
        <v>139</v>
      </c>
      <c r="B86" s="329"/>
      <c r="C86" s="172"/>
      <c r="D86" s="41"/>
    </row>
    <row r="87" spans="1:33" ht="24.75" hidden="1" customHeight="1" x14ac:dyDescent="0.25">
      <c r="A87" s="195"/>
      <c r="B87" s="110"/>
      <c r="C87" s="125"/>
      <c r="D87" s="41"/>
    </row>
    <row r="88" spans="1:33" hidden="1" x14ac:dyDescent="0.25">
      <c r="A88" s="126"/>
      <c r="B88" s="133"/>
      <c r="C88" s="49"/>
    </row>
    <row r="89" spans="1:33" hidden="1" x14ac:dyDescent="0.25">
      <c r="A89" s="194"/>
      <c r="B89" s="172"/>
      <c r="C89" s="41"/>
    </row>
    <row r="90" spans="1:33" hidden="1" x14ac:dyDescent="0.25">
      <c r="A90" s="13"/>
      <c r="B90" s="13"/>
      <c r="AG90" s="7"/>
    </row>
  </sheetData>
  <sheetProtection password="AFA5" sheet="1"/>
  <conditionalFormatting sqref="E50:E52">
    <cfRule type="beginsWith" dxfId="57" priority="5" operator="beginsWith" text="FAIL">
      <formula>LEFT(E50,LEN("FAIL"))="FAIL"</formula>
    </cfRule>
    <cfRule type="beginsWith" dxfId="56" priority="6" operator="beginsWith" text="Explained">
      <formula>LEFT(E50,LEN("Explained"))="Explained"</formula>
    </cfRule>
  </conditionalFormatting>
  <conditionalFormatting sqref="AC6:AC10">
    <cfRule type="beginsWith" dxfId="55" priority="3" operator="beginsWith" text="FAIL">
      <formula>LEFT(AC6,LEN("FAIL"))="FAIL"</formula>
    </cfRule>
    <cfRule type="beginsWith" dxfId="54" priority="4" operator="beginsWith" text="Explained">
      <formula>LEFT(AC6,LEN("Explained"))="Explained"</formula>
    </cfRule>
  </conditionalFormatting>
  <conditionalFormatting sqref="AF60:AF61 AF63">
    <cfRule type="beginsWith" dxfId="53" priority="1" operator="beginsWith" text="FAIL">
      <formula>LEFT(AF60,LEN("FAIL"))="FAIL"</formula>
    </cfRule>
    <cfRule type="beginsWith" dxfId="52" priority="2" operator="beginsWith" text="Explained">
      <formula>LEFT(AF60,LEN("Explained"))="Explained"</formula>
    </cfRule>
  </conditionalFormatting>
  <dataValidations count="1">
    <dataValidation type="list" allowBlank="1" showInputMessage="1" showErrorMessage="1" sqref="B44" xr:uid="{38C96B0F-2BB9-41B0-AFE6-3A586EF92FFA}">
      <formula1>Binary</formula1>
    </dataValidation>
  </dataValidations>
  <pageMargins left="0.7" right="0.7" top="0.75" bottom="0.75" header="0.3" footer="0.3"/>
  <pageSetup scale="62" fitToHeight="0" pageOrder="overThenDown" orientation="landscape"/>
  <rowBreaks count="4" manualBreakCount="4">
    <brk id="29" max="1048575" man="1"/>
    <brk id="41" max="1048575" man="1"/>
    <brk id="56" max="1048575" man="1"/>
    <brk id="77" max="1048575" man="1"/>
  </rowBreaks>
  <colBreaks count="1" manualBreakCount="1">
    <brk id="5" max="16383" man="1"/>
  </colBreaks>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675D3A-77D0-4928-8A0D-E55E3F6FD8C4}">
  <dimension ref="A1:AG90"/>
  <sheetViews>
    <sheetView showGridLines="0" zoomScale="98" zoomScaleNormal="98" workbookViewId="0">
      <pane xSplit="1" topLeftCell="B1" activePane="topRight" state="frozen"/>
      <selection pane="topRight" activeCell="A87" sqref="A87"/>
    </sheetView>
  </sheetViews>
  <sheetFormatPr defaultColWidth="0" defaultRowHeight="11.5" zeroHeight="1" x14ac:dyDescent="0.25"/>
  <cols>
    <col min="1" max="1" width="64.1796875" style="10" customWidth="1"/>
    <col min="2" max="2" width="36.7265625" style="10" customWidth="1"/>
    <col min="3" max="27" width="10.7265625" style="10" customWidth="1"/>
    <col min="28" max="28" width="10.453125" style="10" customWidth="1"/>
    <col min="29" max="30" width="10.7265625" style="10" customWidth="1"/>
    <col min="31" max="32" width="9.1796875" style="10" customWidth="1"/>
    <col min="33" max="33" width="95.7265625" style="10" customWidth="1"/>
    <col min="34" max="35" width="9.1796875" style="10" hidden="1" customWidth="1"/>
    <col min="36" max="16384" width="9.1796875" style="10" hidden="1"/>
  </cols>
  <sheetData>
    <row r="1" spans="1:30" ht="62" x14ac:dyDescent="0.25">
      <c r="A1" s="351" t="s">
        <v>29</v>
      </c>
    </row>
    <row r="2" spans="1:30" x14ac:dyDescent="0.25">
      <c r="A2" s="148" t="s">
        <v>1</v>
      </c>
      <c r="B2" s="20"/>
      <c r="C2" s="20"/>
      <c r="D2" s="20"/>
      <c r="E2" s="20"/>
      <c r="F2" s="20"/>
      <c r="G2" s="20"/>
      <c r="H2" s="20"/>
      <c r="I2" s="20"/>
      <c r="J2" s="20"/>
      <c r="K2" s="20"/>
      <c r="L2" s="20"/>
      <c r="M2" s="20"/>
      <c r="N2" s="20"/>
      <c r="O2" s="20"/>
      <c r="P2" s="20"/>
      <c r="Q2" s="20"/>
      <c r="R2" s="20"/>
      <c r="S2" s="20"/>
      <c r="T2" s="20"/>
      <c r="U2" s="20"/>
      <c r="V2" s="20"/>
      <c r="W2" s="20"/>
      <c r="X2" s="20"/>
      <c r="Y2" s="20"/>
      <c r="Z2" s="20"/>
      <c r="AA2" s="20"/>
    </row>
    <row r="3" spans="1:30" hidden="1" x14ac:dyDescent="0.25">
      <c r="A3" s="1"/>
      <c r="B3" s="24"/>
      <c r="C3" s="24"/>
      <c r="D3" s="24"/>
      <c r="E3" s="24"/>
      <c r="F3" s="24"/>
      <c r="G3" s="24"/>
      <c r="H3" s="24"/>
      <c r="I3" s="24"/>
      <c r="J3" s="24"/>
      <c r="K3" s="24"/>
      <c r="L3" s="24"/>
      <c r="M3" s="24"/>
      <c r="N3" s="24"/>
      <c r="O3" s="24"/>
      <c r="P3" s="24"/>
      <c r="Q3" s="24"/>
      <c r="R3" s="24"/>
      <c r="S3" s="24"/>
      <c r="T3" s="24"/>
      <c r="U3" s="24"/>
      <c r="V3" s="24"/>
      <c r="W3" s="24"/>
      <c r="X3" s="24"/>
      <c r="Y3" s="24"/>
      <c r="Z3" s="24"/>
      <c r="AA3" s="24"/>
      <c r="AB3" s="41"/>
      <c r="AC3" s="24"/>
    </row>
    <row r="4" spans="1:30" hidden="1" x14ac:dyDescent="0.25">
      <c r="A4" s="165"/>
      <c r="B4" s="166"/>
      <c r="C4" s="167"/>
      <c r="D4" s="168"/>
      <c r="E4" s="168"/>
      <c r="F4" s="167"/>
      <c r="G4" s="167"/>
      <c r="H4" s="167"/>
      <c r="I4" s="167"/>
      <c r="J4" s="169"/>
      <c r="K4" s="167"/>
      <c r="L4" s="167"/>
      <c r="M4" s="167"/>
      <c r="N4" s="167"/>
      <c r="O4" s="167"/>
      <c r="P4" s="167"/>
      <c r="Q4" s="167"/>
      <c r="R4" s="168"/>
      <c r="S4" s="167"/>
      <c r="T4" s="167"/>
      <c r="U4" s="168"/>
      <c r="V4" s="168"/>
      <c r="W4" s="167"/>
      <c r="X4" s="167"/>
      <c r="Y4" s="167"/>
      <c r="Z4" s="166"/>
      <c r="AA4" s="166"/>
      <c r="AB4" s="65"/>
      <c r="AC4" s="54"/>
      <c r="AD4" s="41"/>
    </row>
    <row r="5" spans="1:30" hidden="1" x14ac:dyDescent="0.25">
      <c r="A5" s="176"/>
      <c r="B5" s="178"/>
      <c r="C5" s="177"/>
      <c r="D5" s="177"/>
      <c r="E5" s="178"/>
      <c r="F5" s="178"/>
      <c r="G5" s="178"/>
      <c r="H5" s="178"/>
      <c r="I5" s="178"/>
      <c r="J5" s="178"/>
      <c r="K5" s="178"/>
      <c r="L5" s="178"/>
      <c r="M5" s="178"/>
      <c r="N5" s="178"/>
      <c r="O5" s="178"/>
      <c r="P5" s="178"/>
      <c r="Q5" s="178"/>
      <c r="R5" s="178"/>
      <c r="S5" s="178"/>
      <c r="T5" s="178"/>
      <c r="U5" s="178"/>
      <c r="V5" s="178"/>
      <c r="W5" s="178"/>
      <c r="X5" s="178"/>
      <c r="Y5" s="178"/>
      <c r="Z5" s="178"/>
      <c r="AA5" s="178"/>
      <c r="AB5" s="65"/>
      <c r="AC5" s="22"/>
      <c r="AD5" s="41"/>
    </row>
    <row r="6" spans="1:30" hidden="1" x14ac:dyDescent="0.25">
      <c r="A6" s="138"/>
      <c r="B6" s="129"/>
      <c r="C6" s="129"/>
      <c r="D6" s="328"/>
      <c r="E6" s="328"/>
      <c r="F6" s="129"/>
      <c r="G6" s="328"/>
      <c r="H6" s="328"/>
      <c r="I6" s="328"/>
      <c r="J6" s="328"/>
      <c r="K6" s="328"/>
      <c r="L6" s="328"/>
      <c r="M6" s="328"/>
      <c r="N6" s="328"/>
      <c r="O6" s="328"/>
      <c r="P6" s="328"/>
      <c r="Q6" s="328"/>
      <c r="R6" s="328"/>
      <c r="S6" s="328"/>
      <c r="T6" s="328"/>
      <c r="U6" s="328"/>
      <c r="V6" s="328"/>
      <c r="W6" s="328"/>
      <c r="X6" s="328"/>
      <c r="Y6" s="328"/>
      <c r="Z6" s="129"/>
      <c r="AA6" s="132"/>
      <c r="AB6" s="65"/>
      <c r="AC6" s="86"/>
      <c r="AD6" s="41"/>
    </row>
    <row r="7" spans="1:30" hidden="1" x14ac:dyDescent="0.25">
      <c r="A7" s="138"/>
      <c r="B7" s="129"/>
      <c r="C7" s="129"/>
      <c r="D7" s="328"/>
      <c r="E7" s="328"/>
      <c r="F7" s="129"/>
      <c r="G7" s="139"/>
      <c r="H7" s="328"/>
      <c r="I7" s="129"/>
      <c r="J7" s="328"/>
      <c r="K7" s="328"/>
      <c r="L7" s="139"/>
      <c r="M7" s="328"/>
      <c r="N7" s="139"/>
      <c r="O7" s="328"/>
      <c r="P7" s="328"/>
      <c r="Q7" s="328"/>
      <c r="R7" s="328"/>
      <c r="S7" s="129"/>
      <c r="T7" s="328"/>
      <c r="U7" s="328"/>
      <c r="V7" s="328"/>
      <c r="W7" s="129"/>
      <c r="X7" s="328"/>
      <c r="Y7" s="328"/>
      <c r="Z7" s="129"/>
      <c r="AA7" s="132"/>
      <c r="AB7" s="65"/>
      <c r="AC7" s="67"/>
      <c r="AD7" s="41"/>
    </row>
    <row r="8" spans="1:30" hidden="1" x14ac:dyDescent="0.25">
      <c r="A8" s="136"/>
      <c r="B8" s="129"/>
      <c r="C8" s="129"/>
      <c r="D8" s="328"/>
      <c r="E8" s="328"/>
      <c r="F8" s="139"/>
      <c r="G8" s="139"/>
      <c r="H8" s="328"/>
      <c r="I8" s="139"/>
      <c r="J8" s="328"/>
      <c r="K8" s="328"/>
      <c r="L8" s="139"/>
      <c r="M8" s="328"/>
      <c r="N8" s="139"/>
      <c r="O8" s="328"/>
      <c r="P8" s="328"/>
      <c r="Q8" s="328"/>
      <c r="R8" s="328"/>
      <c r="S8" s="139"/>
      <c r="T8" s="328"/>
      <c r="U8" s="328"/>
      <c r="V8" s="328"/>
      <c r="W8" s="129"/>
      <c r="X8" s="328"/>
      <c r="Y8" s="328"/>
      <c r="Z8" s="129"/>
      <c r="AA8" s="132"/>
      <c r="AB8" s="65"/>
      <c r="AC8" s="67"/>
      <c r="AD8" s="41"/>
    </row>
    <row r="9" spans="1:30" hidden="1" x14ac:dyDescent="0.25">
      <c r="A9" s="136"/>
      <c r="B9" s="129"/>
      <c r="C9" s="139"/>
      <c r="D9" s="328"/>
      <c r="E9" s="328"/>
      <c r="F9" s="129"/>
      <c r="G9" s="139"/>
      <c r="H9" s="328"/>
      <c r="I9" s="139"/>
      <c r="J9" s="328"/>
      <c r="K9" s="328"/>
      <c r="L9" s="139"/>
      <c r="M9" s="328"/>
      <c r="N9" s="139"/>
      <c r="O9" s="328"/>
      <c r="P9" s="328"/>
      <c r="Q9" s="328"/>
      <c r="R9" s="328"/>
      <c r="S9" s="139"/>
      <c r="T9" s="328"/>
      <c r="U9" s="328"/>
      <c r="V9" s="328"/>
      <c r="W9" s="129"/>
      <c r="X9" s="328"/>
      <c r="Y9" s="328"/>
      <c r="Z9" s="129"/>
      <c r="AA9" s="132"/>
      <c r="AB9" s="65"/>
      <c r="AC9" s="67"/>
      <c r="AD9" s="41"/>
    </row>
    <row r="10" spans="1:30" hidden="1" x14ac:dyDescent="0.25">
      <c r="A10" s="174"/>
      <c r="B10" s="179"/>
      <c r="C10" s="175"/>
      <c r="D10" s="328"/>
      <c r="E10" s="328"/>
      <c r="F10" s="179"/>
      <c r="G10" s="179"/>
      <c r="H10" s="328"/>
      <c r="I10" s="179"/>
      <c r="J10" s="328"/>
      <c r="K10" s="328"/>
      <c r="L10" s="179"/>
      <c r="M10" s="328"/>
      <c r="N10" s="179"/>
      <c r="O10" s="328"/>
      <c r="P10" s="328"/>
      <c r="Q10" s="328"/>
      <c r="R10" s="328"/>
      <c r="S10" s="179"/>
      <c r="T10" s="328"/>
      <c r="U10" s="328"/>
      <c r="V10" s="328"/>
      <c r="W10" s="179"/>
      <c r="X10" s="328"/>
      <c r="Y10" s="328"/>
      <c r="Z10" s="179"/>
      <c r="AA10" s="179"/>
      <c r="AB10" s="65"/>
      <c r="AC10" s="87"/>
      <c r="AD10" s="41"/>
    </row>
    <row r="11" spans="1:30" hidden="1" x14ac:dyDescent="0.25">
      <c r="A11" s="138"/>
      <c r="B11" s="129"/>
      <c r="C11" s="139"/>
      <c r="D11" s="328"/>
      <c r="E11" s="328"/>
      <c r="F11" s="139"/>
      <c r="G11" s="129"/>
      <c r="H11" s="328"/>
      <c r="I11" s="139"/>
      <c r="J11" s="328"/>
      <c r="K11" s="328"/>
      <c r="L11" s="139"/>
      <c r="M11" s="328"/>
      <c r="N11" s="129"/>
      <c r="O11" s="328"/>
      <c r="P11" s="328"/>
      <c r="Q11" s="328"/>
      <c r="R11" s="328"/>
      <c r="S11" s="139"/>
      <c r="T11" s="328"/>
      <c r="U11" s="328"/>
      <c r="V11" s="328"/>
      <c r="W11" s="129"/>
      <c r="X11" s="328"/>
      <c r="Y11" s="328"/>
      <c r="Z11" s="129"/>
      <c r="AA11" s="132"/>
      <c r="AB11" s="41"/>
      <c r="AC11" s="13"/>
    </row>
    <row r="12" spans="1:30" hidden="1" x14ac:dyDescent="0.25">
      <c r="A12" s="138"/>
      <c r="B12" s="129"/>
      <c r="C12" s="139"/>
      <c r="D12" s="328"/>
      <c r="E12" s="328"/>
      <c r="F12" s="139"/>
      <c r="G12" s="129"/>
      <c r="H12" s="328"/>
      <c r="I12" s="139"/>
      <c r="J12" s="328"/>
      <c r="K12" s="328"/>
      <c r="L12" s="139"/>
      <c r="M12" s="328"/>
      <c r="N12" s="129"/>
      <c r="O12" s="328"/>
      <c r="P12" s="328"/>
      <c r="Q12" s="328"/>
      <c r="R12" s="328"/>
      <c r="S12" s="139"/>
      <c r="T12" s="328"/>
      <c r="U12" s="328"/>
      <c r="V12" s="328"/>
      <c r="W12" s="129"/>
      <c r="X12" s="328"/>
      <c r="Y12" s="328"/>
      <c r="Z12" s="129"/>
      <c r="AA12" s="132"/>
      <c r="AB12" s="41"/>
    </row>
    <row r="13" spans="1:30" hidden="1" x14ac:dyDescent="0.25">
      <c r="A13" s="138"/>
      <c r="B13" s="129"/>
      <c r="C13" s="139"/>
      <c r="D13" s="328"/>
      <c r="E13" s="328"/>
      <c r="F13" s="129"/>
      <c r="G13" s="139"/>
      <c r="H13" s="328"/>
      <c r="I13" s="129"/>
      <c r="J13" s="328"/>
      <c r="K13" s="328"/>
      <c r="L13" s="139"/>
      <c r="M13" s="328"/>
      <c r="N13" s="139"/>
      <c r="O13" s="328"/>
      <c r="P13" s="328"/>
      <c r="Q13" s="328"/>
      <c r="R13" s="328"/>
      <c r="S13" s="139"/>
      <c r="T13" s="328"/>
      <c r="U13" s="328"/>
      <c r="V13" s="328"/>
      <c r="W13" s="129"/>
      <c r="X13" s="328"/>
      <c r="Y13" s="328"/>
      <c r="Z13" s="129"/>
      <c r="AA13" s="132"/>
      <c r="AB13" s="41"/>
    </row>
    <row r="14" spans="1:30" hidden="1" x14ac:dyDescent="0.25">
      <c r="A14" s="174"/>
      <c r="B14" s="179"/>
      <c r="C14" s="175"/>
      <c r="D14" s="328"/>
      <c r="E14" s="328"/>
      <c r="F14" s="179"/>
      <c r="G14" s="179"/>
      <c r="H14" s="328"/>
      <c r="I14" s="179"/>
      <c r="J14" s="328"/>
      <c r="K14" s="328"/>
      <c r="L14" s="179"/>
      <c r="M14" s="328"/>
      <c r="N14" s="179"/>
      <c r="O14" s="328"/>
      <c r="P14" s="328"/>
      <c r="Q14" s="328"/>
      <c r="R14" s="328"/>
      <c r="S14" s="179"/>
      <c r="T14" s="328"/>
      <c r="U14" s="328"/>
      <c r="V14" s="328"/>
      <c r="W14" s="179"/>
      <c r="X14" s="328"/>
      <c r="Y14" s="328"/>
      <c r="Z14" s="179"/>
      <c r="AA14" s="179"/>
      <c r="AB14" s="41"/>
    </row>
    <row r="15" spans="1:30" hidden="1" x14ac:dyDescent="0.25">
      <c r="A15" s="138"/>
      <c r="B15" s="129"/>
      <c r="C15" s="139"/>
      <c r="D15" s="328"/>
      <c r="E15" s="328"/>
      <c r="F15" s="129"/>
      <c r="G15" s="139"/>
      <c r="H15" s="328"/>
      <c r="I15" s="129"/>
      <c r="J15" s="328"/>
      <c r="K15" s="328"/>
      <c r="L15" s="139"/>
      <c r="M15" s="328"/>
      <c r="N15" s="139"/>
      <c r="O15" s="328"/>
      <c r="P15" s="328"/>
      <c r="Q15" s="328"/>
      <c r="R15" s="328"/>
      <c r="S15" s="139"/>
      <c r="T15" s="328"/>
      <c r="U15" s="328"/>
      <c r="V15" s="328"/>
      <c r="W15" s="129"/>
      <c r="X15" s="328"/>
      <c r="Y15" s="328"/>
      <c r="Z15" s="129"/>
      <c r="AA15" s="132"/>
      <c r="AB15" s="41"/>
    </row>
    <row r="16" spans="1:30" hidden="1" x14ac:dyDescent="0.25">
      <c r="A16" s="138"/>
      <c r="B16" s="129"/>
      <c r="C16" s="139"/>
      <c r="D16" s="328"/>
      <c r="E16" s="328"/>
      <c r="F16" s="129"/>
      <c r="G16" s="139"/>
      <c r="H16" s="328"/>
      <c r="I16" s="129"/>
      <c r="J16" s="328"/>
      <c r="K16" s="328"/>
      <c r="L16" s="139"/>
      <c r="M16" s="328"/>
      <c r="N16" s="139"/>
      <c r="O16" s="328"/>
      <c r="P16" s="328"/>
      <c r="Q16" s="328"/>
      <c r="R16" s="328"/>
      <c r="S16" s="129"/>
      <c r="T16" s="328"/>
      <c r="U16" s="328"/>
      <c r="V16" s="328"/>
      <c r="W16" s="129"/>
      <c r="X16" s="328"/>
      <c r="Y16" s="328"/>
      <c r="Z16" s="129"/>
      <c r="AA16" s="132"/>
      <c r="AB16" s="41"/>
    </row>
    <row r="17" spans="1:28" hidden="1" x14ac:dyDescent="0.25">
      <c r="A17" s="174"/>
      <c r="B17" s="179"/>
      <c r="C17" s="175"/>
      <c r="D17" s="328"/>
      <c r="E17" s="328"/>
      <c r="F17" s="179"/>
      <c r="G17" s="179"/>
      <c r="H17" s="328"/>
      <c r="I17" s="179"/>
      <c r="J17" s="328"/>
      <c r="K17" s="328"/>
      <c r="L17" s="179"/>
      <c r="M17" s="328"/>
      <c r="N17" s="179"/>
      <c r="O17" s="328"/>
      <c r="P17" s="328"/>
      <c r="Q17" s="328"/>
      <c r="R17" s="328"/>
      <c r="S17" s="179"/>
      <c r="T17" s="328"/>
      <c r="U17" s="328"/>
      <c r="V17" s="328"/>
      <c r="W17" s="179"/>
      <c r="X17" s="328"/>
      <c r="Y17" s="328"/>
      <c r="Z17" s="179"/>
      <c r="AA17" s="179"/>
      <c r="AB17" s="41"/>
    </row>
    <row r="18" spans="1:28" hidden="1" x14ac:dyDescent="0.25">
      <c r="A18" s="138"/>
      <c r="B18" s="129"/>
      <c r="C18" s="139"/>
      <c r="D18" s="328"/>
      <c r="E18" s="328"/>
      <c r="F18" s="139"/>
      <c r="G18" s="139"/>
      <c r="H18" s="328"/>
      <c r="I18" s="129"/>
      <c r="J18" s="328"/>
      <c r="K18" s="328"/>
      <c r="L18" s="139"/>
      <c r="M18" s="328"/>
      <c r="N18" s="139"/>
      <c r="O18" s="328"/>
      <c r="P18" s="328"/>
      <c r="Q18" s="328"/>
      <c r="R18" s="328"/>
      <c r="S18" s="139"/>
      <c r="T18" s="328"/>
      <c r="U18" s="328"/>
      <c r="V18" s="328"/>
      <c r="W18" s="129"/>
      <c r="X18" s="328"/>
      <c r="Y18" s="328"/>
      <c r="Z18" s="129"/>
      <c r="AA18" s="132"/>
      <c r="AB18" s="41"/>
    </row>
    <row r="19" spans="1:28" hidden="1" x14ac:dyDescent="0.25">
      <c r="A19" s="138"/>
      <c r="B19" s="129"/>
      <c r="C19" s="139"/>
      <c r="D19" s="328"/>
      <c r="E19" s="328"/>
      <c r="F19" s="139"/>
      <c r="G19" s="139"/>
      <c r="H19" s="328"/>
      <c r="I19" s="129"/>
      <c r="J19" s="328"/>
      <c r="K19" s="328"/>
      <c r="L19" s="139"/>
      <c r="M19" s="328"/>
      <c r="N19" s="139"/>
      <c r="O19" s="328"/>
      <c r="P19" s="328"/>
      <c r="Q19" s="328"/>
      <c r="R19" s="328"/>
      <c r="S19" s="129"/>
      <c r="T19" s="328"/>
      <c r="U19" s="328"/>
      <c r="V19" s="328"/>
      <c r="W19" s="129"/>
      <c r="X19" s="328"/>
      <c r="Y19" s="328"/>
      <c r="Z19" s="129"/>
      <c r="AA19" s="132"/>
      <c r="AB19" s="41"/>
    </row>
    <row r="20" spans="1:28" hidden="1" x14ac:dyDescent="0.25">
      <c r="A20" s="138"/>
      <c r="B20" s="129"/>
      <c r="C20" s="139"/>
      <c r="D20" s="328"/>
      <c r="E20" s="328"/>
      <c r="F20" s="139"/>
      <c r="G20" s="139"/>
      <c r="H20" s="328"/>
      <c r="I20" s="139"/>
      <c r="J20" s="328"/>
      <c r="K20" s="328"/>
      <c r="L20" s="139"/>
      <c r="M20" s="328"/>
      <c r="N20" s="139"/>
      <c r="O20" s="328"/>
      <c r="P20" s="328"/>
      <c r="Q20" s="328"/>
      <c r="R20" s="328"/>
      <c r="S20" s="139"/>
      <c r="T20" s="328"/>
      <c r="U20" s="328"/>
      <c r="V20" s="328"/>
      <c r="W20" s="129"/>
      <c r="X20" s="328"/>
      <c r="Y20" s="328"/>
      <c r="Z20" s="129"/>
      <c r="AA20" s="132"/>
      <c r="AB20" s="41"/>
    </row>
    <row r="21" spans="1:28" hidden="1" x14ac:dyDescent="0.25">
      <c r="A21" s="138"/>
      <c r="B21" s="129"/>
      <c r="C21" s="139"/>
      <c r="D21" s="328"/>
      <c r="E21" s="328"/>
      <c r="F21" s="139"/>
      <c r="G21" s="139"/>
      <c r="H21" s="328"/>
      <c r="I21" s="139"/>
      <c r="J21" s="328"/>
      <c r="K21" s="328"/>
      <c r="L21" s="139"/>
      <c r="M21" s="328"/>
      <c r="N21" s="139"/>
      <c r="O21" s="328"/>
      <c r="P21" s="328"/>
      <c r="Q21" s="328"/>
      <c r="R21" s="328"/>
      <c r="S21" s="129"/>
      <c r="T21" s="328"/>
      <c r="U21" s="328"/>
      <c r="V21" s="328"/>
      <c r="W21" s="129"/>
      <c r="X21" s="328"/>
      <c r="Y21" s="328"/>
      <c r="Z21" s="129"/>
      <c r="AA21" s="132"/>
      <c r="AB21" s="41"/>
    </row>
    <row r="22" spans="1:28" hidden="1" x14ac:dyDescent="0.25">
      <c r="A22" s="138"/>
      <c r="B22" s="129"/>
      <c r="C22" s="139"/>
      <c r="D22" s="328"/>
      <c r="E22" s="328"/>
      <c r="F22" s="139"/>
      <c r="G22" s="129"/>
      <c r="H22" s="129"/>
      <c r="I22" s="129"/>
      <c r="J22" s="328"/>
      <c r="K22" s="129"/>
      <c r="L22" s="139"/>
      <c r="M22" s="129"/>
      <c r="N22" s="139"/>
      <c r="O22" s="328"/>
      <c r="P22" s="328"/>
      <c r="Q22" s="129"/>
      <c r="R22" s="328"/>
      <c r="S22" s="139"/>
      <c r="T22" s="328"/>
      <c r="U22" s="328"/>
      <c r="V22" s="328"/>
      <c r="W22" s="328"/>
      <c r="X22" s="328"/>
      <c r="Y22" s="328"/>
      <c r="Z22" s="129"/>
      <c r="AA22" s="132"/>
      <c r="AB22" s="41"/>
    </row>
    <row r="23" spans="1:28" hidden="1" x14ac:dyDescent="0.25">
      <c r="A23" s="141"/>
      <c r="B23" s="129"/>
      <c r="C23" s="139"/>
      <c r="D23" s="328"/>
      <c r="E23" s="328"/>
      <c r="F23" s="129"/>
      <c r="G23" s="129"/>
      <c r="H23" s="129"/>
      <c r="I23" s="129"/>
      <c r="J23" s="328"/>
      <c r="K23" s="129"/>
      <c r="L23" s="139"/>
      <c r="M23" s="129"/>
      <c r="N23" s="129"/>
      <c r="O23" s="328"/>
      <c r="P23" s="328"/>
      <c r="Q23" s="129"/>
      <c r="R23" s="328"/>
      <c r="S23" s="129"/>
      <c r="T23" s="328"/>
      <c r="U23" s="328"/>
      <c r="V23" s="328"/>
      <c r="W23" s="328"/>
      <c r="X23" s="328"/>
      <c r="Y23" s="328"/>
      <c r="Z23" s="129"/>
      <c r="AA23" s="132"/>
      <c r="AB23" s="41"/>
    </row>
    <row r="24" spans="1:28" hidden="1" x14ac:dyDescent="0.25">
      <c r="A24" s="141"/>
      <c r="B24" s="129"/>
      <c r="C24" s="139"/>
      <c r="D24" s="328"/>
      <c r="E24" s="328"/>
      <c r="F24" s="139"/>
      <c r="G24" s="129"/>
      <c r="H24" s="129"/>
      <c r="I24" s="129"/>
      <c r="J24" s="328"/>
      <c r="K24" s="129"/>
      <c r="L24" s="139"/>
      <c r="M24" s="129"/>
      <c r="N24" s="139"/>
      <c r="O24" s="328"/>
      <c r="P24" s="328"/>
      <c r="Q24" s="129"/>
      <c r="R24" s="328"/>
      <c r="S24" s="139"/>
      <c r="T24" s="328"/>
      <c r="U24" s="328"/>
      <c r="V24" s="328"/>
      <c r="W24" s="328"/>
      <c r="X24" s="328"/>
      <c r="Y24" s="328"/>
      <c r="Z24" s="129"/>
      <c r="AA24" s="132"/>
      <c r="AB24" s="41"/>
    </row>
    <row r="25" spans="1:28" hidden="1" x14ac:dyDescent="0.25">
      <c r="A25" s="138"/>
      <c r="B25" s="129"/>
      <c r="C25" s="139"/>
      <c r="D25" s="328"/>
      <c r="E25" s="328"/>
      <c r="F25" s="139"/>
      <c r="G25" s="139"/>
      <c r="H25" s="328"/>
      <c r="I25" s="129"/>
      <c r="J25" s="129"/>
      <c r="K25" s="328"/>
      <c r="L25" s="129"/>
      <c r="M25" s="328"/>
      <c r="N25" s="139"/>
      <c r="O25" s="129"/>
      <c r="P25" s="328"/>
      <c r="Q25" s="328"/>
      <c r="R25" s="129"/>
      <c r="S25" s="139"/>
      <c r="T25" s="328"/>
      <c r="U25" s="129"/>
      <c r="V25" s="328"/>
      <c r="W25" s="129"/>
      <c r="X25" s="328"/>
      <c r="Y25" s="328"/>
      <c r="Z25" s="129"/>
      <c r="AA25" s="132"/>
      <c r="AB25" s="41"/>
    </row>
    <row r="26" spans="1:28" hidden="1" x14ac:dyDescent="0.25">
      <c r="A26" s="141"/>
      <c r="B26" s="129"/>
      <c r="C26" s="139"/>
      <c r="D26" s="328"/>
      <c r="E26" s="328"/>
      <c r="F26" s="139"/>
      <c r="G26" s="139"/>
      <c r="H26" s="328"/>
      <c r="I26" s="129"/>
      <c r="J26" s="129"/>
      <c r="K26" s="328"/>
      <c r="L26" s="129"/>
      <c r="M26" s="328"/>
      <c r="N26" s="139"/>
      <c r="O26" s="129"/>
      <c r="P26" s="328"/>
      <c r="Q26" s="328"/>
      <c r="R26" s="129"/>
      <c r="S26" s="139"/>
      <c r="T26" s="328"/>
      <c r="U26" s="129"/>
      <c r="V26" s="328"/>
      <c r="W26" s="129"/>
      <c r="X26" s="328"/>
      <c r="Y26" s="328"/>
      <c r="Z26" s="129"/>
      <c r="AA26" s="132"/>
      <c r="AB26" s="41"/>
    </row>
    <row r="27" spans="1:28" hidden="1" x14ac:dyDescent="0.25">
      <c r="A27" s="141"/>
      <c r="B27" s="129"/>
      <c r="C27" s="139"/>
      <c r="D27" s="328"/>
      <c r="E27" s="328"/>
      <c r="F27" s="139"/>
      <c r="G27" s="139"/>
      <c r="H27" s="328"/>
      <c r="I27" s="129"/>
      <c r="J27" s="129"/>
      <c r="K27" s="328"/>
      <c r="L27" s="129"/>
      <c r="M27" s="328"/>
      <c r="N27" s="139"/>
      <c r="O27" s="129"/>
      <c r="P27" s="328"/>
      <c r="Q27" s="328"/>
      <c r="R27" s="129"/>
      <c r="S27" s="139"/>
      <c r="T27" s="328"/>
      <c r="U27" s="129"/>
      <c r="V27" s="328"/>
      <c r="W27" s="129"/>
      <c r="X27" s="328"/>
      <c r="Y27" s="328"/>
      <c r="Z27" s="129"/>
      <c r="AA27" s="132"/>
      <c r="AB27" s="41"/>
    </row>
    <row r="28" spans="1:28" hidden="1" x14ac:dyDescent="0.25">
      <c r="A28" s="138"/>
      <c r="B28" s="129"/>
      <c r="C28" s="139"/>
      <c r="D28" s="328"/>
      <c r="E28" s="328"/>
      <c r="F28" s="129"/>
      <c r="G28" s="129"/>
      <c r="H28" s="328"/>
      <c r="I28" s="129"/>
      <c r="J28" s="129"/>
      <c r="K28" s="129"/>
      <c r="L28" s="129"/>
      <c r="M28" s="328"/>
      <c r="N28" s="129"/>
      <c r="O28" s="328"/>
      <c r="P28" s="129"/>
      <c r="Q28" s="328"/>
      <c r="R28" s="328"/>
      <c r="S28" s="129"/>
      <c r="T28" s="129"/>
      <c r="U28" s="328"/>
      <c r="V28" s="328"/>
      <c r="W28" s="129"/>
      <c r="X28" s="328"/>
      <c r="Y28" s="328"/>
      <c r="Z28" s="129"/>
      <c r="AA28" s="132"/>
      <c r="AB28" s="41"/>
    </row>
    <row r="29" spans="1:28" hidden="1" x14ac:dyDescent="0.25">
      <c r="A29" s="138"/>
      <c r="B29" s="129"/>
      <c r="C29" s="139"/>
      <c r="D29" s="328"/>
      <c r="E29" s="328"/>
      <c r="F29" s="139"/>
      <c r="G29" s="139"/>
      <c r="H29" s="328"/>
      <c r="I29" s="139"/>
      <c r="J29" s="328"/>
      <c r="K29" s="328"/>
      <c r="L29" s="139"/>
      <c r="M29" s="129"/>
      <c r="N29" s="139"/>
      <c r="O29" s="328"/>
      <c r="P29" s="328"/>
      <c r="Q29" s="129"/>
      <c r="R29" s="328"/>
      <c r="S29" s="139"/>
      <c r="T29" s="129"/>
      <c r="U29" s="328"/>
      <c r="V29" s="328"/>
      <c r="W29" s="129"/>
      <c r="X29" s="328"/>
      <c r="Y29" s="328"/>
      <c r="Z29" s="129"/>
      <c r="AA29" s="132"/>
      <c r="AB29" s="41"/>
    </row>
    <row r="30" spans="1:28" hidden="1" x14ac:dyDescent="0.25">
      <c r="A30" s="141"/>
      <c r="B30" s="129"/>
      <c r="C30" s="139"/>
      <c r="D30" s="328"/>
      <c r="E30" s="328"/>
      <c r="F30" s="139"/>
      <c r="G30" s="139"/>
      <c r="H30" s="328"/>
      <c r="I30" s="139"/>
      <c r="J30" s="328"/>
      <c r="K30" s="328"/>
      <c r="L30" s="139"/>
      <c r="M30" s="129"/>
      <c r="N30" s="139"/>
      <c r="O30" s="328"/>
      <c r="P30" s="328"/>
      <c r="Q30" s="129"/>
      <c r="R30" s="328"/>
      <c r="S30" s="139"/>
      <c r="T30" s="129"/>
      <c r="U30" s="328"/>
      <c r="V30" s="328"/>
      <c r="W30" s="129"/>
      <c r="X30" s="328"/>
      <c r="Y30" s="328"/>
      <c r="Z30" s="129"/>
      <c r="AA30" s="132"/>
      <c r="AB30" s="41"/>
    </row>
    <row r="31" spans="1:28" hidden="1" x14ac:dyDescent="0.25">
      <c r="A31" s="141"/>
      <c r="B31" s="129"/>
      <c r="C31" s="139"/>
      <c r="D31" s="328"/>
      <c r="E31" s="328"/>
      <c r="F31" s="139"/>
      <c r="G31" s="139"/>
      <c r="H31" s="328"/>
      <c r="I31" s="139"/>
      <c r="J31" s="328"/>
      <c r="K31" s="328"/>
      <c r="L31" s="139"/>
      <c r="M31" s="129"/>
      <c r="N31" s="139"/>
      <c r="O31" s="328"/>
      <c r="P31" s="328"/>
      <c r="Q31" s="129"/>
      <c r="R31" s="328"/>
      <c r="S31" s="139"/>
      <c r="T31" s="129"/>
      <c r="U31" s="328"/>
      <c r="V31" s="328"/>
      <c r="W31" s="129"/>
      <c r="X31" s="328"/>
      <c r="Y31" s="328"/>
      <c r="Z31" s="129"/>
      <c r="AA31" s="132"/>
      <c r="AB31" s="41"/>
    </row>
    <row r="32" spans="1:28" hidden="1" x14ac:dyDescent="0.25">
      <c r="A32" s="138"/>
      <c r="B32" s="129"/>
      <c r="C32" s="139"/>
      <c r="D32" s="328"/>
      <c r="E32" s="328"/>
      <c r="F32" s="129"/>
      <c r="G32" s="139"/>
      <c r="H32" s="328"/>
      <c r="I32" s="139"/>
      <c r="J32" s="328"/>
      <c r="K32" s="328"/>
      <c r="L32" s="139"/>
      <c r="M32" s="328"/>
      <c r="N32" s="139"/>
      <c r="O32" s="328"/>
      <c r="P32" s="328"/>
      <c r="Q32" s="328"/>
      <c r="R32" s="328"/>
      <c r="S32" s="129"/>
      <c r="T32" s="328"/>
      <c r="U32" s="328"/>
      <c r="V32" s="328"/>
      <c r="W32" s="129"/>
      <c r="X32" s="328"/>
      <c r="Y32" s="328"/>
      <c r="Z32" s="129"/>
      <c r="AA32" s="132"/>
      <c r="AB32" s="41"/>
    </row>
    <row r="33" spans="1:28" hidden="1" x14ac:dyDescent="0.25">
      <c r="A33" s="136"/>
      <c r="B33" s="129"/>
      <c r="C33" s="139"/>
      <c r="D33" s="328"/>
      <c r="E33" s="328"/>
      <c r="F33" s="139"/>
      <c r="G33" s="139"/>
      <c r="H33" s="328"/>
      <c r="I33" s="139"/>
      <c r="J33" s="129"/>
      <c r="K33" s="328"/>
      <c r="L33" s="139"/>
      <c r="M33" s="328"/>
      <c r="N33" s="139"/>
      <c r="O33" s="328"/>
      <c r="P33" s="129"/>
      <c r="Q33" s="328"/>
      <c r="R33" s="328"/>
      <c r="S33" s="139"/>
      <c r="T33" s="129"/>
      <c r="U33" s="328"/>
      <c r="V33" s="328"/>
      <c r="W33" s="129"/>
      <c r="X33" s="328"/>
      <c r="Y33" s="328"/>
      <c r="Z33" s="129"/>
      <c r="AA33" s="132"/>
      <c r="AB33" s="41"/>
    </row>
    <row r="34" spans="1:28" hidden="1" x14ac:dyDescent="0.25">
      <c r="A34" s="142"/>
      <c r="B34" s="129"/>
      <c r="C34" s="328"/>
      <c r="D34" s="328"/>
      <c r="E34" s="328"/>
      <c r="F34" s="139"/>
      <c r="G34" s="139"/>
      <c r="H34" s="328"/>
      <c r="I34" s="139"/>
      <c r="J34" s="328"/>
      <c r="K34" s="328"/>
      <c r="L34" s="129"/>
      <c r="M34" s="328"/>
      <c r="N34" s="139"/>
      <c r="O34" s="328"/>
      <c r="P34" s="328"/>
      <c r="Q34" s="328"/>
      <c r="R34" s="328"/>
      <c r="S34" s="129"/>
      <c r="T34" s="328"/>
      <c r="U34" s="328"/>
      <c r="V34" s="129"/>
      <c r="W34" s="129"/>
      <c r="X34" s="328"/>
      <c r="Y34" s="328"/>
      <c r="Z34" s="129"/>
      <c r="AA34" s="132"/>
      <c r="AB34" s="41"/>
    </row>
    <row r="35" spans="1:28" hidden="1" x14ac:dyDescent="0.25">
      <c r="A35" s="138"/>
      <c r="B35" s="129"/>
      <c r="C35" s="328"/>
      <c r="D35" s="328"/>
      <c r="E35" s="328"/>
      <c r="F35" s="139"/>
      <c r="G35" s="139"/>
      <c r="H35" s="328"/>
      <c r="I35" s="139"/>
      <c r="J35" s="328"/>
      <c r="K35" s="328"/>
      <c r="L35" s="139"/>
      <c r="M35" s="328"/>
      <c r="N35" s="139"/>
      <c r="O35" s="328"/>
      <c r="P35" s="328"/>
      <c r="Q35" s="328"/>
      <c r="R35" s="328"/>
      <c r="S35" s="129"/>
      <c r="T35" s="328"/>
      <c r="U35" s="328"/>
      <c r="V35" s="129"/>
      <c r="W35" s="129"/>
      <c r="X35" s="328"/>
      <c r="Y35" s="328"/>
      <c r="Z35" s="129"/>
      <c r="AA35" s="132"/>
      <c r="AB35" s="41"/>
    </row>
    <row r="36" spans="1:28" hidden="1" x14ac:dyDescent="0.25">
      <c r="A36" s="136"/>
      <c r="B36" s="129"/>
      <c r="C36" s="129"/>
      <c r="D36" s="328"/>
      <c r="E36" s="328"/>
      <c r="F36" s="129"/>
      <c r="G36" s="139"/>
      <c r="H36" s="328"/>
      <c r="I36" s="139"/>
      <c r="J36" s="328"/>
      <c r="K36" s="328"/>
      <c r="L36" s="139"/>
      <c r="M36" s="328"/>
      <c r="N36" s="139"/>
      <c r="O36" s="328"/>
      <c r="P36" s="328"/>
      <c r="Q36" s="328"/>
      <c r="R36" s="328"/>
      <c r="S36" s="129"/>
      <c r="T36" s="328"/>
      <c r="U36" s="328"/>
      <c r="V36" s="328"/>
      <c r="W36" s="129"/>
      <c r="X36" s="129"/>
      <c r="Y36" s="328"/>
      <c r="Z36" s="129"/>
      <c r="AA36" s="132"/>
      <c r="AB36" s="41"/>
    </row>
    <row r="37" spans="1:28" hidden="1" x14ac:dyDescent="0.25">
      <c r="A37" s="136"/>
      <c r="B37" s="129"/>
      <c r="C37" s="129"/>
      <c r="D37" s="328"/>
      <c r="E37" s="328"/>
      <c r="F37" s="129"/>
      <c r="G37" s="328"/>
      <c r="H37" s="328"/>
      <c r="I37" s="328"/>
      <c r="J37" s="328"/>
      <c r="K37" s="328"/>
      <c r="L37" s="328"/>
      <c r="M37" s="328"/>
      <c r="N37" s="328"/>
      <c r="O37" s="328"/>
      <c r="P37" s="328"/>
      <c r="Q37" s="328"/>
      <c r="R37" s="328"/>
      <c r="S37" s="328"/>
      <c r="T37" s="328"/>
      <c r="U37" s="328"/>
      <c r="V37" s="328"/>
      <c r="W37" s="129"/>
      <c r="X37" s="328"/>
      <c r="Y37" s="328"/>
      <c r="Z37" s="129"/>
      <c r="AA37" s="132"/>
      <c r="AB37" s="41"/>
    </row>
    <row r="38" spans="1:28" hidden="1" x14ac:dyDescent="0.25">
      <c r="A38" s="170"/>
      <c r="B38" s="171"/>
      <c r="C38" s="171"/>
      <c r="D38" s="328"/>
      <c r="E38" s="328"/>
      <c r="F38" s="171"/>
      <c r="G38" s="171"/>
      <c r="H38" s="171"/>
      <c r="I38" s="171"/>
      <c r="J38" s="171"/>
      <c r="K38" s="171"/>
      <c r="L38" s="171"/>
      <c r="M38" s="171"/>
      <c r="N38" s="171"/>
      <c r="O38" s="171"/>
      <c r="P38" s="171"/>
      <c r="Q38" s="171"/>
      <c r="R38" s="171"/>
      <c r="S38" s="171"/>
      <c r="T38" s="171"/>
      <c r="U38" s="171"/>
      <c r="V38" s="171"/>
      <c r="W38" s="171"/>
      <c r="X38" s="171"/>
      <c r="Y38" s="328"/>
      <c r="Z38" s="171"/>
      <c r="AA38" s="172"/>
      <c r="AB38" s="41"/>
    </row>
    <row r="39" spans="1:28" hidden="1" x14ac:dyDescent="0.25">
      <c r="A39" s="80"/>
      <c r="B39" s="88"/>
      <c r="C39" s="88"/>
      <c r="D39" s="88"/>
      <c r="E39" s="88"/>
      <c r="F39" s="88"/>
      <c r="G39" s="88"/>
      <c r="H39" s="88"/>
      <c r="I39" s="88"/>
      <c r="J39" s="88"/>
      <c r="K39" s="88"/>
      <c r="L39" s="88"/>
      <c r="M39" s="88"/>
      <c r="N39" s="88"/>
      <c r="O39" s="88"/>
      <c r="P39" s="88"/>
      <c r="Q39" s="88"/>
      <c r="R39" s="88"/>
      <c r="S39" s="88"/>
      <c r="T39" s="88"/>
      <c r="U39" s="88"/>
      <c r="V39" s="88"/>
      <c r="W39" s="88"/>
      <c r="X39" s="88"/>
      <c r="Y39" s="88"/>
      <c r="Z39" s="88"/>
      <c r="AA39" s="88"/>
    </row>
    <row r="40" spans="1:28" hidden="1" x14ac:dyDescent="0.25">
      <c r="A40" s="11"/>
      <c r="B40" s="36"/>
      <c r="C40" s="36"/>
      <c r="D40" s="36"/>
      <c r="E40" s="36"/>
      <c r="F40" s="36"/>
      <c r="G40" s="36"/>
      <c r="H40" s="36"/>
      <c r="I40" s="36"/>
      <c r="J40" s="36"/>
      <c r="K40" s="36"/>
      <c r="L40" s="36"/>
      <c r="M40" s="36"/>
      <c r="N40" s="36"/>
      <c r="O40" s="36"/>
      <c r="P40" s="36"/>
      <c r="Q40" s="36"/>
      <c r="R40" s="36"/>
      <c r="S40" s="36"/>
      <c r="T40" s="36"/>
      <c r="U40" s="36"/>
      <c r="V40" s="36"/>
      <c r="W40" s="36"/>
      <c r="X40" s="36"/>
      <c r="Y40" s="36"/>
      <c r="Z40" s="36"/>
      <c r="AA40" s="36"/>
    </row>
    <row r="41" spans="1:28" hidden="1" x14ac:dyDescent="0.25">
      <c r="A41" s="11"/>
      <c r="B41" s="36"/>
      <c r="C41" s="36"/>
      <c r="D41" s="36"/>
      <c r="E41" s="36"/>
      <c r="F41" s="36"/>
      <c r="G41" s="36"/>
      <c r="H41" s="36"/>
      <c r="I41" s="36"/>
      <c r="J41" s="36"/>
      <c r="K41" s="36"/>
      <c r="L41" s="36"/>
      <c r="M41" s="36"/>
      <c r="N41" s="36"/>
      <c r="O41" s="36"/>
      <c r="P41" s="36"/>
      <c r="Q41" s="36"/>
      <c r="R41" s="36"/>
      <c r="S41" s="36"/>
      <c r="T41" s="36"/>
      <c r="U41" s="36"/>
      <c r="V41" s="36"/>
      <c r="W41" s="36"/>
      <c r="X41" s="36"/>
      <c r="Y41" s="36"/>
      <c r="Z41" s="36"/>
      <c r="AA41" s="36"/>
    </row>
    <row r="42" spans="1:28" ht="23.25" hidden="1" customHeight="1" x14ac:dyDescent="0.25">
      <c r="A42" s="352"/>
      <c r="B42" s="180"/>
      <c r="C42" s="36"/>
      <c r="D42" s="36"/>
      <c r="E42" s="36"/>
      <c r="F42" s="36"/>
      <c r="G42" s="36"/>
      <c r="H42" s="36"/>
      <c r="I42" s="36"/>
      <c r="J42" s="36"/>
      <c r="K42" s="36"/>
      <c r="L42" s="36"/>
      <c r="M42" s="36"/>
      <c r="N42" s="36"/>
      <c r="O42" s="36"/>
      <c r="P42" s="36"/>
      <c r="Q42" s="36"/>
      <c r="R42" s="36"/>
      <c r="S42" s="36"/>
      <c r="T42" s="36"/>
      <c r="U42" s="36"/>
      <c r="V42" s="36"/>
      <c r="W42" s="36"/>
      <c r="X42" s="36"/>
      <c r="Y42" s="36"/>
      <c r="Z42" s="36"/>
      <c r="AA42" s="36"/>
    </row>
    <row r="43" spans="1:28" ht="24" hidden="1" customHeight="1" x14ac:dyDescent="0.25">
      <c r="A43" s="190"/>
      <c r="B43" s="191"/>
      <c r="C43" s="41"/>
    </row>
    <row r="44" spans="1:28" hidden="1" x14ac:dyDescent="0.25">
      <c r="A44" s="186"/>
      <c r="B44" s="154"/>
      <c r="C44" s="41"/>
    </row>
    <row r="45" spans="1:28" ht="60" hidden="1" customHeight="1" x14ac:dyDescent="0.25">
      <c r="A45" s="332"/>
      <c r="B45" s="187"/>
      <c r="C45" s="41"/>
    </row>
    <row r="46" spans="1:28" hidden="1" x14ac:dyDescent="0.25">
      <c r="A46" s="188"/>
      <c r="B46" s="155"/>
      <c r="C46" s="41"/>
    </row>
    <row r="47" spans="1:28" hidden="1" x14ac:dyDescent="0.25">
      <c r="A47" s="189"/>
      <c r="B47" s="156"/>
      <c r="C47" s="41"/>
    </row>
    <row r="48" spans="1:28" ht="24" hidden="1" customHeight="1" x14ac:dyDescent="0.25">
      <c r="A48" s="359"/>
      <c r="B48" s="156"/>
    </row>
    <row r="49" spans="1:33" hidden="1" x14ac:dyDescent="0.25">
      <c r="A49" s="183"/>
      <c r="B49" s="81"/>
      <c r="C49" s="182"/>
      <c r="D49" s="65"/>
      <c r="E49" s="54"/>
      <c r="F49" s="41"/>
    </row>
    <row r="50" spans="1:33" hidden="1" x14ac:dyDescent="0.25">
      <c r="A50" s="181"/>
      <c r="B50" s="23"/>
      <c r="C50" s="328"/>
      <c r="D50" s="65"/>
      <c r="E50" s="89"/>
      <c r="F50" s="41"/>
    </row>
    <row r="51" spans="1:33" hidden="1" x14ac:dyDescent="0.25">
      <c r="A51" s="153"/>
      <c r="B51" s="21"/>
      <c r="C51" s="328"/>
      <c r="D51" s="65"/>
      <c r="E51" s="67"/>
      <c r="F51" s="41"/>
    </row>
    <row r="52" spans="1:33" hidden="1" x14ac:dyDescent="0.25">
      <c r="A52" s="333"/>
      <c r="B52" s="21"/>
      <c r="C52" s="328"/>
      <c r="D52" s="65"/>
      <c r="E52" s="66"/>
      <c r="F52" s="41"/>
    </row>
    <row r="53" spans="1:33" hidden="1" x14ac:dyDescent="0.25">
      <c r="A53" s="181"/>
      <c r="B53" s="21"/>
      <c r="C53" s="328"/>
      <c r="D53" s="41"/>
      <c r="E53" s="13"/>
    </row>
    <row r="54" spans="1:33" hidden="1" x14ac:dyDescent="0.25">
      <c r="A54" s="181"/>
      <c r="B54" s="21"/>
      <c r="C54" s="155"/>
      <c r="D54" s="41"/>
    </row>
    <row r="55" spans="1:33" hidden="1" x14ac:dyDescent="0.25">
      <c r="A55" s="334"/>
      <c r="B55" s="62"/>
      <c r="C55" s="328"/>
      <c r="D55" s="41"/>
    </row>
    <row r="56" spans="1:33" hidden="1" x14ac:dyDescent="0.25">
      <c r="A56" s="13"/>
      <c r="B56" s="13"/>
      <c r="C56" s="13"/>
    </row>
    <row r="58" spans="1:33" hidden="1" x14ac:dyDescent="0.25">
      <c r="A58" s="353"/>
      <c r="B58" s="24"/>
      <c r="C58" s="24"/>
      <c r="D58" s="24"/>
      <c r="E58" s="24"/>
      <c r="F58" s="24"/>
      <c r="G58" s="24"/>
      <c r="H58" s="24"/>
      <c r="I58" s="24"/>
      <c r="J58" s="24"/>
      <c r="K58" s="24"/>
      <c r="L58" s="24"/>
      <c r="M58" s="24"/>
      <c r="N58" s="24"/>
      <c r="O58" s="24"/>
      <c r="P58" s="24"/>
      <c r="Q58" s="24"/>
      <c r="R58" s="24"/>
      <c r="S58" s="24"/>
      <c r="T58" s="24"/>
      <c r="U58" s="24"/>
      <c r="V58" s="24"/>
      <c r="W58" s="24"/>
      <c r="X58" s="24"/>
      <c r="Y58" s="24"/>
      <c r="Z58" s="24"/>
      <c r="AA58" s="24"/>
      <c r="AB58" s="24"/>
      <c r="AD58" s="24"/>
    </row>
    <row r="59" spans="1:33" hidden="1" x14ac:dyDescent="0.25">
      <c r="A59" s="106"/>
      <c r="B59" s="81"/>
      <c r="C59" s="81"/>
      <c r="D59" s="81"/>
      <c r="E59" s="85"/>
      <c r="F59" s="85"/>
      <c r="G59" s="85"/>
      <c r="H59" s="85"/>
      <c r="I59" s="85"/>
      <c r="J59" s="85"/>
      <c r="K59" s="85"/>
      <c r="L59" s="85"/>
      <c r="M59" s="85"/>
      <c r="N59" s="85"/>
      <c r="O59" s="85"/>
      <c r="P59" s="85"/>
      <c r="Q59" s="85"/>
      <c r="R59" s="85"/>
      <c r="S59" s="85"/>
      <c r="T59" s="85"/>
      <c r="U59" s="85"/>
      <c r="V59" s="85"/>
      <c r="W59" s="85"/>
      <c r="X59" s="85"/>
      <c r="Y59" s="85"/>
      <c r="Z59" s="85"/>
      <c r="AA59" s="145"/>
      <c r="AB59" s="85"/>
      <c r="AC59" s="81"/>
      <c r="AD59" s="81"/>
      <c r="AE59" s="65"/>
      <c r="AF59" s="54"/>
      <c r="AG59" s="41"/>
    </row>
    <row r="60" spans="1:33" hidden="1" x14ac:dyDescent="0.25">
      <c r="A60" s="134"/>
      <c r="B60" s="127"/>
      <c r="C60" s="184"/>
      <c r="D60" s="127"/>
      <c r="E60" s="127"/>
      <c r="F60" s="127"/>
      <c r="G60" s="127"/>
      <c r="H60" s="127"/>
      <c r="I60" s="127"/>
      <c r="J60" s="127"/>
      <c r="K60" s="127"/>
      <c r="L60" s="127"/>
      <c r="M60" s="127"/>
      <c r="N60" s="127"/>
      <c r="O60" s="127"/>
      <c r="P60" s="127"/>
      <c r="Q60" s="127"/>
      <c r="R60" s="127"/>
      <c r="S60" s="127"/>
      <c r="T60" s="127"/>
      <c r="U60" s="127"/>
      <c r="V60" s="127"/>
      <c r="W60" s="127"/>
      <c r="X60" s="127"/>
      <c r="Y60" s="127"/>
      <c r="Z60" s="127"/>
      <c r="AA60" s="127"/>
      <c r="AB60" s="328"/>
      <c r="AC60" s="127"/>
      <c r="AD60" s="133"/>
      <c r="AE60" s="65"/>
      <c r="AF60" s="84"/>
      <c r="AG60" s="41"/>
    </row>
    <row r="61" spans="1:33" hidden="1" x14ac:dyDescent="0.25">
      <c r="A61" s="135"/>
      <c r="B61" s="129"/>
      <c r="C61" s="185"/>
      <c r="D61" s="129"/>
      <c r="E61" s="129"/>
      <c r="F61" s="129"/>
      <c r="G61" s="129"/>
      <c r="H61" s="129"/>
      <c r="I61" s="129"/>
      <c r="J61" s="129"/>
      <c r="K61" s="129"/>
      <c r="L61" s="129"/>
      <c r="M61" s="129"/>
      <c r="N61" s="129"/>
      <c r="O61" s="129"/>
      <c r="P61" s="129"/>
      <c r="Q61" s="129"/>
      <c r="R61" s="129"/>
      <c r="S61" s="129"/>
      <c r="T61" s="129"/>
      <c r="U61" s="129"/>
      <c r="V61" s="129"/>
      <c r="W61" s="129"/>
      <c r="X61" s="129"/>
      <c r="Y61" s="129"/>
      <c r="Z61" s="129"/>
      <c r="AA61" s="129"/>
      <c r="AB61" s="328"/>
      <c r="AC61" s="129"/>
      <c r="AD61" s="132"/>
      <c r="AE61" s="65"/>
      <c r="AF61" s="67"/>
      <c r="AG61" s="41"/>
    </row>
    <row r="62" spans="1:33" hidden="1" x14ac:dyDescent="0.25">
      <c r="A62" s="136"/>
      <c r="B62" s="129"/>
      <c r="C62" s="185"/>
      <c r="D62" s="129"/>
      <c r="E62" s="129"/>
      <c r="F62" s="129"/>
      <c r="G62" s="129"/>
      <c r="H62" s="129"/>
      <c r="I62" s="129"/>
      <c r="J62" s="129"/>
      <c r="K62" s="129"/>
      <c r="L62" s="129"/>
      <c r="M62" s="129"/>
      <c r="N62" s="129"/>
      <c r="O62" s="129"/>
      <c r="P62" s="129"/>
      <c r="Q62" s="129"/>
      <c r="R62" s="129"/>
      <c r="S62" s="129"/>
      <c r="T62" s="129"/>
      <c r="U62" s="129"/>
      <c r="V62" s="129"/>
      <c r="W62" s="129"/>
      <c r="X62" s="129"/>
      <c r="Y62" s="129"/>
      <c r="Z62" s="129"/>
      <c r="AA62" s="129"/>
      <c r="AB62" s="328"/>
      <c r="AC62" s="129"/>
      <c r="AD62" s="132"/>
      <c r="AE62" s="65"/>
      <c r="AF62" s="48"/>
      <c r="AG62" s="41"/>
    </row>
    <row r="63" spans="1:33" hidden="1" x14ac:dyDescent="0.25">
      <c r="A63" s="136"/>
      <c r="B63" s="129"/>
      <c r="C63" s="185"/>
      <c r="D63" s="129"/>
      <c r="E63" s="129"/>
      <c r="F63" s="129"/>
      <c r="G63" s="129"/>
      <c r="H63" s="129"/>
      <c r="I63" s="129"/>
      <c r="J63" s="129"/>
      <c r="K63" s="129"/>
      <c r="L63" s="129"/>
      <c r="M63" s="129"/>
      <c r="N63" s="129"/>
      <c r="O63" s="129"/>
      <c r="P63" s="129"/>
      <c r="Q63" s="129"/>
      <c r="R63" s="129"/>
      <c r="S63" s="129"/>
      <c r="T63" s="129"/>
      <c r="U63" s="129"/>
      <c r="V63" s="129"/>
      <c r="W63" s="129"/>
      <c r="X63" s="129"/>
      <c r="Y63" s="129"/>
      <c r="Z63" s="129"/>
      <c r="AA63" s="129"/>
      <c r="AB63" s="328"/>
      <c r="AC63" s="129"/>
      <c r="AD63" s="132"/>
      <c r="AE63" s="65"/>
      <c r="AF63" s="87"/>
      <c r="AG63" s="41"/>
    </row>
    <row r="64" spans="1:33" hidden="1" x14ac:dyDescent="0.25">
      <c r="A64" s="136"/>
      <c r="B64" s="129"/>
      <c r="C64" s="185"/>
      <c r="D64" s="129"/>
      <c r="E64" s="129"/>
      <c r="F64" s="129"/>
      <c r="G64" s="129"/>
      <c r="H64" s="129"/>
      <c r="I64" s="129"/>
      <c r="J64" s="129"/>
      <c r="K64" s="129"/>
      <c r="L64" s="129"/>
      <c r="M64" s="129"/>
      <c r="N64" s="129"/>
      <c r="O64" s="129"/>
      <c r="P64" s="129"/>
      <c r="Q64" s="129"/>
      <c r="R64" s="129"/>
      <c r="S64" s="129"/>
      <c r="T64" s="129"/>
      <c r="U64" s="129"/>
      <c r="V64" s="129"/>
      <c r="W64" s="129"/>
      <c r="X64" s="129"/>
      <c r="Y64" s="129"/>
      <c r="Z64" s="129"/>
      <c r="AA64" s="129"/>
      <c r="AB64" s="328"/>
      <c r="AC64" s="129"/>
      <c r="AD64" s="132"/>
      <c r="AE64" s="41"/>
      <c r="AF64" s="13"/>
    </row>
    <row r="65" spans="1:31" hidden="1" x14ac:dyDescent="0.25">
      <c r="A65" s="136"/>
      <c r="B65" s="129"/>
      <c r="C65" s="185"/>
      <c r="D65" s="129"/>
      <c r="E65" s="129"/>
      <c r="F65" s="129"/>
      <c r="G65" s="129"/>
      <c r="H65" s="129"/>
      <c r="I65" s="129"/>
      <c r="J65" s="129"/>
      <c r="K65" s="129"/>
      <c r="L65" s="129"/>
      <c r="M65" s="129"/>
      <c r="N65" s="129"/>
      <c r="O65" s="129"/>
      <c r="P65" s="129"/>
      <c r="Q65" s="129"/>
      <c r="R65" s="129"/>
      <c r="S65" s="129"/>
      <c r="T65" s="129"/>
      <c r="U65" s="129"/>
      <c r="V65" s="129"/>
      <c r="W65" s="129"/>
      <c r="X65" s="129"/>
      <c r="Y65" s="129"/>
      <c r="Z65" s="129"/>
      <c r="AA65" s="129"/>
      <c r="AB65" s="328"/>
      <c r="AC65" s="129"/>
      <c r="AD65" s="132"/>
      <c r="AE65" s="41"/>
    </row>
    <row r="66" spans="1:31" hidden="1" x14ac:dyDescent="0.25">
      <c r="A66" s="136"/>
      <c r="B66" s="129"/>
      <c r="C66" s="185"/>
      <c r="D66" s="129"/>
      <c r="E66" s="129"/>
      <c r="F66" s="129"/>
      <c r="G66" s="129"/>
      <c r="H66" s="129"/>
      <c r="I66" s="129"/>
      <c r="J66" s="129"/>
      <c r="K66" s="129"/>
      <c r="L66" s="129"/>
      <c r="M66" s="129"/>
      <c r="N66" s="129"/>
      <c r="O66" s="129"/>
      <c r="P66" s="129"/>
      <c r="Q66" s="129"/>
      <c r="R66" s="129"/>
      <c r="S66" s="129"/>
      <c r="T66" s="129"/>
      <c r="U66" s="129"/>
      <c r="V66" s="129"/>
      <c r="W66" s="129"/>
      <c r="X66" s="129"/>
      <c r="Y66" s="129"/>
      <c r="Z66" s="129"/>
      <c r="AA66" s="129"/>
      <c r="AB66" s="328"/>
      <c r="AC66" s="129"/>
      <c r="AD66" s="132"/>
      <c r="AE66" s="41"/>
    </row>
    <row r="67" spans="1:31" hidden="1" x14ac:dyDescent="0.25">
      <c r="A67" s="136"/>
      <c r="B67" s="129"/>
      <c r="C67" s="185"/>
      <c r="D67" s="129"/>
      <c r="E67" s="129"/>
      <c r="F67" s="129"/>
      <c r="G67" s="129"/>
      <c r="H67" s="129"/>
      <c r="I67" s="129"/>
      <c r="J67" s="129"/>
      <c r="K67" s="129"/>
      <c r="L67" s="129"/>
      <c r="M67" s="129"/>
      <c r="N67" s="129"/>
      <c r="O67" s="129"/>
      <c r="P67" s="129"/>
      <c r="Q67" s="129"/>
      <c r="R67" s="129"/>
      <c r="S67" s="129"/>
      <c r="T67" s="129"/>
      <c r="U67" s="129"/>
      <c r="V67" s="129"/>
      <c r="W67" s="129"/>
      <c r="X67" s="129"/>
      <c r="Y67" s="129"/>
      <c r="Z67" s="129"/>
      <c r="AA67" s="129"/>
      <c r="AB67" s="328"/>
      <c r="AC67" s="129"/>
      <c r="AD67" s="132"/>
      <c r="AE67" s="41"/>
    </row>
    <row r="68" spans="1:31" hidden="1" x14ac:dyDescent="0.25">
      <c r="A68" s="136"/>
      <c r="B68" s="129"/>
      <c r="C68" s="185"/>
      <c r="D68" s="129"/>
      <c r="E68" s="129"/>
      <c r="F68" s="129"/>
      <c r="G68" s="129"/>
      <c r="H68" s="129"/>
      <c r="I68" s="129"/>
      <c r="J68" s="129"/>
      <c r="K68" s="129"/>
      <c r="L68" s="129"/>
      <c r="M68" s="129"/>
      <c r="N68" s="129"/>
      <c r="O68" s="129"/>
      <c r="P68" s="129"/>
      <c r="Q68" s="129"/>
      <c r="R68" s="129"/>
      <c r="S68" s="129"/>
      <c r="T68" s="129"/>
      <c r="U68" s="129"/>
      <c r="V68" s="129"/>
      <c r="W68" s="129"/>
      <c r="X68" s="129"/>
      <c r="Y68" s="129"/>
      <c r="Z68" s="129"/>
      <c r="AA68" s="129"/>
      <c r="AB68" s="328"/>
      <c r="AC68" s="129"/>
      <c r="AD68" s="132"/>
      <c r="AE68" s="41"/>
    </row>
    <row r="69" spans="1:31" hidden="1" x14ac:dyDescent="0.25">
      <c r="A69" s="136"/>
      <c r="B69" s="129"/>
      <c r="C69" s="185"/>
      <c r="D69" s="129"/>
      <c r="E69" s="129"/>
      <c r="F69" s="129"/>
      <c r="G69" s="129"/>
      <c r="H69" s="129"/>
      <c r="I69" s="129"/>
      <c r="J69" s="129"/>
      <c r="K69" s="129"/>
      <c r="L69" s="129"/>
      <c r="M69" s="129"/>
      <c r="N69" s="129"/>
      <c r="O69" s="129"/>
      <c r="P69" s="129"/>
      <c r="Q69" s="129"/>
      <c r="R69" s="129"/>
      <c r="S69" s="129"/>
      <c r="T69" s="129"/>
      <c r="U69" s="129"/>
      <c r="V69" s="129"/>
      <c r="W69" s="129"/>
      <c r="X69" s="129"/>
      <c r="Y69" s="129"/>
      <c r="Z69" s="129"/>
      <c r="AA69" s="129"/>
      <c r="AB69" s="328"/>
      <c r="AC69" s="129"/>
      <c r="AD69" s="132"/>
      <c r="AE69" s="41"/>
    </row>
    <row r="70" spans="1:31" hidden="1" x14ac:dyDescent="0.25">
      <c r="A70" s="136"/>
      <c r="B70" s="129"/>
      <c r="C70" s="185"/>
      <c r="D70" s="129"/>
      <c r="E70" s="129"/>
      <c r="F70" s="129"/>
      <c r="G70" s="129"/>
      <c r="H70" s="129"/>
      <c r="I70" s="129"/>
      <c r="J70" s="129"/>
      <c r="K70" s="129"/>
      <c r="L70" s="129"/>
      <c r="M70" s="129"/>
      <c r="N70" s="129"/>
      <c r="O70" s="129"/>
      <c r="P70" s="129"/>
      <c r="Q70" s="129"/>
      <c r="R70" s="129"/>
      <c r="S70" s="129"/>
      <c r="T70" s="129"/>
      <c r="U70" s="129"/>
      <c r="V70" s="129"/>
      <c r="W70" s="129"/>
      <c r="X70" s="129"/>
      <c r="Y70" s="129"/>
      <c r="Z70" s="129"/>
      <c r="AA70" s="129"/>
      <c r="AB70" s="328"/>
      <c r="AC70" s="129"/>
      <c r="AD70" s="132"/>
      <c r="AE70" s="41"/>
    </row>
    <row r="71" spans="1:31" hidden="1" x14ac:dyDescent="0.25">
      <c r="A71" s="136"/>
      <c r="B71" s="129"/>
      <c r="C71" s="185"/>
      <c r="D71" s="129"/>
      <c r="E71" s="129"/>
      <c r="F71" s="129"/>
      <c r="G71" s="129"/>
      <c r="H71" s="129"/>
      <c r="I71" s="129"/>
      <c r="J71" s="129"/>
      <c r="K71" s="129"/>
      <c r="L71" s="129"/>
      <c r="M71" s="129"/>
      <c r="N71" s="129"/>
      <c r="O71" s="129"/>
      <c r="P71" s="129"/>
      <c r="Q71" s="129"/>
      <c r="R71" s="129"/>
      <c r="S71" s="129"/>
      <c r="T71" s="129"/>
      <c r="U71" s="129"/>
      <c r="V71" s="129"/>
      <c r="W71" s="129"/>
      <c r="X71" s="129"/>
      <c r="Y71" s="129"/>
      <c r="Z71" s="129"/>
      <c r="AA71" s="129"/>
      <c r="AB71" s="328"/>
      <c r="AC71" s="129"/>
      <c r="AD71" s="132"/>
      <c r="AE71" s="41"/>
    </row>
    <row r="72" spans="1:31" hidden="1" x14ac:dyDescent="0.25">
      <c r="A72" s="136"/>
      <c r="B72" s="328"/>
      <c r="C72" s="329"/>
      <c r="D72" s="129"/>
      <c r="E72" s="129"/>
      <c r="F72" s="129"/>
      <c r="G72" s="129"/>
      <c r="H72" s="129"/>
      <c r="I72" s="129"/>
      <c r="J72" s="129"/>
      <c r="K72" s="129"/>
      <c r="L72" s="129"/>
      <c r="M72" s="129"/>
      <c r="N72" s="129"/>
      <c r="O72" s="129"/>
      <c r="P72" s="129"/>
      <c r="Q72" s="129"/>
      <c r="R72" s="129"/>
      <c r="S72" s="129"/>
      <c r="T72" s="129"/>
      <c r="U72" s="129"/>
      <c r="V72" s="129"/>
      <c r="W72" s="129"/>
      <c r="X72" s="129"/>
      <c r="Y72" s="129"/>
      <c r="Z72" s="129"/>
      <c r="AA72" s="129"/>
      <c r="AB72" s="328"/>
      <c r="AC72" s="129"/>
      <c r="AD72" s="132"/>
      <c r="AE72" s="41"/>
    </row>
    <row r="73" spans="1:31" hidden="1" x14ac:dyDescent="0.25">
      <c r="A73" s="136"/>
      <c r="B73" s="328"/>
      <c r="C73" s="329"/>
      <c r="D73" s="129"/>
      <c r="E73" s="129"/>
      <c r="F73" s="129"/>
      <c r="G73" s="129"/>
      <c r="H73" s="129"/>
      <c r="I73" s="129"/>
      <c r="J73" s="129"/>
      <c r="K73" s="129"/>
      <c r="L73" s="129"/>
      <c r="M73" s="129"/>
      <c r="N73" s="129"/>
      <c r="O73" s="129"/>
      <c r="P73" s="129"/>
      <c r="Q73" s="129"/>
      <c r="R73" s="129"/>
      <c r="S73" s="129"/>
      <c r="T73" s="129"/>
      <c r="U73" s="129"/>
      <c r="V73" s="129"/>
      <c r="W73" s="129"/>
      <c r="X73" s="129"/>
      <c r="Y73" s="129"/>
      <c r="Z73" s="129"/>
      <c r="AA73" s="129"/>
      <c r="AB73" s="328"/>
      <c r="AC73" s="129"/>
      <c r="AD73" s="132"/>
      <c r="AE73" s="41"/>
    </row>
    <row r="74" spans="1:31" hidden="1" x14ac:dyDescent="0.25">
      <c r="A74" s="136"/>
      <c r="B74" s="129"/>
      <c r="C74" s="329"/>
      <c r="D74" s="328"/>
      <c r="E74" s="328"/>
      <c r="F74" s="328"/>
      <c r="G74" s="328"/>
      <c r="H74" s="328"/>
      <c r="I74" s="328"/>
      <c r="J74" s="328"/>
      <c r="K74" s="328"/>
      <c r="L74" s="328"/>
      <c r="M74" s="328"/>
      <c r="N74" s="328"/>
      <c r="O74" s="328"/>
      <c r="P74" s="328"/>
      <c r="Q74" s="328"/>
      <c r="R74" s="328"/>
      <c r="S74" s="328"/>
      <c r="T74" s="328"/>
      <c r="U74" s="328"/>
      <c r="V74" s="328"/>
      <c r="W74" s="328"/>
      <c r="X74" s="328"/>
      <c r="Y74" s="328"/>
      <c r="Z74" s="328"/>
      <c r="AA74" s="328"/>
      <c r="AB74" s="328"/>
      <c r="AC74" s="129"/>
      <c r="AD74" s="132"/>
      <c r="AE74" s="41"/>
    </row>
    <row r="75" spans="1:31" hidden="1" x14ac:dyDescent="0.25">
      <c r="A75" s="136"/>
      <c r="B75" s="129"/>
      <c r="C75" s="329"/>
      <c r="D75" s="328"/>
      <c r="E75" s="129"/>
      <c r="F75" s="129"/>
      <c r="G75" s="129"/>
      <c r="H75" s="129"/>
      <c r="I75" s="129"/>
      <c r="J75" s="129"/>
      <c r="K75" s="129"/>
      <c r="L75" s="129"/>
      <c r="M75" s="129"/>
      <c r="N75" s="129"/>
      <c r="O75" s="129"/>
      <c r="P75" s="129"/>
      <c r="Q75" s="129"/>
      <c r="R75" s="129"/>
      <c r="S75" s="129"/>
      <c r="T75" s="129"/>
      <c r="U75" s="129"/>
      <c r="V75" s="129"/>
      <c r="W75" s="129"/>
      <c r="X75" s="129"/>
      <c r="Y75" s="129"/>
      <c r="Z75" s="129"/>
      <c r="AA75" s="129"/>
      <c r="AB75" s="129"/>
      <c r="AC75" s="129"/>
      <c r="AD75" s="132"/>
      <c r="AE75" s="41"/>
    </row>
    <row r="76" spans="1:31" hidden="1" x14ac:dyDescent="0.25">
      <c r="A76" s="170"/>
      <c r="B76" s="328"/>
      <c r="C76" s="329"/>
      <c r="D76" s="328"/>
      <c r="E76" s="171"/>
      <c r="F76" s="171"/>
      <c r="G76" s="171"/>
      <c r="H76" s="171"/>
      <c r="I76" s="171"/>
      <c r="J76" s="171"/>
      <c r="K76" s="171"/>
      <c r="L76" s="171"/>
      <c r="M76" s="171"/>
      <c r="N76" s="171"/>
      <c r="O76" s="171"/>
      <c r="P76" s="171"/>
      <c r="Q76" s="171"/>
      <c r="R76" s="171"/>
      <c r="S76" s="171"/>
      <c r="T76" s="171"/>
      <c r="U76" s="171"/>
      <c r="V76" s="171"/>
      <c r="W76" s="171"/>
      <c r="X76" s="171"/>
      <c r="Y76" s="171"/>
      <c r="Z76" s="171"/>
      <c r="AA76" s="171"/>
      <c r="AB76" s="171"/>
      <c r="AC76" s="171"/>
      <c r="AD76" s="172"/>
      <c r="AE76" s="41"/>
    </row>
    <row r="77" spans="1:31" hidden="1" x14ac:dyDescent="0.25">
      <c r="A77" s="13"/>
      <c r="B77" s="13"/>
      <c r="C77" s="13"/>
      <c r="D77" s="13"/>
      <c r="E77" s="13"/>
      <c r="F77" s="13"/>
      <c r="G77" s="13"/>
      <c r="H77" s="13"/>
      <c r="I77" s="13"/>
      <c r="J77" s="13"/>
      <c r="K77" s="13"/>
      <c r="L77" s="13"/>
      <c r="M77" s="13"/>
      <c r="N77" s="13"/>
      <c r="O77" s="13"/>
      <c r="P77" s="13"/>
      <c r="Q77" s="13"/>
      <c r="R77" s="13"/>
      <c r="S77" s="13"/>
      <c r="T77" s="13"/>
      <c r="U77" s="13"/>
      <c r="V77" s="13"/>
      <c r="W77" s="13"/>
      <c r="X77" s="13"/>
      <c r="Y77" s="13"/>
      <c r="Z77" s="13"/>
      <c r="AA77" s="13"/>
      <c r="AB77" s="13"/>
    </row>
    <row r="78" spans="1:31" hidden="1" x14ac:dyDescent="0.25">
      <c r="A78" s="1"/>
      <c r="B78" s="20"/>
      <c r="C78" s="20"/>
    </row>
    <row r="79" spans="1:31" ht="25.5" hidden="1" customHeight="1" x14ac:dyDescent="0.25">
      <c r="A79" s="193"/>
      <c r="B79" s="81"/>
      <c r="C79" s="82"/>
      <c r="D79" s="41"/>
    </row>
    <row r="80" spans="1:31" hidden="1" x14ac:dyDescent="0.25">
      <c r="A80" s="126"/>
      <c r="B80" s="127"/>
      <c r="C80" s="329"/>
      <c r="D80" s="41"/>
    </row>
    <row r="81" spans="1:33" hidden="1" x14ac:dyDescent="0.25">
      <c r="A81" s="128"/>
      <c r="B81" s="129"/>
      <c r="C81" s="329"/>
      <c r="D81" s="41"/>
    </row>
    <row r="82" spans="1:33" hidden="1" x14ac:dyDescent="0.25">
      <c r="A82" s="130"/>
      <c r="B82" s="129"/>
      <c r="C82" s="329"/>
      <c r="D82" s="41"/>
    </row>
    <row r="83" spans="1:33" ht="12" hidden="1" customHeight="1" x14ac:dyDescent="0.25">
      <c r="A83" s="131"/>
      <c r="B83" s="129"/>
      <c r="C83" s="132"/>
      <c r="D83" s="41"/>
    </row>
    <row r="84" spans="1:33" hidden="1" x14ac:dyDescent="0.25">
      <c r="A84" s="131"/>
      <c r="B84" s="329"/>
      <c r="C84" s="132"/>
      <c r="D84" s="41"/>
    </row>
    <row r="85" spans="1:33" hidden="1" x14ac:dyDescent="0.25">
      <c r="A85" s="131"/>
      <c r="B85" s="329"/>
      <c r="C85" s="132"/>
      <c r="D85" s="41"/>
    </row>
    <row r="86" spans="1:33" hidden="1" x14ac:dyDescent="0.25">
      <c r="A86" s="192"/>
      <c r="B86" s="329"/>
      <c r="C86" s="172"/>
      <c r="D86" s="41"/>
    </row>
    <row r="87" spans="1:33" ht="24.75" customHeight="1" x14ac:dyDescent="0.25">
      <c r="A87" s="389" t="s">
        <v>140</v>
      </c>
      <c r="B87" s="110" t="s">
        <v>141</v>
      </c>
      <c r="C87" s="125"/>
      <c r="D87" s="41"/>
    </row>
    <row r="88" spans="1:33" x14ac:dyDescent="0.25">
      <c r="A88" s="126" t="s">
        <v>142</v>
      </c>
      <c r="B88" s="133"/>
      <c r="C88" s="49"/>
    </row>
    <row r="89" spans="1:33" x14ac:dyDescent="0.25">
      <c r="A89" s="194" t="s">
        <v>143</v>
      </c>
      <c r="B89" s="172"/>
      <c r="C89" s="41"/>
    </row>
    <row r="90" spans="1:33" x14ac:dyDescent="0.25">
      <c r="A90" s="13"/>
      <c r="B90" s="13"/>
      <c r="AG90" s="7"/>
    </row>
  </sheetData>
  <sheetProtection password="AFA5" sheet="1"/>
  <conditionalFormatting sqref="E50:E52">
    <cfRule type="beginsWith" dxfId="51" priority="5" operator="beginsWith" text="FAIL">
      <formula>LEFT(E50,LEN("FAIL"))="FAIL"</formula>
    </cfRule>
    <cfRule type="beginsWith" dxfId="50" priority="6" operator="beginsWith" text="Explained">
      <formula>LEFT(E50,LEN("Explained"))="Explained"</formula>
    </cfRule>
  </conditionalFormatting>
  <conditionalFormatting sqref="AC6:AC10">
    <cfRule type="beginsWith" dxfId="49" priority="3" operator="beginsWith" text="FAIL">
      <formula>LEFT(AC6,LEN("FAIL"))="FAIL"</formula>
    </cfRule>
    <cfRule type="beginsWith" dxfId="48" priority="4" operator="beginsWith" text="Explained">
      <formula>LEFT(AC6,LEN("Explained"))="Explained"</formula>
    </cfRule>
  </conditionalFormatting>
  <conditionalFormatting sqref="AF60:AF61 AF63">
    <cfRule type="beginsWith" dxfId="47" priority="1" operator="beginsWith" text="FAIL">
      <formula>LEFT(AF60,LEN("FAIL"))="FAIL"</formula>
    </cfRule>
    <cfRule type="beginsWith" dxfId="46" priority="2" operator="beginsWith" text="Explained">
      <formula>LEFT(AF60,LEN("Explained"))="Explained"</formula>
    </cfRule>
  </conditionalFormatting>
  <dataValidations count="1">
    <dataValidation type="list" allowBlank="1" showInputMessage="1" showErrorMessage="1" sqref="B44" xr:uid="{F0D37279-A543-4308-8CE0-15383CCC03C4}">
      <formula1>Binary</formula1>
    </dataValidation>
  </dataValidations>
  <pageMargins left="0.7" right="0.7" top="0.75" bottom="0.75" header="0.3" footer="0.3"/>
  <pageSetup scale="62" fitToHeight="0" pageOrder="overThenDown" orientation="landscape"/>
  <rowBreaks count="4" manualBreakCount="4">
    <brk id="29" max="1048575" man="1"/>
    <brk id="41" max="1048575" man="1"/>
    <brk id="56" max="1048575" man="1"/>
    <brk id="77" max="1048575" man="1"/>
  </rowBreaks>
  <colBreaks count="1" manualBreakCount="1">
    <brk id="5" max="16383" man="1"/>
  </colBreaks>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7C919F-CE7A-45EB-8460-E693EBE15A9A}">
  <sheetPr codeName="Sheet16"/>
  <dimension ref="A1:Z76"/>
  <sheetViews>
    <sheetView showGridLines="0" topLeftCell="B1" zoomScale="89" zoomScaleNormal="89" workbookViewId="0">
      <selection activeCell="B3" sqref="B3"/>
    </sheetView>
  </sheetViews>
  <sheetFormatPr defaultColWidth="0" defaultRowHeight="11.5" zeroHeight="1" x14ac:dyDescent="0.25"/>
  <cols>
    <col min="1" max="1" width="9.1796875" style="10" hidden="1" customWidth="1"/>
    <col min="2" max="2" width="84.453125" style="10" customWidth="1"/>
    <col min="3" max="25" width="20.7265625" style="10" customWidth="1"/>
    <col min="26" max="26" width="9.1796875" style="10" customWidth="1"/>
    <col min="27" max="29" width="9.1796875" style="10" hidden="1" customWidth="1"/>
    <col min="30" max="16384" width="9.1796875" style="10" hidden="1"/>
  </cols>
  <sheetData>
    <row r="1" spans="1:21" ht="19" x14ac:dyDescent="0.25">
      <c r="B1" s="354" t="s">
        <v>144</v>
      </c>
    </row>
    <row r="2" spans="1:21" x14ac:dyDescent="0.25">
      <c r="A2" s="69"/>
      <c r="B2" s="148" t="s">
        <v>1</v>
      </c>
    </row>
    <row r="3" spans="1:21" x14ac:dyDescent="0.25">
      <c r="A3" s="69"/>
      <c r="B3" s="355" t="s">
        <v>145</v>
      </c>
      <c r="C3" s="38" t="s">
        <v>146</v>
      </c>
      <c r="D3" s="65"/>
      <c r="E3" s="65"/>
      <c r="F3" s="65"/>
      <c r="G3" s="65"/>
      <c r="H3" s="65"/>
      <c r="I3" s="65"/>
      <c r="J3" s="65"/>
      <c r="K3" s="65"/>
      <c r="L3" s="65"/>
      <c r="M3" s="65"/>
      <c r="N3" s="65"/>
      <c r="O3" s="65"/>
      <c r="P3" s="65"/>
      <c r="Q3" s="65"/>
      <c r="R3" s="65"/>
      <c r="S3" s="65"/>
      <c r="T3" s="41"/>
    </row>
    <row r="4" spans="1:21" x14ac:dyDescent="0.25">
      <c r="B4" s="20"/>
      <c r="C4" s="197" t="s">
        <v>147</v>
      </c>
      <c r="D4" s="198"/>
      <c r="E4" s="198"/>
      <c r="F4" s="198"/>
      <c r="G4" s="198"/>
      <c r="H4" s="198"/>
      <c r="I4" s="198"/>
      <c r="J4" s="198"/>
      <c r="K4" s="198"/>
      <c r="L4" s="198"/>
      <c r="M4" s="198"/>
      <c r="N4" s="199"/>
      <c r="O4" s="199"/>
      <c r="P4" s="199"/>
      <c r="Q4" s="199"/>
      <c r="R4" s="199"/>
      <c r="S4" s="199"/>
      <c r="T4" s="200"/>
    </row>
    <row r="5" spans="1:21" s="35" customFormat="1" ht="60.75" customHeight="1" x14ac:dyDescent="0.35">
      <c r="B5" s="201" t="s">
        <v>31</v>
      </c>
      <c r="C5" s="90" t="s">
        <v>148</v>
      </c>
      <c r="D5" s="90" t="s">
        <v>149</v>
      </c>
      <c r="E5" s="90" t="s">
        <v>150</v>
      </c>
      <c r="F5" s="90" t="s">
        <v>151</v>
      </c>
      <c r="G5" s="90" t="s">
        <v>152</v>
      </c>
      <c r="H5" s="90" t="s">
        <v>153</v>
      </c>
      <c r="I5" s="90" t="s">
        <v>154</v>
      </c>
      <c r="J5" s="90" t="s">
        <v>155</v>
      </c>
      <c r="K5" s="90" t="s">
        <v>156</v>
      </c>
      <c r="L5" s="90" t="s">
        <v>157</v>
      </c>
      <c r="M5" s="208" t="s">
        <v>158</v>
      </c>
      <c r="N5" s="212" t="s">
        <v>159</v>
      </c>
      <c r="O5" s="90" t="s">
        <v>160</v>
      </c>
      <c r="P5" s="90" t="s">
        <v>161</v>
      </c>
      <c r="Q5" s="90" t="s">
        <v>162</v>
      </c>
      <c r="R5" s="90" t="s">
        <v>163</v>
      </c>
      <c r="S5" s="90" t="s">
        <v>164</v>
      </c>
      <c r="T5" s="196" t="s">
        <v>165</v>
      </c>
      <c r="U5" s="91"/>
    </row>
    <row r="6" spans="1:21" hidden="1" x14ac:dyDescent="0.25">
      <c r="A6" s="38"/>
      <c r="B6" s="92" t="s">
        <v>166</v>
      </c>
      <c r="C6" s="219"/>
      <c r="D6" s="219"/>
      <c r="E6" s="219"/>
      <c r="F6" s="219"/>
      <c r="G6" s="219"/>
      <c r="H6" s="219"/>
      <c r="I6" s="219"/>
      <c r="J6" s="219"/>
      <c r="K6" s="219"/>
      <c r="L6" s="219"/>
      <c r="M6" s="220"/>
      <c r="N6" s="221"/>
      <c r="O6" s="219"/>
      <c r="P6" s="219"/>
      <c r="Q6" s="219"/>
      <c r="R6" s="219"/>
      <c r="S6" s="219"/>
      <c r="T6" s="222"/>
      <c r="U6" s="41"/>
    </row>
    <row r="7" spans="1:21" hidden="1" x14ac:dyDescent="0.25">
      <c r="A7" s="38"/>
      <c r="B7" s="93" t="s">
        <v>167</v>
      </c>
      <c r="C7" s="215"/>
      <c r="D7" s="215"/>
      <c r="E7" s="215"/>
      <c r="F7" s="215"/>
      <c r="G7" s="215"/>
      <c r="H7" s="215"/>
      <c r="I7" s="215"/>
      <c r="J7" s="215"/>
      <c r="K7" s="215"/>
      <c r="L7" s="215"/>
      <c r="M7" s="216"/>
      <c r="N7" s="217"/>
      <c r="O7" s="215"/>
      <c r="P7" s="215"/>
      <c r="Q7" s="215"/>
      <c r="R7" s="215"/>
      <c r="S7" s="215"/>
      <c r="T7" s="218"/>
      <c r="U7" s="41"/>
    </row>
    <row r="8" spans="1:21" x14ac:dyDescent="0.25">
      <c r="A8" s="94"/>
      <c r="B8" s="95" t="s">
        <v>168</v>
      </c>
      <c r="C8" s="21"/>
      <c r="D8" s="21"/>
      <c r="E8" s="21"/>
      <c r="F8" s="21"/>
      <c r="G8" s="21"/>
      <c r="H8" s="21"/>
      <c r="I8" s="21"/>
      <c r="J8" s="21"/>
      <c r="K8" s="21"/>
      <c r="L8" s="21"/>
      <c r="M8" s="103"/>
      <c r="N8" s="104"/>
      <c r="O8" s="21"/>
      <c r="P8" s="21"/>
      <c r="Q8" s="21"/>
      <c r="R8" s="21"/>
      <c r="S8" s="21"/>
      <c r="T8" s="155"/>
      <c r="U8" s="41"/>
    </row>
    <row r="9" spans="1:21" x14ac:dyDescent="0.25">
      <c r="A9" s="94"/>
      <c r="B9" s="95" t="s">
        <v>169</v>
      </c>
      <c r="C9" s="21"/>
      <c r="D9" s="21"/>
      <c r="E9" s="21"/>
      <c r="F9" s="21"/>
      <c r="G9" s="21"/>
      <c r="H9" s="21"/>
      <c r="I9" s="21"/>
      <c r="J9" s="21"/>
      <c r="K9" s="21"/>
      <c r="L9" s="21"/>
      <c r="M9" s="103"/>
      <c r="N9" s="104"/>
      <c r="O9" s="21"/>
      <c r="P9" s="21"/>
      <c r="Q9" s="21"/>
      <c r="R9" s="21"/>
      <c r="S9" s="21"/>
      <c r="T9" s="155"/>
      <c r="U9" s="41"/>
    </row>
    <row r="10" spans="1:21" x14ac:dyDescent="0.25">
      <c r="A10" s="94"/>
      <c r="B10" s="95" t="s">
        <v>170</v>
      </c>
      <c r="C10" s="21"/>
      <c r="D10" s="21"/>
      <c r="E10" s="21"/>
      <c r="F10" s="21"/>
      <c r="G10" s="21"/>
      <c r="H10" s="21"/>
      <c r="I10" s="21"/>
      <c r="J10" s="21"/>
      <c r="K10" s="21"/>
      <c r="L10" s="21"/>
      <c r="M10" s="103"/>
      <c r="N10" s="104"/>
      <c r="O10" s="21"/>
      <c r="P10" s="21"/>
      <c r="Q10" s="21"/>
      <c r="R10" s="21"/>
      <c r="S10" s="21"/>
      <c r="T10" s="155"/>
      <c r="U10" s="41"/>
    </row>
    <row r="11" spans="1:21" x14ac:dyDescent="0.25">
      <c r="A11" s="38"/>
      <c r="B11" s="95" t="s">
        <v>171</v>
      </c>
      <c r="C11" s="21"/>
      <c r="D11" s="21"/>
      <c r="E11" s="21"/>
      <c r="F11" s="21"/>
      <c r="G11" s="21"/>
      <c r="H11" s="21"/>
      <c r="I11" s="21"/>
      <c r="J11" s="21"/>
      <c r="K11" s="21"/>
      <c r="L11" s="21"/>
      <c r="M11" s="103"/>
      <c r="N11" s="104"/>
      <c r="O11" s="21"/>
      <c r="P11" s="21"/>
      <c r="Q11" s="21"/>
      <c r="R11" s="21"/>
      <c r="S11" s="21"/>
      <c r="T11" s="155"/>
      <c r="U11" s="41"/>
    </row>
    <row r="12" spans="1:21" hidden="1" x14ac:dyDescent="0.25">
      <c r="A12" s="38"/>
      <c r="B12" s="93" t="s">
        <v>172</v>
      </c>
      <c r="C12" s="215"/>
      <c r="D12" s="215"/>
      <c r="E12" s="215"/>
      <c r="F12" s="215"/>
      <c r="G12" s="215"/>
      <c r="H12" s="215"/>
      <c r="I12" s="215"/>
      <c r="J12" s="215"/>
      <c r="K12" s="215"/>
      <c r="L12" s="215"/>
      <c r="M12" s="216"/>
      <c r="N12" s="217"/>
      <c r="O12" s="215"/>
      <c r="P12" s="215"/>
      <c r="Q12" s="215"/>
      <c r="R12" s="215"/>
      <c r="S12" s="215"/>
      <c r="T12" s="218"/>
      <c r="U12" s="41"/>
    </row>
    <row r="13" spans="1:21" hidden="1" x14ac:dyDescent="0.25">
      <c r="A13" s="38"/>
      <c r="B13" s="93" t="s">
        <v>173</v>
      </c>
      <c r="C13" s="215"/>
      <c r="D13" s="215"/>
      <c r="E13" s="215"/>
      <c r="F13" s="215"/>
      <c r="G13" s="215"/>
      <c r="H13" s="215"/>
      <c r="I13" s="215"/>
      <c r="J13" s="215"/>
      <c r="K13" s="215"/>
      <c r="L13" s="215"/>
      <c r="M13" s="216"/>
      <c r="N13" s="217"/>
      <c r="O13" s="215"/>
      <c r="P13" s="215"/>
      <c r="Q13" s="215"/>
      <c r="R13" s="215"/>
      <c r="S13" s="215"/>
      <c r="T13" s="218"/>
      <c r="U13" s="41"/>
    </row>
    <row r="14" spans="1:21" x14ac:dyDescent="0.25">
      <c r="A14" s="38"/>
      <c r="B14" s="95" t="s">
        <v>174</v>
      </c>
      <c r="C14" s="21"/>
      <c r="D14" s="21"/>
      <c r="E14" s="21"/>
      <c r="F14" s="21"/>
      <c r="G14" s="21"/>
      <c r="H14" s="21"/>
      <c r="I14" s="21"/>
      <c r="J14" s="21"/>
      <c r="K14" s="21"/>
      <c r="L14" s="21"/>
      <c r="M14" s="103"/>
      <c r="N14" s="104"/>
      <c r="O14" s="21"/>
      <c r="P14" s="21"/>
      <c r="Q14" s="21"/>
      <c r="R14" s="21"/>
      <c r="S14" s="21"/>
      <c r="T14" s="155"/>
      <c r="U14" s="41"/>
    </row>
    <row r="15" spans="1:21" x14ac:dyDescent="0.25">
      <c r="A15" s="38"/>
      <c r="B15" s="95" t="s">
        <v>175</v>
      </c>
      <c r="C15" s="21"/>
      <c r="D15" s="21"/>
      <c r="E15" s="21"/>
      <c r="F15" s="21"/>
      <c r="G15" s="21"/>
      <c r="H15" s="21"/>
      <c r="I15" s="21"/>
      <c r="J15" s="21"/>
      <c r="K15" s="21"/>
      <c r="L15" s="21"/>
      <c r="M15" s="103"/>
      <c r="N15" s="104"/>
      <c r="O15" s="21"/>
      <c r="P15" s="21"/>
      <c r="Q15" s="21"/>
      <c r="R15" s="21"/>
      <c r="S15" s="21"/>
      <c r="T15" s="155"/>
      <c r="U15" s="41"/>
    </row>
    <row r="16" spans="1:21" x14ac:dyDescent="0.25">
      <c r="A16" s="38"/>
      <c r="B16" s="95" t="s">
        <v>176</v>
      </c>
      <c r="C16" s="21"/>
      <c r="D16" s="21"/>
      <c r="E16" s="21"/>
      <c r="F16" s="21"/>
      <c r="G16" s="21"/>
      <c r="H16" s="21"/>
      <c r="I16" s="21"/>
      <c r="J16" s="21"/>
      <c r="K16" s="21"/>
      <c r="L16" s="21"/>
      <c r="M16" s="103"/>
      <c r="N16" s="104"/>
      <c r="O16" s="21"/>
      <c r="P16" s="21"/>
      <c r="Q16" s="21"/>
      <c r="R16" s="21"/>
      <c r="S16" s="21"/>
      <c r="T16" s="155"/>
      <c r="U16" s="41"/>
    </row>
    <row r="17" spans="1:21" x14ac:dyDescent="0.25">
      <c r="A17" s="38"/>
      <c r="B17" s="95" t="s">
        <v>177</v>
      </c>
      <c r="C17" s="21"/>
      <c r="D17" s="21"/>
      <c r="E17" s="21"/>
      <c r="F17" s="21"/>
      <c r="G17" s="21"/>
      <c r="H17" s="21"/>
      <c r="I17" s="21"/>
      <c r="J17" s="21"/>
      <c r="K17" s="21"/>
      <c r="L17" s="21"/>
      <c r="M17" s="103"/>
      <c r="N17" s="104"/>
      <c r="O17" s="21"/>
      <c r="P17" s="21"/>
      <c r="Q17" s="21"/>
      <c r="R17" s="21"/>
      <c r="S17" s="21"/>
      <c r="T17" s="155"/>
      <c r="U17" s="41"/>
    </row>
    <row r="18" spans="1:21" x14ac:dyDescent="0.25">
      <c r="A18" s="38"/>
      <c r="B18" s="95" t="s">
        <v>178</v>
      </c>
      <c r="C18" s="21"/>
      <c r="D18" s="21"/>
      <c r="E18" s="21"/>
      <c r="F18" s="21"/>
      <c r="G18" s="21"/>
      <c r="H18" s="21"/>
      <c r="I18" s="21"/>
      <c r="J18" s="21"/>
      <c r="K18" s="21"/>
      <c r="L18" s="21"/>
      <c r="M18" s="103"/>
      <c r="N18" s="104"/>
      <c r="O18" s="21"/>
      <c r="P18" s="21"/>
      <c r="Q18" s="21"/>
      <c r="R18" s="21"/>
      <c r="S18" s="21"/>
      <c r="T18" s="155"/>
      <c r="U18" s="41"/>
    </row>
    <row r="19" spans="1:21" x14ac:dyDescent="0.25">
      <c r="A19" s="38"/>
      <c r="B19" s="95" t="s">
        <v>179</v>
      </c>
      <c r="C19" s="21"/>
      <c r="D19" s="21"/>
      <c r="E19" s="21"/>
      <c r="F19" s="21"/>
      <c r="G19" s="21"/>
      <c r="H19" s="329"/>
      <c r="I19" s="329"/>
      <c r="J19" s="329"/>
      <c r="K19" s="21"/>
      <c r="L19" s="21"/>
      <c r="M19" s="103"/>
      <c r="N19" s="104"/>
      <c r="O19" s="21"/>
      <c r="P19" s="21"/>
      <c r="Q19" s="329"/>
      <c r="R19" s="329"/>
      <c r="S19" s="329"/>
      <c r="T19" s="155"/>
      <c r="U19" s="41"/>
    </row>
    <row r="20" spans="1:21" hidden="1" x14ac:dyDescent="0.25">
      <c r="A20" s="38"/>
      <c r="B20" s="96" t="s">
        <v>172</v>
      </c>
      <c r="C20" s="215"/>
      <c r="D20" s="215"/>
      <c r="E20" s="215"/>
      <c r="F20" s="215"/>
      <c r="G20" s="215"/>
      <c r="H20" s="215"/>
      <c r="I20" s="215"/>
      <c r="J20" s="215"/>
      <c r="K20" s="215"/>
      <c r="L20" s="215"/>
      <c r="M20" s="216"/>
      <c r="N20" s="217"/>
      <c r="O20" s="215"/>
      <c r="P20" s="215"/>
      <c r="Q20" s="215"/>
      <c r="R20" s="215"/>
      <c r="S20" s="215"/>
      <c r="T20" s="218"/>
      <c r="U20" s="41"/>
    </row>
    <row r="21" spans="1:21" hidden="1" x14ac:dyDescent="0.25">
      <c r="A21" s="38"/>
      <c r="B21" s="96" t="s">
        <v>172</v>
      </c>
      <c r="C21" s="215"/>
      <c r="D21" s="215"/>
      <c r="E21" s="215"/>
      <c r="F21" s="215"/>
      <c r="G21" s="215"/>
      <c r="H21" s="215"/>
      <c r="I21" s="215"/>
      <c r="J21" s="215"/>
      <c r="K21" s="215"/>
      <c r="L21" s="215"/>
      <c r="M21" s="216"/>
      <c r="N21" s="217"/>
      <c r="O21" s="215"/>
      <c r="P21" s="215"/>
      <c r="Q21" s="215"/>
      <c r="R21" s="215"/>
      <c r="S21" s="215"/>
      <c r="T21" s="218"/>
      <c r="U21" s="41"/>
    </row>
    <row r="22" spans="1:21" hidden="1" x14ac:dyDescent="0.25">
      <c r="A22" s="38"/>
      <c r="B22" s="92" t="s">
        <v>180</v>
      </c>
      <c r="C22" s="215"/>
      <c r="D22" s="215"/>
      <c r="E22" s="215"/>
      <c r="F22" s="215"/>
      <c r="G22" s="215"/>
      <c r="H22" s="215"/>
      <c r="I22" s="215"/>
      <c r="J22" s="215"/>
      <c r="K22" s="215"/>
      <c r="L22" s="215"/>
      <c r="M22" s="216"/>
      <c r="N22" s="217"/>
      <c r="O22" s="215"/>
      <c r="P22" s="215"/>
      <c r="Q22" s="215"/>
      <c r="R22" s="215"/>
      <c r="S22" s="215"/>
      <c r="T22" s="218"/>
      <c r="U22" s="41"/>
    </row>
    <row r="23" spans="1:21" hidden="1" x14ac:dyDescent="0.25">
      <c r="A23" s="38"/>
      <c r="B23" s="93" t="s">
        <v>167</v>
      </c>
      <c r="C23" s="215"/>
      <c r="D23" s="215"/>
      <c r="E23" s="215"/>
      <c r="F23" s="215"/>
      <c r="G23" s="215"/>
      <c r="H23" s="215"/>
      <c r="I23" s="215"/>
      <c r="J23" s="215"/>
      <c r="K23" s="215"/>
      <c r="L23" s="215"/>
      <c r="M23" s="216"/>
      <c r="N23" s="217"/>
      <c r="O23" s="215"/>
      <c r="P23" s="215"/>
      <c r="Q23" s="215"/>
      <c r="R23" s="215"/>
      <c r="S23" s="215"/>
      <c r="T23" s="218"/>
      <c r="U23" s="41"/>
    </row>
    <row r="24" spans="1:21" x14ac:dyDescent="0.25">
      <c r="A24" s="38"/>
      <c r="B24" s="95" t="s">
        <v>181</v>
      </c>
      <c r="C24" s="21"/>
      <c r="D24" s="21"/>
      <c r="E24" s="21"/>
      <c r="F24" s="21"/>
      <c r="G24" s="21"/>
      <c r="H24" s="21"/>
      <c r="I24" s="21"/>
      <c r="J24" s="21"/>
      <c r="K24" s="21"/>
      <c r="L24" s="21"/>
      <c r="M24" s="103"/>
      <c r="N24" s="104"/>
      <c r="O24" s="21"/>
      <c r="P24" s="21"/>
      <c r="Q24" s="21"/>
      <c r="R24" s="21"/>
      <c r="S24" s="21"/>
      <c r="T24" s="155"/>
      <c r="U24" s="41"/>
    </row>
    <row r="25" spans="1:21" x14ac:dyDescent="0.25">
      <c r="A25" s="38"/>
      <c r="B25" s="95" t="s">
        <v>182</v>
      </c>
      <c r="C25" s="21"/>
      <c r="D25" s="21"/>
      <c r="E25" s="21"/>
      <c r="F25" s="21"/>
      <c r="G25" s="21"/>
      <c r="H25" s="21"/>
      <c r="I25" s="21"/>
      <c r="J25" s="21"/>
      <c r="K25" s="21"/>
      <c r="L25" s="21"/>
      <c r="M25" s="103"/>
      <c r="N25" s="104"/>
      <c r="O25" s="21"/>
      <c r="P25" s="21"/>
      <c r="Q25" s="21"/>
      <c r="R25" s="21"/>
      <c r="S25" s="21"/>
      <c r="T25" s="155"/>
      <c r="U25" s="41"/>
    </row>
    <row r="26" spans="1:21" x14ac:dyDescent="0.25">
      <c r="A26" s="38"/>
      <c r="B26" s="95" t="s">
        <v>183</v>
      </c>
      <c r="C26" s="21"/>
      <c r="D26" s="21"/>
      <c r="E26" s="21"/>
      <c r="F26" s="21"/>
      <c r="G26" s="21"/>
      <c r="H26" s="21"/>
      <c r="I26" s="21"/>
      <c r="J26" s="21"/>
      <c r="K26" s="21"/>
      <c r="L26" s="21"/>
      <c r="M26" s="103"/>
      <c r="N26" s="104"/>
      <c r="O26" s="21"/>
      <c r="P26" s="21"/>
      <c r="Q26" s="21"/>
      <c r="R26" s="21"/>
      <c r="S26" s="21"/>
      <c r="T26" s="155"/>
      <c r="U26" s="41"/>
    </row>
    <row r="27" spans="1:21" x14ac:dyDescent="0.25">
      <c r="A27" s="38"/>
      <c r="B27" s="95" t="s">
        <v>184</v>
      </c>
      <c r="C27" s="21"/>
      <c r="D27" s="21"/>
      <c r="E27" s="21"/>
      <c r="F27" s="21"/>
      <c r="G27" s="21"/>
      <c r="H27" s="21"/>
      <c r="I27" s="21"/>
      <c r="J27" s="21"/>
      <c r="K27" s="21"/>
      <c r="L27" s="21"/>
      <c r="M27" s="103"/>
      <c r="N27" s="104"/>
      <c r="O27" s="21"/>
      <c r="P27" s="21"/>
      <c r="Q27" s="21"/>
      <c r="R27" s="21"/>
      <c r="S27" s="21"/>
      <c r="T27" s="155"/>
      <c r="U27" s="41"/>
    </row>
    <row r="28" spans="1:21" hidden="1" x14ac:dyDescent="0.25">
      <c r="A28" s="38"/>
      <c r="B28" s="93" t="s">
        <v>172</v>
      </c>
      <c r="C28" s="215"/>
      <c r="D28" s="215"/>
      <c r="E28" s="215"/>
      <c r="F28" s="215"/>
      <c r="G28" s="215"/>
      <c r="H28" s="215"/>
      <c r="I28" s="215"/>
      <c r="J28" s="215"/>
      <c r="K28" s="215"/>
      <c r="L28" s="215"/>
      <c r="M28" s="216"/>
      <c r="N28" s="217"/>
      <c r="O28" s="215"/>
      <c r="P28" s="215"/>
      <c r="Q28" s="215"/>
      <c r="R28" s="215"/>
      <c r="S28" s="215"/>
      <c r="T28" s="218"/>
      <c r="U28" s="41"/>
    </row>
    <row r="29" spans="1:21" hidden="1" x14ac:dyDescent="0.25">
      <c r="A29" s="38"/>
      <c r="B29" s="93" t="s">
        <v>173</v>
      </c>
      <c r="C29" s="215"/>
      <c r="D29" s="215"/>
      <c r="E29" s="215"/>
      <c r="F29" s="215"/>
      <c r="G29" s="215"/>
      <c r="H29" s="215"/>
      <c r="I29" s="215"/>
      <c r="J29" s="215"/>
      <c r="K29" s="215"/>
      <c r="L29" s="215"/>
      <c r="M29" s="216"/>
      <c r="N29" s="217"/>
      <c r="O29" s="215"/>
      <c r="P29" s="215"/>
      <c r="Q29" s="215"/>
      <c r="R29" s="215"/>
      <c r="S29" s="215"/>
      <c r="T29" s="218"/>
      <c r="U29" s="41"/>
    </row>
    <row r="30" spans="1:21" x14ac:dyDescent="0.25">
      <c r="A30" s="38"/>
      <c r="B30" s="95" t="s">
        <v>185</v>
      </c>
      <c r="C30" s="21"/>
      <c r="D30" s="21"/>
      <c r="E30" s="21"/>
      <c r="F30" s="21"/>
      <c r="G30" s="21"/>
      <c r="H30" s="21"/>
      <c r="I30" s="21"/>
      <c r="J30" s="21"/>
      <c r="K30" s="21"/>
      <c r="L30" s="21"/>
      <c r="M30" s="103"/>
      <c r="N30" s="104"/>
      <c r="O30" s="21"/>
      <c r="P30" s="21"/>
      <c r="Q30" s="21"/>
      <c r="R30" s="21"/>
      <c r="S30" s="21"/>
      <c r="T30" s="155"/>
      <c r="U30" s="41"/>
    </row>
    <row r="31" spans="1:21" x14ac:dyDescent="0.25">
      <c r="A31" s="38"/>
      <c r="B31" s="95" t="s">
        <v>186</v>
      </c>
      <c r="C31" s="21"/>
      <c r="D31" s="21"/>
      <c r="E31" s="21"/>
      <c r="F31" s="21"/>
      <c r="G31" s="21"/>
      <c r="H31" s="21"/>
      <c r="I31" s="21"/>
      <c r="J31" s="21"/>
      <c r="K31" s="21"/>
      <c r="L31" s="21"/>
      <c r="M31" s="103"/>
      <c r="N31" s="104"/>
      <c r="O31" s="21"/>
      <c r="P31" s="21"/>
      <c r="Q31" s="21"/>
      <c r="R31" s="21"/>
      <c r="S31" s="21"/>
      <c r="T31" s="155"/>
      <c r="U31" s="41"/>
    </row>
    <row r="32" spans="1:21" x14ac:dyDescent="0.25">
      <c r="A32" s="38"/>
      <c r="B32" s="95" t="s">
        <v>187</v>
      </c>
      <c r="C32" s="21"/>
      <c r="D32" s="21"/>
      <c r="E32" s="21"/>
      <c r="F32" s="21"/>
      <c r="G32" s="21"/>
      <c r="H32" s="21"/>
      <c r="I32" s="21"/>
      <c r="J32" s="21"/>
      <c r="K32" s="21"/>
      <c r="L32" s="21"/>
      <c r="M32" s="103"/>
      <c r="N32" s="104"/>
      <c r="O32" s="21"/>
      <c r="P32" s="21"/>
      <c r="Q32" s="21"/>
      <c r="R32" s="21"/>
      <c r="S32" s="21"/>
      <c r="T32" s="155"/>
      <c r="U32" s="41"/>
    </row>
    <row r="33" spans="1:26" x14ac:dyDescent="0.25">
      <c r="A33" s="38"/>
      <c r="B33" s="95" t="s">
        <v>188</v>
      </c>
      <c r="C33" s="21"/>
      <c r="D33" s="21"/>
      <c r="E33" s="21"/>
      <c r="F33" s="21"/>
      <c r="G33" s="21"/>
      <c r="H33" s="21"/>
      <c r="I33" s="21"/>
      <c r="J33" s="21"/>
      <c r="K33" s="21"/>
      <c r="L33" s="21"/>
      <c r="M33" s="103"/>
      <c r="N33" s="104"/>
      <c r="O33" s="21"/>
      <c r="P33" s="21"/>
      <c r="Q33" s="21"/>
      <c r="R33" s="21"/>
      <c r="S33" s="21"/>
      <c r="T33" s="155"/>
      <c r="U33" s="41"/>
    </row>
    <row r="34" spans="1:26" x14ac:dyDescent="0.25">
      <c r="A34" s="38"/>
      <c r="B34" s="95" t="s">
        <v>189</v>
      </c>
      <c r="C34" s="21"/>
      <c r="D34" s="21"/>
      <c r="E34" s="21"/>
      <c r="F34" s="21"/>
      <c r="G34" s="21"/>
      <c r="H34" s="21"/>
      <c r="I34" s="21"/>
      <c r="J34" s="21"/>
      <c r="K34" s="21"/>
      <c r="L34" s="21"/>
      <c r="M34" s="103"/>
      <c r="N34" s="104"/>
      <c r="O34" s="21"/>
      <c r="P34" s="21"/>
      <c r="Q34" s="21"/>
      <c r="R34" s="21"/>
      <c r="S34" s="21"/>
      <c r="T34" s="155"/>
      <c r="U34" s="41"/>
    </row>
    <row r="35" spans="1:26" x14ac:dyDescent="0.25">
      <c r="A35" s="38"/>
      <c r="B35" s="95" t="s">
        <v>190</v>
      </c>
      <c r="C35" s="21"/>
      <c r="D35" s="21"/>
      <c r="E35" s="21"/>
      <c r="F35" s="21"/>
      <c r="G35" s="21"/>
      <c r="H35" s="329"/>
      <c r="I35" s="329"/>
      <c r="J35" s="329"/>
      <c r="K35" s="21"/>
      <c r="L35" s="21"/>
      <c r="M35" s="103"/>
      <c r="N35" s="104"/>
      <c r="O35" s="21"/>
      <c r="P35" s="21"/>
      <c r="Q35" s="329"/>
      <c r="R35" s="329"/>
      <c r="S35" s="329"/>
      <c r="T35" s="155"/>
      <c r="U35" s="41"/>
    </row>
    <row r="36" spans="1:26" hidden="1" x14ac:dyDescent="0.25">
      <c r="A36" s="38"/>
      <c r="B36" s="96" t="s">
        <v>172</v>
      </c>
      <c r="C36" s="215"/>
      <c r="D36" s="215"/>
      <c r="E36" s="215"/>
      <c r="F36" s="215"/>
      <c r="G36" s="215"/>
      <c r="H36" s="215"/>
      <c r="I36" s="215"/>
      <c r="J36" s="215"/>
      <c r="K36" s="215"/>
      <c r="L36" s="215"/>
      <c r="M36" s="216"/>
      <c r="N36" s="217"/>
      <c r="O36" s="215"/>
      <c r="P36" s="215"/>
      <c r="Q36" s="215"/>
      <c r="R36" s="215"/>
      <c r="S36" s="215"/>
      <c r="T36" s="218"/>
      <c r="U36" s="41"/>
    </row>
    <row r="37" spans="1:26" hidden="1" x14ac:dyDescent="0.25">
      <c r="A37" s="38"/>
      <c r="B37" s="96" t="s">
        <v>172</v>
      </c>
      <c r="C37" s="215"/>
      <c r="D37" s="215"/>
      <c r="E37" s="215"/>
      <c r="F37" s="215"/>
      <c r="G37" s="215"/>
      <c r="H37" s="215"/>
      <c r="I37" s="215"/>
      <c r="J37" s="215"/>
      <c r="K37" s="215"/>
      <c r="L37" s="215"/>
      <c r="M37" s="216"/>
      <c r="N37" s="217"/>
      <c r="O37" s="215"/>
      <c r="P37" s="215"/>
      <c r="Q37" s="215"/>
      <c r="R37" s="215"/>
      <c r="S37" s="215"/>
      <c r="T37" s="218"/>
      <c r="U37" s="41"/>
    </row>
    <row r="38" spans="1:26" x14ac:dyDescent="0.25">
      <c r="A38" s="38"/>
      <c r="B38" s="202" t="s">
        <v>191</v>
      </c>
      <c r="C38" s="25"/>
      <c r="D38" s="25"/>
      <c r="E38" s="25"/>
      <c r="F38" s="25"/>
      <c r="G38" s="25"/>
      <c r="H38" s="25"/>
      <c r="I38" s="25"/>
      <c r="J38" s="25"/>
      <c r="K38" s="25"/>
      <c r="L38" s="25"/>
      <c r="M38" s="214"/>
      <c r="N38" s="213"/>
      <c r="O38" s="25"/>
      <c r="P38" s="25"/>
      <c r="Q38" s="25"/>
      <c r="R38" s="25"/>
      <c r="S38" s="25"/>
      <c r="T38" s="157"/>
      <c r="U38" s="41"/>
    </row>
    <row r="39" spans="1:26" x14ac:dyDescent="0.25">
      <c r="B39" s="97"/>
      <c r="C39" s="13"/>
      <c r="D39" s="13"/>
      <c r="E39" s="13"/>
      <c r="F39" s="13"/>
      <c r="G39" s="13"/>
      <c r="H39" s="13"/>
      <c r="I39" s="13"/>
      <c r="J39" s="13"/>
      <c r="K39" s="13"/>
      <c r="L39" s="13"/>
      <c r="M39" s="13"/>
      <c r="N39" s="13"/>
      <c r="O39" s="13"/>
      <c r="P39" s="13"/>
      <c r="Q39" s="13"/>
      <c r="R39" s="13"/>
      <c r="S39" s="13"/>
      <c r="T39" s="13"/>
    </row>
    <row r="40" spans="1:26" x14ac:dyDescent="0.25">
      <c r="B40" s="98"/>
    </row>
    <row r="41" spans="1:26" hidden="1" x14ac:dyDescent="0.25">
      <c r="B41" s="355"/>
      <c r="F41" s="20"/>
      <c r="G41" s="20"/>
      <c r="H41" s="20"/>
      <c r="I41" s="20"/>
      <c r="J41" s="20"/>
      <c r="K41" s="20"/>
      <c r="L41" s="20"/>
      <c r="M41" s="20"/>
      <c r="N41" s="20"/>
      <c r="O41" s="20"/>
      <c r="P41" s="20"/>
      <c r="Q41" s="20"/>
      <c r="R41" s="20"/>
      <c r="S41" s="20"/>
      <c r="T41" s="20"/>
      <c r="U41" s="20"/>
      <c r="V41" s="20"/>
      <c r="W41" s="20"/>
      <c r="X41" s="20"/>
      <c r="Y41" s="20"/>
    </row>
    <row r="42" spans="1:26" hidden="1" x14ac:dyDescent="0.25">
      <c r="A42" s="69"/>
      <c r="C42" s="210"/>
      <c r="D42" s="79"/>
      <c r="E42" s="209"/>
      <c r="F42" s="210"/>
      <c r="G42" s="123"/>
      <c r="H42" s="123"/>
      <c r="I42" s="123"/>
      <c r="J42" s="123"/>
      <c r="K42" s="123"/>
      <c r="L42" s="123"/>
      <c r="M42" s="123"/>
      <c r="N42" s="123"/>
      <c r="O42" s="123"/>
      <c r="P42" s="123"/>
      <c r="Q42" s="123"/>
      <c r="R42" s="123"/>
      <c r="S42" s="123"/>
      <c r="T42" s="123"/>
      <c r="U42" s="123"/>
      <c r="V42" s="123"/>
      <c r="W42" s="123"/>
      <c r="X42" s="123"/>
      <c r="Y42" s="123"/>
      <c r="Z42" s="41"/>
    </row>
    <row r="43" spans="1:26" hidden="1" x14ac:dyDescent="0.25">
      <c r="B43" s="99"/>
      <c r="C43" s="210"/>
      <c r="D43" s="99"/>
      <c r="E43" s="100"/>
      <c r="F43" s="210"/>
      <c r="H43" s="211"/>
      <c r="I43" s="211"/>
      <c r="J43" s="211"/>
      <c r="K43" s="211"/>
      <c r="L43" s="211"/>
      <c r="M43" s="211"/>
      <c r="N43" s="211"/>
      <c r="O43" s="211"/>
      <c r="P43" s="211"/>
      <c r="R43" s="211"/>
      <c r="S43" s="211"/>
      <c r="T43" s="211"/>
      <c r="U43" s="211"/>
      <c r="V43" s="211"/>
      <c r="W43" s="211"/>
      <c r="X43" s="211"/>
      <c r="Y43" s="211"/>
      <c r="Z43" s="41"/>
    </row>
    <row r="44" spans="1:26" ht="12" hidden="1" customHeight="1" x14ac:dyDescent="0.25">
      <c r="D44" s="20"/>
      <c r="F44" s="13"/>
      <c r="G44" s="13"/>
      <c r="H44" s="13"/>
      <c r="I44" s="13"/>
      <c r="J44" s="13"/>
      <c r="K44" s="13"/>
      <c r="L44" s="13"/>
      <c r="M44" s="13"/>
      <c r="N44" s="13"/>
      <c r="O44" s="13"/>
      <c r="P44" s="13"/>
      <c r="Q44" s="13"/>
      <c r="R44" s="13"/>
      <c r="S44" s="13"/>
      <c r="T44" s="13"/>
      <c r="U44" s="13"/>
      <c r="V44" s="13"/>
      <c r="W44" s="13"/>
      <c r="X44" s="13"/>
      <c r="Y44" s="13"/>
      <c r="Z44" s="41"/>
    </row>
    <row r="45" spans="1:26" ht="59.25" hidden="1" customHeight="1" x14ac:dyDescent="0.25">
      <c r="B45" s="223"/>
      <c r="C45" s="224"/>
      <c r="D45" s="225"/>
      <c r="E45" s="205"/>
      <c r="F45" s="205"/>
      <c r="G45" s="205"/>
      <c r="H45" s="205"/>
      <c r="I45" s="205"/>
      <c r="J45" s="205"/>
      <c r="K45" s="205"/>
      <c r="L45" s="205"/>
      <c r="M45" s="205"/>
      <c r="N45" s="205"/>
      <c r="O45" s="205"/>
      <c r="P45" s="206"/>
      <c r="Q45" s="207"/>
      <c r="R45" s="205"/>
      <c r="S45" s="205"/>
      <c r="T45" s="205"/>
      <c r="U45" s="205"/>
      <c r="V45" s="205"/>
      <c r="W45" s="205"/>
      <c r="X45" s="205"/>
      <c r="Y45" s="226"/>
      <c r="Z45" s="41"/>
    </row>
    <row r="46" spans="1:26" hidden="1" x14ac:dyDescent="0.25">
      <c r="B46" s="203"/>
      <c r="C46" s="23"/>
      <c r="D46" s="23"/>
      <c r="E46" s="23"/>
      <c r="F46" s="23"/>
      <c r="G46" s="23"/>
      <c r="H46" s="23"/>
      <c r="I46" s="23"/>
      <c r="J46" s="23"/>
      <c r="K46" s="23"/>
      <c r="L46" s="23"/>
      <c r="M46" s="23"/>
      <c r="N46" s="23"/>
      <c r="O46" s="23"/>
      <c r="P46" s="101"/>
      <c r="Q46" s="102"/>
      <c r="R46" s="23"/>
      <c r="S46" s="23"/>
      <c r="T46" s="23"/>
      <c r="U46" s="23"/>
      <c r="V46" s="23"/>
      <c r="W46" s="23"/>
      <c r="X46" s="23"/>
      <c r="Y46" s="154"/>
      <c r="Z46" s="41"/>
    </row>
    <row r="47" spans="1:26" hidden="1" x14ac:dyDescent="0.25">
      <c r="B47" s="204"/>
      <c r="C47" s="21"/>
      <c r="D47" s="21"/>
      <c r="E47" s="21"/>
      <c r="F47" s="21"/>
      <c r="G47" s="21"/>
      <c r="H47" s="21"/>
      <c r="I47" s="21"/>
      <c r="J47" s="21"/>
      <c r="K47" s="21"/>
      <c r="L47" s="21"/>
      <c r="M47" s="21"/>
      <c r="N47" s="21"/>
      <c r="O47" s="21"/>
      <c r="P47" s="103"/>
      <c r="Q47" s="104"/>
      <c r="R47" s="21"/>
      <c r="S47" s="21"/>
      <c r="T47" s="21"/>
      <c r="U47" s="21"/>
      <c r="V47" s="21"/>
      <c r="W47" s="21"/>
      <c r="X47" s="21"/>
      <c r="Y47" s="155"/>
      <c r="Z47" s="41"/>
    </row>
    <row r="48" spans="1:26" hidden="1" x14ac:dyDescent="0.25">
      <c r="B48" s="204"/>
      <c r="C48" s="21"/>
      <c r="D48" s="21"/>
      <c r="E48" s="21"/>
      <c r="F48" s="21"/>
      <c r="G48" s="21"/>
      <c r="H48" s="21"/>
      <c r="I48" s="21"/>
      <c r="J48" s="21"/>
      <c r="K48" s="21"/>
      <c r="L48" s="21"/>
      <c r="M48" s="21"/>
      <c r="N48" s="21"/>
      <c r="O48" s="21"/>
      <c r="P48" s="103"/>
      <c r="Q48" s="104"/>
      <c r="R48" s="21"/>
      <c r="S48" s="21"/>
      <c r="T48" s="21"/>
      <c r="U48" s="21"/>
      <c r="V48" s="21"/>
      <c r="W48" s="21"/>
      <c r="X48" s="21"/>
      <c r="Y48" s="155"/>
      <c r="Z48" s="41"/>
    </row>
    <row r="49" spans="2:26" hidden="1" x14ac:dyDescent="0.25">
      <c r="B49" s="204"/>
      <c r="C49" s="21"/>
      <c r="D49" s="21"/>
      <c r="E49" s="21"/>
      <c r="F49" s="21"/>
      <c r="G49" s="21"/>
      <c r="H49" s="21"/>
      <c r="I49" s="21"/>
      <c r="J49" s="21"/>
      <c r="K49" s="21"/>
      <c r="L49" s="21"/>
      <c r="M49" s="21"/>
      <c r="N49" s="21"/>
      <c r="O49" s="21"/>
      <c r="P49" s="103"/>
      <c r="Q49" s="104"/>
      <c r="R49" s="21"/>
      <c r="S49" s="21"/>
      <c r="T49" s="21"/>
      <c r="U49" s="21"/>
      <c r="V49" s="21"/>
      <c r="W49" s="21"/>
      <c r="X49" s="21"/>
      <c r="Y49" s="155"/>
      <c r="Z49" s="41"/>
    </row>
    <row r="50" spans="2:26" hidden="1" x14ac:dyDescent="0.25">
      <c r="B50" s="204"/>
      <c r="C50" s="21"/>
      <c r="D50" s="21"/>
      <c r="E50" s="21"/>
      <c r="F50" s="21"/>
      <c r="G50" s="21"/>
      <c r="H50" s="21"/>
      <c r="I50" s="21"/>
      <c r="J50" s="21"/>
      <c r="K50" s="21"/>
      <c r="L50" s="21"/>
      <c r="M50" s="21"/>
      <c r="N50" s="21"/>
      <c r="O50" s="21"/>
      <c r="P50" s="103"/>
      <c r="Q50" s="104"/>
      <c r="R50" s="21"/>
      <c r="S50" s="21"/>
      <c r="T50" s="21"/>
      <c r="U50" s="21"/>
      <c r="V50" s="21"/>
      <c r="W50" s="21"/>
      <c r="X50" s="21"/>
      <c r="Y50" s="155"/>
      <c r="Z50" s="41"/>
    </row>
    <row r="51" spans="2:26" hidden="1" x14ac:dyDescent="0.25">
      <c r="B51" s="204"/>
      <c r="C51" s="21"/>
      <c r="D51" s="21"/>
      <c r="E51" s="21"/>
      <c r="F51" s="21"/>
      <c r="G51" s="21"/>
      <c r="H51" s="21"/>
      <c r="I51" s="21"/>
      <c r="J51" s="21"/>
      <c r="K51" s="21"/>
      <c r="L51" s="21"/>
      <c r="M51" s="21"/>
      <c r="N51" s="21"/>
      <c r="O51" s="21"/>
      <c r="P51" s="103"/>
      <c r="Q51" s="104"/>
      <c r="R51" s="21"/>
      <c r="S51" s="21"/>
      <c r="T51" s="21"/>
      <c r="U51" s="21"/>
      <c r="V51" s="21"/>
      <c r="W51" s="21"/>
      <c r="X51" s="21"/>
      <c r="Y51" s="155"/>
      <c r="Z51" s="41"/>
    </row>
    <row r="52" spans="2:26" hidden="1" x14ac:dyDescent="0.25">
      <c r="B52" s="204"/>
      <c r="C52" s="21"/>
      <c r="D52" s="21"/>
      <c r="E52" s="21"/>
      <c r="F52" s="21"/>
      <c r="G52" s="21"/>
      <c r="H52" s="21"/>
      <c r="I52" s="21"/>
      <c r="J52" s="21"/>
      <c r="K52" s="21"/>
      <c r="L52" s="21"/>
      <c r="M52" s="21"/>
      <c r="N52" s="21"/>
      <c r="O52" s="21"/>
      <c r="P52" s="103"/>
      <c r="Q52" s="104"/>
      <c r="R52" s="21"/>
      <c r="S52" s="21"/>
      <c r="T52" s="21"/>
      <c r="U52" s="21"/>
      <c r="V52" s="21"/>
      <c r="W52" s="21"/>
      <c r="X52" s="21"/>
      <c r="Y52" s="155"/>
      <c r="Z52" s="41"/>
    </row>
    <row r="53" spans="2:26" hidden="1" x14ac:dyDescent="0.25">
      <c r="B53" s="204"/>
      <c r="C53" s="21"/>
      <c r="D53" s="21"/>
      <c r="E53" s="21"/>
      <c r="F53" s="21"/>
      <c r="G53" s="21"/>
      <c r="H53" s="21"/>
      <c r="I53" s="21"/>
      <c r="J53" s="21"/>
      <c r="K53" s="21"/>
      <c r="L53" s="21"/>
      <c r="M53" s="21"/>
      <c r="N53" s="21"/>
      <c r="O53" s="21"/>
      <c r="P53" s="103"/>
      <c r="Q53" s="104"/>
      <c r="R53" s="21"/>
      <c r="S53" s="21"/>
      <c r="T53" s="21"/>
      <c r="U53" s="21"/>
      <c r="V53" s="21"/>
      <c r="W53" s="21"/>
      <c r="X53" s="21"/>
      <c r="Y53" s="155"/>
      <c r="Z53" s="41"/>
    </row>
    <row r="54" spans="2:26" hidden="1" x14ac:dyDescent="0.25">
      <c r="B54" s="204"/>
      <c r="C54" s="21"/>
      <c r="D54" s="21"/>
      <c r="E54" s="21"/>
      <c r="F54" s="21"/>
      <c r="G54" s="21"/>
      <c r="H54" s="21"/>
      <c r="I54" s="21"/>
      <c r="J54" s="21"/>
      <c r="K54" s="21"/>
      <c r="L54" s="21"/>
      <c r="M54" s="21"/>
      <c r="N54" s="21"/>
      <c r="O54" s="21"/>
      <c r="P54" s="103"/>
      <c r="Q54" s="104"/>
      <c r="R54" s="21"/>
      <c r="S54" s="21"/>
      <c r="T54" s="21"/>
      <c r="U54" s="21"/>
      <c r="V54" s="21"/>
      <c r="W54" s="21"/>
      <c r="X54" s="21"/>
      <c r="Y54" s="155"/>
      <c r="Z54" s="41"/>
    </row>
    <row r="55" spans="2:26" hidden="1" x14ac:dyDescent="0.25">
      <c r="B55" s="204"/>
      <c r="C55" s="21"/>
      <c r="D55" s="21"/>
      <c r="E55" s="21"/>
      <c r="F55" s="21"/>
      <c r="G55" s="21"/>
      <c r="H55" s="21"/>
      <c r="I55" s="21"/>
      <c r="J55" s="21"/>
      <c r="K55" s="21"/>
      <c r="L55" s="21"/>
      <c r="M55" s="21"/>
      <c r="N55" s="21"/>
      <c r="O55" s="21"/>
      <c r="P55" s="103"/>
      <c r="Q55" s="104"/>
      <c r="R55" s="21"/>
      <c r="S55" s="21"/>
      <c r="T55" s="21"/>
      <c r="U55" s="21"/>
      <c r="V55" s="21"/>
      <c r="W55" s="21"/>
      <c r="X55" s="21"/>
      <c r="Y55" s="155"/>
      <c r="Z55" s="41"/>
    </row>
    <row r="56" spans="2:26" hidden="1" x14ac:dyDescent="0.25">
      <c r="B56" s="204"/>
      <c r="C56" s="21"/>
      <c r="D56" s="21"/>
      <c r="E56" s="21"/>
      <c r="F56" s="21"/>
      <c r="G56" s="21"/>
      <c r="H56" s="21"/>
      <c r="I56" s="21"/>
      <c r="J56" s="21"/>
      <c r="K56" s="21"/>
      <c r="L56" s="21"/>
      <c r="M56" s="21"/>
      <c r="N56" s="21"/>
      <c r="O56" s="21"/>
      <c r="P56" s="103"/>
      <c r="Q56" s="104"/>
      <c r="R56" s="21"/>
      <c r="S56" s="21"/>
      <c r="T56" s="21"/>
      <c r="U56" s="21"/>
      <c r="V56" s="21"/>
      <c r="W56" s="21"/>
      <c r="X56" s="21"/>
      <c r="Y56" s="155"/>
      <c r="Z56" s="41"/>
    </row>
    <row r="57" spans="2:26" hidden="1" x14ac:dyDescent="0.25">
      <c r="B57" s="204"/>
      <c r="C57" s="21"/>
      <c r="D57" s="21"/>
      <c r="E57" s="21"/>
      <c r="F57" s="21"/>
      <c r="G57" s="21"/>
      <c r="H57" s="21"/>
      <c r="I57" s="21"/>
      <c r="J57" s="21"/>
      <c r="K57" s="21"/>
      <c r="L57" s="21"/>
      <c r="M57" s="21"/>
      <c r="N57" s="21"/>
      <c r="O57" s="21"/>
      <c r="P57" s="103"/>
      <c r="Q57" s="104"/>
      <c r="R57" s="21"/>
      <c r="S57" s="21"/>
      <c r="T57" s="21"/>
      <c r="U57" s="21"/>
      <c r="V57" s="21"/>
      <c r="W57" s="21"/>
      <c r="X57" s="21"/>
      <c r="Y57" s="155"/>
      <c r="Z57" s="41"/>
    </row>
    <row r="58" spans="2:26" hidden="1" x14ac:dyDescent="0.25">
      <c r="B58" s="204"/>
      <c r="C58" s="21"/>
      <c r="D58" s="21"/>
      <c r="E58" s="21"/>
      <c r="F58" s="21"/>
      <c r="G58" s="21"/>
      <c r="H58" s="21"/>
      <c r="I58" s="21"/>
      <c r="J58" s="21"/>
      <c r="K58" s="21"/>
      <c r="L58" s="21"/>
      <c r="M58" s="21"/>
      <c r="N58" s="21"/>
      <c r="O58" s="21"/>
      <c r="P58" s="103"/>
      <c r="Q58" s="104"/>
      <c r="R58" s="21"/>
      <c r="S58" s="21"/>
      <c r="T58" s="21"/>
      <c r="U58" s="21"/>
      <c r="V58" s="21"/>
      <c r="W58" s="21"/>
      <c r="X58" s="21"/>
      <c r="Y58" s="155"/>
      <c r="Z58" s="41"/>
    </row>
    <row r="59" spans="2:26" hidden="1" x14ac:dyDescent="0.25">
      <c r="B59" s="204"/>
      <c r="C59" s="21"/>
      <c r="D59" s="21"/>
      <c r="E59" s="21"/>
      <c r="F59" s="21"/>
      <c r="G59" s="21"/>
      <c r="H59" s="21"/>
      <c r="I59" s="21"/>
      <c r="J59" s="21"/>
      <c r="K59" s="21"/>
      <c r="L59" s="21"/>
      <c r="M59" s="21"/>
      <c r="N59" s="21"/>
      <c r="O59" s="21"/>
      <c r="P59" s="103"/>
      <c r="Q59" s="104"/>
      <c r="R59" s="21"/>
      <c r="S59" s="21"/>
      <c r="T59" s="21"/>
      <c r="U59" s="21"/>
      <c r="V59" s="21"/>
      <c r="W59" s="21"/>
      <c r="X59" s="21"/>
      <c r="Y59" s="155"/>
      <c r="Z59" s="41"/>
    </row>
    <row r="60" spans="2:26" hidden="1" x14ac:dyDescent="0.25">
      <c r="B60" s="204"/>
      <c r="C60" s="21"/>
      <c r="D60" s="21"/>
      <c r="E60" s="21"/>
      <c r="F60" s="21"/>
      <c r="G60" s="21"/>
      <c r="H60" s="21"/>
      <c r="I60" s="21"/>
      <c r="J60" s="21"/>
      <c r="K60" s="21"/>
      <c r="L60" s="21"/>
      <c r="M60" s="21"/>
      <c r="N60" s="21"/>
      <c r="O60" s="21"/>
      <c r="P60" s="103"/>
      <c r="Q60" s="104"/>
      <c r="R60" s="21"/>
      <c r="S60" s="21"/>
      <c r="T60" s="21"/>
      <c r="U60" s="21"/>
      <c r="V60" s="21"/>
      <c r="W60" s="21"/>
      <c r="X60" s="21"/>
      <c r="Y60" s="155"/>
      <c r="Z60" s="41"/>
    </row>
    <row r="61" spans="2:26" hidden="1" x14ac:dyDescent="0.25">
      <c r="B61" s="204"/>
      <c r="C61" s="21"/>
      <c r="D61" s="21"/>
      <c r="E61" s="21"/>
      <c r="F61" s="21"/>
      <c r="G61" s="21"/>
      <c r="H61" s="21"/>
      <c r="I61" s="21"/>
      <c r="J61" s="21"/>
      <c r="K61" s="21"/>
      <c r="L61" s="21"/>
      <c r="M61" s="21"/>
      <c r="N61" s="21"/>
      <c r="O61" s="21"/>
      <c r="P61" s="103"/>
      <c r="Q61" s="104"/>
      <c r="R61" s="21"/>
      <c r="S61" s="21"/>
      <c r="T61" s="21"/>
      <c r="U61" s="21"/>
      <c r="V61" s="21"/>
      <c r="W61" s="21"/>
      <c r="X61" s="21"/>
      <c r="Y61" s="155"/>
      <c r="Z61" s="41"/>
    </row>
    <row r="62" spans="2:26" hidden="1" x14ac:dyDescent="0.25">
      <c r="B62" s="204"/>
      <c r="C62" s="21"/>
      <c r="D62" s="21"/>
      <c r="E62" s="21"/>
      <c r="F62" s="21"/>
      <c r="G62" s="21"/>
      <c r="H62" s="21"/>
      <c r="I62" s="21"/>
      <c r="J62" s="21"/>
      <c r="K62" s="21"/>
      <c r="L62" s="21"/>
      <c r="M62" s="21"/>
      <c r="N62" s="21"/>
      <c r="O62" s="21"/>
      <c r="P62" s="103"/>
      <c r="Q62" s="104"/>
      <c r="R62" s="21"/>
      <c r="S62" s="21"/>
      <c r="T62" s="21"/>
      <c r="U62" s="21"/>
      <c r="V62" s="21"/>
      <c r="W62" s="21"/>
      <c r="X62" s="21"/>
      <c r="Y62" s="155"/>
      <c r="Z62" s="41"/>
    </row>
    <row r="63" spans="2:26" hidden="1" x14ac:dyDescent="0.25">
      <c r="B63" s="204"/>
      <c r="C63" s="21"/>
      <c r="D63" s="21"/>
      <c r="E63" s="21"/>
      <c r="F63" s="21"/>
      <c r="G63" s="21"/>
      <c r="H63" s="21"/>
      <c r="I63" s="21"/>
      <c r="J63" s="21"/>
      <c r="K63" s="21"/>
      <c r="L63" s="21"/>
      <c r="M63" s="21"/>
      <c r="N63" s="21"/>
      <c r="O63" s="21"/>
      <c r="P63" s="103"/>
      <c r="Q63" s="104"/>
      <c r="R63" s="21"/>
      <c r="S63" s="21"/>
      <c r="T63" s="21"/>
      <c r="U63" s="21"/>
      <c r="V63" s="21"/>
      <c r="W63" s="21"/>
      <c r="X63" s="21"/>
      <c r="Y63" s="155"/>
      <c r="Z63" s="41"/>
    </row>
    <row r="64" spans="2:26" hidden="1" x14ac:dyDescent="0.25">
      <c r="B64" s="204"/>
      <c r="C64" s="21"/>
      <c r="D64" s="21"/>
      <c r="E64" s="21"/>
      <c r="F64" s="21"/>
      <c r="G64" s="21"/>
      <c r="H64" s="21"/>
      <c r="I64" s="21"/>
      <c r="J64" s="21"/>
      <c r="K64" s="21"/>
      <c r="L64" s="21"/>
      <c r="M64" s="21"/>
      <c r="N64" s="21"/>
      <c r="O64" s="21"/>
      <c r="P64" s="103"/>
      <c r="Q64" s="104"/>
      <c r="R64" s="21"/>
      <c r="S64" s="21"/>
      <c r="T64" s="21"/>
      <c r="U64" s="21"/>
      <c r="V64" s="21"/>
      <c r="W64" s="21"/>
      <c r="X64" s="21"/>
      <c r="Y64" s="155"/>
      <c r="Z64" s="41"/>
    </row>
    <row r="65" spans="2:26" hidden="1" x14ac:dyDescent="0.25">
      <c r="B65" s="204"/>
      <c r="C65" s="21"/>
      <c r="D65" s="21"/>
      <c r="E65" s="21"/>
      <c r="F65" s="21"/>
      <c r="G65" s="21"/>
      <c r="H65" s="21"/>
      <c r="I65" s="21"/>
      <c r="J65" s="21"/>
      <c r="K65" s="21"/>
      <c r="L65" s="21"/>
      <c r="M65" s="21"/>
      <c r="N65" s="21"/>
      <c r="O65" s="21"/>
      <c r="P65" s="103"/>
      <c r="Q65" s="104"/>
      <c r="R65" s="21"/>
      <c r="S65" s="21"/>
      <c r="T65" s="21"/>
      <c r="U65" s="21"/>
      <c r="V65" s="21"/>
      <c r="W65" s="21"/>
      <c r="X65" s="21"/>
      <c r="Y65" s="155"/>
      <c r="Z65" s="41"/>
    </row>
    <row r="66" spans="2:26" hidden="1" x14ac:dyDescent="0.25">
      <c r="B66" s="204"/>
      <c r="C66" s="21"/>
      <c r="D66" s="21"/>
      <c r="E66" s="21"/>
      <c r="F66" s="21"/>
      <c r="G66" s="21"/>
      <c r="H66" s="21"/>
      <c r="I66" s="21"/>
      <c r="J66" s="21"/>
      <c r="K66" s="21"/>
      <c r="L66" s="21"/>
      <c r="M66" s="21"/>
      <c r="N66" s="21"/>
      <c r="O66" s="21"/>
      <c r="P66" s="103"/>
      <c r="Q66" s="104"/>
      <c r="R66" s="21"/>
      <c r="S66" s="21"/>
      <c r="T66" s="21"/>
      <c r="U66" s="21"/>
      <c r="V66" s="21"/>
      <c r="W66" s="21"/>
      <c r="X66" s="21"/>
      <c r="Y66" s="155"/>
      <c r="Z66" s="41"/>
    </row>
    <row r="67" spans="2:26" hidden="1" x14ac:dyDescent="0.25">
      <c r="B67" s="204"/>
      <c r="C67" s="21"/>
      <c r="D67" s="21"/>
      <c r="E67" s="21"/>
      <c r="F67" s="21"/>
      <c r="G67" s="21"/>
      <c r="H67" s="21"/>
      <c r="I67" s="21"/>
      <c r="J67" s="21"/>
      <c r="K67" s="21"/>
      <c r="L67" s="21"/>
      <c r="M67" s="21"/>
      <c r="N67" s="21"/>
      <c r="O67" s="21"/>
      <c r="P67" s="103"/>
      <c r="Q67" s="104"/>
      <c r="R67" s="21"/>
      <c r="S67" s="21"/>
      <c r="T67" s="21"/>
      <c r="U67" s="21"/>
      <c r="V67" s="21"/>
      <c r="W67" s="21"/>
      <c r="X67" s="21"/>
      <c r="Y67" s="155"/>
      <c r="Z67" s="41"/>
    </row>
    <row r="68" spans="2:26" hidden="1" x14ac:dyDescent="0.25">
      <c r="B68" s="204"/>
      <c r="C68" s="21"/>
      <c r="D68" s="21"/>
      <c r="E68" s="21"/>
      <c r="F68" s="21"/>
      <c r="G68" s="21"/>
      <c r="H68" s="21"/>
      <c r="I68" s="21"/>
      <c r="J68" s="21"/>
      <c r="K68" s="21"/>
      <c r="L68" s="21"/>
      <c r="M68" s="21"/>
      <c r="N68" s="21"/>
      <c r="O68" s="21"/>
      <c r="P68" s="103"/>
      <c r="Q68" s="104"/>
      <c r="R68" s="21"/>
      <c r="S68" s="21"/>
      <c r="T68" s="21"/>
      <c r="U68" s="21"/>
      <c r="V68" s="21"/>
      <c r="W68" s="21"/>
      <c r="X68" s="21"/>
      <c r="Y68" s="155"/>
      <c r="Z68" s="41"/>
    </row>
    <row r="69" spans="2:26" hidden="1" x14ac:dyDescent="0.25">
      <c r="B69" s="204"/>
      <c r="C69" s="21"/>
      <c r="D69" s="21"/>
      <c r="E69" s="21"/>
      <c r="F69" s="21"/>
      <c r="G69" s="21"/>
      <c r="H69" s="21"/>
      <c r="I69" s="21"/>
      <c r="J69" s="21"/>
      <c r="K69" s="21"/>
      <c r="L69" s="21"/>
      <c r="M69" s="21"/>
      <c r="N69" s="21"/>
      <c r="O69" s="21"/>
      <c r="P69" s="103"/>
      <c r="Q69" s="104"/>
      <c r="R69" s="21"/>
      <c r="S69" s="21"/>
      <c r="T69" s="21"/>
      <c r="U69" s="21"/>
      <c r="V69" s="21"/>
      <c r="W69" s="21"/>
      <c r="X69" s="21"/>
      <c r="Y69" s="155"/>
      <c r="Z69" s="41"/>
    </row>
    <row r="70" spans="2:26" hidden="1" x14ac:dyDescent="0.25">
      <c r="B70" s="204"/>
      <c r="C70" s="21"/>
      <c r="D70" s="21"/>
      <c r="E70" s="21"/>
      <c r="F70" s="21"/>
      <c r="G70" s="21"/>
      <c r="H70" s="21"/>
      <c r="I70" s="21"/>
      <c r="J70" s="21"/>
      <c r="K70" s="21"/>
      <c r="L70" s="21"/>
      <c r="M70" s="21"/>
      <c r="N70" s="21"/>
      <c r="O70" s="21"/>
      <c r="P70" s="103"/>
      <c r="Q70" s="104"/>
      <c r="R70" s="21"/>
      <c r="S70" s="21"/>
      <c r="T70" s="21"/>
      <c r="U70" s="21"/>
      <c r="V70" s="21"/>
      <c r="W70" s="21"/>
      <c r="X70" s="21"/>
      <c r="Y70" s="155"/>
      <c r="Z70" s="41"/>
    </row>
    <row r="71" spans="2:26" hidden="1" x14ac:dyDescent="0.25">
      <c r="B71" s="204"/>
      <c r="C71" s="21"/>
      <c r="D71" s="21"/>
      <c r="E71" s="21"/>
      <c r="F71" s="21"/>
      <c r="G71" s="21"/>
      <c r="H71" s="21"/>
      <c r="I71" s="21"/>
      <c r="J71" s="21"/>
      <c r="K71" s="21"/>
      <c r="L71" s="21"/>
      <c r="M71" s="21"/>
      <c r="N71" s="21"/>
      <c r="O71" s="21"/>
      <c r="P71" s="103"/>
      <c r="Q71" s="104"/>
      <c r="R71" s="21"/>
      <c r="S71" s="21"/>
      <c r="T71" s="21"/>
      <c r="U71" s="21"/>
      <c r="V71" s="21"/>
      <c r="W71" s="21"/>
      <c r="X71" s="21"/>
      <c r="Y71" s="155"/>
      <c r="Z71" s="41"/>
    </row>
    <row r="72" spans="2:26" hidden="1" x14ac:dyDescent="0.25">
      <c r="B72" s="204"/>
      <c r="C72" s="21"/>
      <c r="D72" s="21"/>
      <c r="E72" s="21"/>
      <c r="F72" s="21"/>
      <c r="G72" s="21"/>
      <c r="H72" s="21"/>
      <c r="I72" s="21"/>
      <c r="J72" s="21"/>
      <c r="K72" s="21"/>
      <c r="L72" s="21"/>
      <c r="M72" s="21"/>
      <c r="N72" s="21"/>
      <c r="O72" s="21"/>
      <c r="P72" s="103"/>
      <c r="Q72" s="104"/>
      <c r="R72" s="21"/>
      <c r="S72" s="21"/>
      <c r="T72" s="21"/>
      <c r="U72" s="21"/>
      <c r="V72" s="21"/>
      <c r="W72" s="21"/>
      <c r="X72" s="21"/>
      <c r="Y72" s="155"/>
      <c r="Z72" s="41"/>
    </row>
    <row r="73" spans="2:26" hidden="1" x14ac:dyDescent="0.25">
      <c r="B73" s="204"/>
      <c r="C73" s="21"/>
      <c r="D73" s="21"/>
      <c r="E73" s="21"/>
      <c r="F73" s="21"/>
      <c r="G73" s="21"/>
      <c r="H73" s="21"/>
      <c r="I73" s="21"/>
      <c r="J73" s="21"/>
      <c r="K73" s="21"/>
      <c r="L73" s="21"/>
      <c r="M73" s="21"/>
      <c r="N73" s="21"/>
      <c r="O73" s="21"/>
      <c r="P73" s="103"/>
      <c r="Q73" s="104"/>
      <c r="R73" s="21"/>
      <c r="S73" s="21"/>
      <c r="T73" s="21"/>
      <c r="U73" s="21"/>
      <c r="V73" s="21"/>
      <c r="W73" s="21"/>
      <c r="X73" s="21"/>
      <c r="Y73" s="155"/>
      <c r="Z73" s="41"/>
    </row>
    <row r="74" spans="2:26" hidden="1" x14ac:dyDescent="0.25">
      <c r="B74" s="204"/>
      <c r="C74" s="21"/>
      <c r="D74" s="21"/>
      <c r="E74" s="21"/>
      <c r="F74" s="21"/>
      <c r="G74" s="21"/>
      <c r="H74" s="21"/>
      <c r="I74" s="21"/>
      <c r="J74" s="21"/>
      <c r="K74" s="21"/>
      <c r="L74" s="21"/>
      <c r="M74" s="21"/>
      <c r="N74" s="21"/>
      <c r="O74" s="21"/>
      <c r="P74" s="103"/>
      <c r="Q74" s="104"/>
      <c r="R74" s="21"/>
      <c r="S74" s="21"/>
      <c r="T74" s="21"/>
      <c r="U74" s="21"/>
      <c r="V74" s="21"/>
      <c r="W74" s="21"/>
      <c r="X74" s="21"/>
      <c r="Y74" s="155"/>
      <c r="Z74" s="41"/>
    </row>
    <row r="75" spans="2:26" hidden="1" x14ac:dyDescent="0.25">
      <c r="B75" s="204"/>
      <c r="C75" s="21"/>
      <c r="D75" s="21"/>
      <c r="E75" s="21"/>
      <c r="F75" s="21"/>
      <c r="G75" s="21"/>
      <c r="H75" s="21"/>
      <c r="I75" s="21"/>
      <c r="J75" s="21"/>
      <c r="K75" s="21"/>
      <c r="L75" s="21"/>
      <c r="M75" s="21"/>
      <c r="N75" s="21"/>
      <c r="O75" s="21"/>
      <c r="P75" s="103"/>
      <c r="Q75" s="104"/>
      <c r="R75" s="21"/>
      <c r="S75" s="21"/>
      <c r="T75" s="21"/>
      <c r="U75" s="21"/>
      <c r="V75" s="21"/>
      <c r="W75" s="21"/>
      <c r="X75" s="21"/>
      <c r="Y75" s="155"/>
      <c r="Z75" s="4"/>
    </row>
    <row r="76" spans="2:26" hidden="1" x14ac:dyDescent="0.25">
      <c r="C76" s="13"/>
      <c r="D76" s="13"/>
      <c r="E76" s="13"/>
      <c r="F76" s="13"/>
      <c r="G76" s="13"/>
      <c r="H76" s="13"/>
      <c r="I76" s="13"/>
      <c r="J76" s="13"/>
      <c r="K76" s="13"/>
      <c r="L76" s="13"/>
      <c r="M76" s="13"/>
      <c r="N76" s="13"/>
      <c r="O76" s="13"/>
      <c r="P76" s="13"/>
      <c r="Q76" s="13"/>
      <c r="R76" s="13"/>
      <c r="S76" s="13"/>
      <c r="T76" s="13"/>
      <c r="U76" s="13"/>
      <c r="V76" s="13"/>
      <c r="W76" s="13"/>
      <c r="X76" s="13"/>
      <c r="Y76" s="13"/>
      <c r="Z76" s="7"/>
    </row>
  </sheetData>
  <sheetProtection password="AFA5" sheet="1"/>
  <dataValidations count="1">
    <dataValidation type="list" allowBlank="1" showInputMessage="1" showErrorMessage="1" sqref="C46:C75" xr:uid="{28C53FE7-983F-4039-8082-0F57934D9655}">
      <formula1>Counterparty_Types</formula1>
    </dataValidation>
  </dataValidations>
  <pageMargins left="0.7" right="0.7" top="0.75" bottom="0.75" header="0.3" footer="0.3"/>
  <pageSetup paperSize="3" pageOrder="overThenDown" orientation="landscape"/>
  <rowBreaks count="1" manualBreakCount="1">
    <brk id="40" max="1048575" man="1"/>
  </rowBreaks>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36</vt:i4>
      </vt:variant>
      <vt:variant>
        <vt:lpstr>Named Ranges</vt:lpstr>
      </vt:variant>
      <vt:variant>
        <vt:i4>81</vt:i4>
      </vt:variant>
    </vt:vector>
  </HeadingPairs>
  <TitlesOfParts>
    <vt:vector size="117" baseType="lpstr">
      <vt:lpstr>Overview - RWAs</vt:lpstr>
      <vt:lpstr>Overview - Capital</vt:lpstr>
      <vt:lpstr>credit - on-balance sheet</vt:lpstr>
      <vt:lpstr>credit - loan programs memo</vt:lpstr>
      <vt:lpstr>credit - on-balance sheet memo</vt:lpstr>
      <vt:lpstr>credit - off-balance sheet</vt:lpstr>
      <vt:lpstr>credit - off-balance sheet memo</vt:lpstr>
      <vt:lpstr>credit - SCCL memo</vt:lpstr>
      <vt:lpstr>Transacts fail min hairct flrs</vt:lpstr>
      <vt:lpstr>Transacts fail - netting sets</vt:lpstr>
      <vt:lpstr>Securitization - originator</vt:lpstr>
      <vt:lpstr>Securitization - investor</vt:lpstr>
      <vt:lpstr>Securitization - alt RWA memo</vt:lpstr>
      <vt:lpstr>Equity - on-balance sheet</vt:lpstr>
      <vt:lpstr>Equity - off-balance sheet</vt:lpstr>
      <vt:lpstr>Equity - memo items</vt:lpstr>
      <vt:lpstr>Op risk - historical losses</vt:lpstr>
      <vt:lpstr>Op risk - business ind</vt:lpstr>
      <vt:lpstr>Op risk - MRC</vt:lpstr>
      <vt:lpstr>Market risk - SbM Sensitivities</vt:lpstr>
      <vt:lpstr>Market risk - SbM Additional</vt:lpstr>
      <vt:lpstr>Market risk - models-based MRC</vt:lpstr>
      <vt:lpstr>Market risk - MRC</vt:lpstr>
      <vt:lpstr>Market risk - RWAs</vt:lpstr>
      <vt:lpstr>Market risk - SbM under IMA</vt:lpstr>
      <vt:lpstr>Market risk - covered positions</vt:lpstr>
      <vt:lpstr>Market risk - Standardized DRC</vt:lpstr>
      <vt:lpstr>Market risk -standalone UST SbM</vt:lpstr>
      <vt:lpstr>Market risk - NMRF breakdown</vt:lpstr>
      <vt:lpstr>CVA risk</vt:lpstr>
      <vt:lpstr>GSIB - all HCs</vt:lpstr>
      <vt:lpstr>GSIB - FBO memo items</vt:lpstr>
      <vt:lpstr>GSIB - Cat I HC memo items</vt:lpstr>
      <vt:lpstr>Checks</vt:lpstr>
      <vt:lpstr>Valid input responses</vt:lpstr>
      <vt:lpstr>FRB Parameters</vt:lpstr>
      <vt:lpstr>'Overview - Capital'!_ftnref1</vt:lpstr>
      <vt:lpstr>'Overview - RWAs'!_ftnref1</vt:lpstr>
      <vt:lpstr>'Market risk - covered positions'!_Hlk139449216</vt:lpstr>
      <vt:lpstr>'Market risk - models-based MRC'!_Hlk139449216</vt:lpstr>
      <vt:lpstr>'Market risk - MRC'!_Hlk139449216</vt:lpstr>
      <vt:lpstr>'Market risk - NMRF breakdown'!_Hlk139449216</vt:lpstr>
      <vt:lpstr>'Market risk - RWAs'!_Hlk139449216</vt:lpstr>
      <vt:lpstr>'Market risk - SbM Additional'!_Hlk139449216</vt:lpstr>
      <vt:lpstr>'Market risk - SbM Sensitivities'!_Hlk139449216</vt:lpstr>
      <vt:lpstr>'Market risk - SbM under IMA'!_Hlk139449216</vt:lpstr>
      <vt:lpstr>'Market risk - Standardized DRC'!_Hlk139449216</vt:lpstr>
      <vt:lpstr>'Market risk -standalone UST SbM'!_Hlk139449216</vt:lpstr>
      <vt:lpstr>'Market risk - covered positions'!_Hlk139457300</vt:lpstr>
      <vt:lpstr>'Market risk - models-based MRC'!_Hlk139457300</vt:lpstr>
      <vt:lpstr>'Market risk - MRC'!_Hlk139457300</vt:lpstr>
      <vt:lpstr>'Market risk - NMRF breakdown'!_Hlk139457300</vt:lpstr>
      <vt:lpstr>'Market risk - RWAs'!_Hlk139457300</vt:lpstr>
      <vt:lpstr>'Market risk - SbM Additional'!_Hlk139457300</vt:lpstr>
      <vt:lpstr>'Market risk - SbM Sensitivities'!_Hlk139457300</vt:lpstr>
      <vt:lpstr>'Market risk - SbM under IMA'!_Hlk139457300</vt:lpstr>
      <vt:lpstr>'Market risk - Standardized DRC'!_Hlk139457300</vt:lpstr>
      <vt:lpstr>'Market risk -standalone UST SbM'!_Hlk139457300</vt:lpstr>
      <vt:lpstr>'FRB Parameters'!Binary</vt:lpstr>
      <vt:lpstr>Binary</vt:lpstr>
      <vt:lpstr>'FRB Parameters'!Counterparty_Types</vt:lpstr>
      <vt:lpstr>Counterparty_Types</vt:lpstr>
      <vt:lpstr>CVA_Frameworks</vt:lpstr>
      <vt:lpstr>'credit - loan programs memo'!Print_Area</vt:lpstr>
      <vt:lpstr>'credit - off-balance sheet'!Print_Area</vt:lpstr>
      <vt:lpstr>'credit - off-balance sheet memo'!Print_Area</vt:lpstr>
      <vt:lpstr>'credit - on-balance sheet'!Print_Area</vt:lpstr>
      <vt:lpstr>'credit - on-balance sheet memo'!Print_Area</vt:lpstr>
      <vt:lpstr>'credit - SCCL memo'!Print_Area</vt:lpstr>
      <vt:lpstr>'Equity - memo items'!Print_Area</vt:lpstr>
      <vt:lpstr>'Equity - off-balance sheet'!Print_Area</vt:lpstr>
      <vt:lpstr>'Equity - on-balance sheet'!Print_Area</vt:lpstr>
      <vt:lpstr>'Market risk - covered positions'!Print_Area</vt:lpstr>
      <vt:lpstr>'Market risk - models-based MRC'!Print_Area</vt:lpstr>
      <vt:lpstr>'Market risk - MRC'!Print_Area</vt:lpstr>
      <vt:lpstr>'Market risk - NMRF breakdown'!Print_Area</vt:lpstr>
      <vt:lpstr>'Market risk - RWAs'!Print_Area</vt:lpstr>
      <vt:lpstr>'Market risk - SbM Additional'!Print_Area</vt:lpstr>
      <vt:lpstr>'Market risk - SbM Sensitivities'!Print_Area</vt:lpstr>
      <vt:lpstr>'Market risk - SbM under IMA'!Print_Area</vt:lpstr>
      <vt:lpstr>'Market risk - Standardized DRC'!Print_Area</vt:lpstr>
      <vt:lpstr>'Market risk -standalone UST SbM'!Print_Area</vt:lpstr>
      <vt:lpstr>'Securitization - alt RWA memo'!Print_Area</vt:lpstr>
      <vt:lpstr>'Securitization - investor'!Print_Area</vt:lpstr>
      <vt:lpstr>'Securitization - originator'!Print_Area</vt:lpstr>
      <vt:lpstr>'Transacts fail - netting sets'!Print_Area</vt:lpstr>
      <vt:lpstr>'Transacts fail min hairct flrs'!Print_Area</vt:lpstr>
      <vt:lpstr>'credit - loan programs memo'!Print_Titles</vt:lpstr>
      <vt:lpstr>'credit - off-balance sheet'!Print_Titles</vt:lpstr>
      <vt:lpstr>'credit - off-balance sheet memo'!Print_Titles</vt:lpstr>
      <vt:lpstr>'credit - on-balance sheet'!Print_Titles</vt:lpstr>
      <vt:lpstr>'credit - on-balance sheet memo'!Print_Titles</vt:lpstr>
      <vt:lpstr>'credit - SCCL memo'!Print_Titles</vt:lpstr>
      <vt:lpstr>'Equity - memo items'!Print_Titles</vt:lpstr>
      <vt:lpstr>'Equity - off-balance sheet'!Print_Titles</vt:lpstr>
      <vt:lpstr>'Equity - on-balance sheet'!Print_Titles</vt:lpstr>
      <vt:lpstr>'GSIB - all HCs'!Print_Titles</vt:lpstr>
      <vt:lpstr>'GSIB - Cat I HC memo items'!Print_Titles</vt:lpstr>
      <vt:lpstr>'GSIB - FBO memo items'!Print_Titles</vt:lpstr>
      <vt:lpstr>'Market risk - covered positions'!Print_Titles</vt:lpstr>
      <vt:lpstr>'Market risk - models-based MRC'!Print_Titles</vt:lpstr>
      <vt:lpstr>'Market risk - MRC'!Print_Titles</vt:lpstr>
      <vt:lpstr>'Market risk - NMRF breakdown'!Print_Titles</vt:lpstr>
      <vt:lpstr>'Market risk - RWAs'!Print_Titles</vt:lpstr>
      <vt:lpstr>'Market risk - SbM Additional'!Print_Titles</vt:lpstr>
      <vt:lpstr>'Market risk - SbM Sensitivities'!Print_Titles</vt:lpstr>
      <vt:lpstr>'Market risk - SbM under IMA'!Print_Titles</vt:lpstr>
      <vt:lpstr>'Market risk - Standardized DRC'!Print_Titles</vt:lpstr>
      <vt:lpstr>'Market risk -standalone UST SbM'!Print_Titles</vt:lpstr>
      <vt:lpstr>'Op risk - business ind'!Print_Titles</vt:lpstr>
      <vt:lpstr>'Op risk - historical losses'!Print_Titles</vt:lpstr>
      <vt:lpstr>'Op risk - MRC'!Print_Titles</vt:lpstr>
      <vt:lpstr>'Securitization - alt RWA memo'!Print_Titles</vt:lpstr>
      <vt:lpstr>'Securitization - investor'!Print_Titles</vt:lpstr>
      <vt:lpstr>'Securitization - originator'!Print_Titles</vt:lpstr>
      <vt:lpstr>'Transacts fail - netting sets'!Print_Titles</vt:lpstr>
      <vt:lpstr>'Transacts fail min hairct flrs'!Print_Titles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2023-10-19T21:55:19Z</dcterms:created>
  <dcterms:modified xsi:type="dcterms:W3CDTF">2023-10-20T14:06:55Z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850fa9a1-c966-490f-a950-727245081440_Enabled">
    <vt:lpwstr>true</vt:lpwstr>
  </property>
  <property fmtid="{D5CDD505-2E9C-101B-9397-08002B2CF9AE}" pid="3" name="MSIP_Label_850fa9a1-c966-490f-a950-727245081440_SetDate">
    <vt:lpwstr>2023-10-20T14:05:45Z</vt:lpwstr>
  </property>
  <property fmtid="{D5CDD505-2E9C-101B-9397-08002B2CF9AE}" pid="4" name="MSIP_Label_850fa9a1-c966-490f-a950-727245081440_Method">
    <vt:lpwstr>Privileged</vt:lpwstr>
  </property>
  <property fmtid="{D5CDD505-2E9C-101B-9397-08002B2CF9AE}" pid="5" name="MSIP_Label_850fa9a1-c966-490f-a950-727245081440_Name">
    <vt:lpwstr>PUBLIC - OFFICIAL RELEASE - EXTERNAL NO LABEL</vt:lpwstr>
  </property>
  <property fmtid="{D5CDD505-2E9C-101B-9397-08002B2CF9AE}" pid="6" name="MSIP_Label_850fa9a1-c966-490f-a950-727245081440_SiteId">
    <vt:lpwstr>87bb2570-5c1e-4973-9c37-09257a95aeb1</vt:lpwstr>
  </property>
  <property fmtid="{D5CDD505-2E9C-101B-9397-08002B2CF9AE}" pid="7" name="MSIP_Label_850fa9a1-c966-490f-a950-727245081440_ActionId">
    <vt:lpwstr>78f1ccb7-06ac-42e2-80b3-48d49e1ff4f6</vt:lpwstr>
  </property>
  <property fmtid="{D5CDD505-2E9C-101B-9397-08002B2CF9AE}" pid="8" name="MSIP_Label_850fa9a1-c966-490f-a950-727245081440_ContentBits">
    <vt:lpwstr>0</vt:lpwstr>
  </property>
</Properties>
</file>