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https://team.frb.gov/div/bsreg/projects/InsurCapFrame/BBA/reporting/Shared Documents/"/>
    </mc:Choice>
  </mc:AlternateContent>
  <workbookProtection workbookAlgorithmName="SHA-512" workbookHashValue="mRbf9fc5USjv3ZUex4OvBAZsFQyNxZzlRupYE6dRlGKPrjz3IMNHiCC5g5WlKbflFtJfJpJu9oQZgHrzaYaFZA==" workbookSaltValue="+chtYeK9uruTYglNAT13dw==" workbookSpinCount="100000" lockStructure="1"/>
  <bookViews>
    <workbookView xWindow="20" yWindow="30" windowWidth="15350" windowHeight="6680" tabRatio="841" firstSheet="1" activeTab="1"/>
  </bookViews>
  <sheets>
    <sheet name="Index" sheetId="68" state="hidden" r:id="rId1"/>
    <sheet name="I. Company Inventory" sheetId="31" r:id="rId2"/>
    <sheet name="II. Building Block Parents" sheetId="43" r:id="rId3"/>
    <sheet name="III. Parent Ownership " sheetId="53" r:id="rId4"/>
    <sheet name="IV. Available Capital" sheetId="44" r:id="rId5"/>
    <sheet name="V. Capital Requirement" sheetId="45" r:id="rId6"/>
    <sheet name="VI. Overall Results" sheetId="46" r:id="rId7"/>
    <sheet name="VII. Section 171 Calculation" sheetId="70" r:id="rId8"/>
    <sheet name="VIII. Framework Info." sheetId="33" r:id="rId9"/>
    <sheet name="IX. Intercompany Transactions" sheetId="64" r:id="rId10"/>
    <sheet name="X. Internal Reinsurance" sheetId="66" r:id="rId11"/>
    <sheet name="XI. Approved Variations" sheetId="67" r:id="rId12"/>
    <sheet name="XII. Capital Instruments" sheetId="65" r:id="rId13"/>
    <sheet name="XIII. Reinsurance Pools" sheetId="61" r:id="rId14"/>
    <sheet name="XIV. Liquidity Pools" sheetId="62" r:id="rId15"/>
    <sheet name="(Hidden) Input validation" sheetId="12" state="hidden" r:id="rId16"/>
  </sheets>
  <definedNames>
    <definedName name="_xlnm._FilterDatabase" localSheetId="1" hidden="1">'I. Company Inventory'!$B$5:$U$1506</definedName>
    <definedName name="_xlnm._FilterDatabase" localSheetId="2" hidden="1">'II. Building Block Parents'!$C$5:$Z$57</definedName>
    <definedName name="_xlnm._FilterDatabase" localSheetId="3" hidden="1">'III. Parent Ownership '!$C$4:$I$55</definedName>
    <definedName name="_xlnm._FilterDatabase" localSheetId="4" hidden="1">'IV. Available Capital'!$C$5:$Q$56</definedName>
    <definedName name="_xlnm._FilterDatabase" localSheetId="5" hidden="1">'V. Capital Requirement'!$C$4:$M$55</definedName>
    <definedName name="_xlnm._FilterDatabase" localSheetId="6" hidden="1">'VI. Overall Results'!$A$4:$J$55</definedName>
    <definedName name="_xlnm._FilterDatabase" localSheetId="7" hidden="1">'VII. Section 171 Calculation'!$A$5:$C$7</definedName>
    <definedName name="AC_Adjustments">'II. Building Block Parents'!#REF!</definedName>
    <definedName name="AC_BBA_Parent_Name">'IV. Available Capital'!$C$7:$C$56</definedName>
    <definedName name="AC_Scalar_Table">'VIII. Framework Info.'!$B$50:$P$65</definedName>
    <definedName name="Acct_Regime">'(Hidden) Input validation'!$D$19:$D$22</definedName>
    <definedName name="Applicable_Capital_Frameworks">'(Hidden) Input validation'!$H$7:INDEX('(Hidden) Input validation'!$H$7:$H$23,SUMPRODUCT(--('(Hidden) Input validation'!$H$7:$H$23&lt;&gt;""))-1)</definedName>
    <definedName name="Applicable_Regime">'II. Building Block Parents'!$D$7:$D$56</definedName>
    <definedName name="BBA_Calculated_AC">'IV. Available Capital'!$U$7:$U$56</definedName>
    <definedName name="BBA_Calculated_RC">'V. Capital Requirement'!$N$6:$N$55</definedName>
    <definedName name="BBA_Parent_Capital_Resources">'II. Building Block Parents'!$F$7:$F$56</definedName>
    <definedName name="BBA_Parent_Inputs">'II. Building Block Parents'!$C$7:$AA$56</definedName>
    <definedName name="BBA_Parent_Names">'II. Building Block Parents'!$C$7:$C$56</definedName>
    <definedName name="BBA_Parent_RC">'II. Building Block Parents'!$S$7:$S$56</definedName>
    <definedName name="BBA_RC_PropAdj">'V. Capital Requirement'!$N$6:$N$55</definedName>
    <definedName name="Block_Index">'I. Company Inventory'!$T$7:$T$1506</definedName>
    <definedName name="Block_Index_2">'I. Company Inventory'!$U$7:$U$1506</definedName>
    <definedName name="Boolean">'(Hidden) Input validation'!$D$7:$D$8</definedName>
    <definedName name="Carrying_Value">'III. Parent Ownership '!$H$6:$H$55</definedName>
    <definedName name="FormulaCells">"'I. Company Inventory'!$Q$7:$R$1506,'II. Building Block Parents'!$Q$7:$Q$66"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E_Applicable_Capital_Framework">'I. Company Inventory'!$E$7:$E$1506</definedName>
    <definedName name="LE_Assigned_Block">'I. Company Inventory'!$R$7:$R$1506</definedName>
    <definedName name="LE_ID">'I. Company Inventory'!$A$7:$A$1506</definedName>
    <definedName name="LE_Inputs">'I. Company Inventory'!$B$7:$R$1506</definedName>
    <definedName name="LE_Name">'I. Company Inventory'!$B$7:$B$1506</definedName>
    <definedName name="LE_Ownership" localSheetId="7">'I. Company Inventory'!#REF!</definedName>
    <definedName name="LE_Ownership">'I. Company Inventory'!#REF!</definedName>
    <definedName name="LE_Parent">'I. Company Inventory'!$I$7:$I$1506</definedName>
    <definedName name="LE_Solvency_Regime">'I. Company Inventory'!$D$7:$D$1506</definedName>
    <definedName name="LE_Types">'(Hidden) Input validation'!$D$41:$D$67</definedName>
    <definedName name="MFE_Type">'(Hidden) Input validation'!$D$15:$D$16</definedName>
    <definedName name="NAIC_Affil_Type">'(Hidden) Input validation'!$D$25:$D$38</definedName>
    <definedName name="Parent_Block">'III. Parent Ownership '!$F$6:$F$55</definedName>
    <definedName name="Parent_RC">'III. Parent Ownership '!$I$6:$I$55</definedName>
    <definedName name="_xlnm.Print_Area" localSheetId="1">'I. Company Inventory'!$A$4:$R$56</definedName>
    <definedName name="_xlnm.Print_Area" localSheetId="2">'II. Building Block Parents'!$A$4:$AA$56</definedName>
    <definedName name="_xlnm.Print_Area" localSheetId="3">'III. Parent Ownership '!$A$4:$I$55</definedName>
    <definedName name="_xlnm.Print_Area" localSheetId="4">'IV. Available Capital'!$A$4:$U$56</definedName>
    <definedName name="_xlnm.Print_Area" localSheetId="9">PrintArea9</definedName>
    <definedName name="_xlnm.Print_Area" localSheetId="5">'V. Capital Requirement'!$A$4:$N$55</definedName>
    <definedName name="_xlnm.Print_Area" localSheetId="6">'VI. Overall Results'!$A$4:$L$55</definedName>
    <definedName name="_xlnm.Print_Area" localSheetId="7">'VII. Section 171 Calculation'!$A$4:$L$7</definedName>
    <definedName name="_xlnm.Print_Area" localSheetId="8">'VIII. Framework Info.'!$B$5:$G$23</definedName>
    <definedName name="_xlnm.Print_Area" localSheetId="10">'X. Internal Reinsurance'!$A$4:$Q$55</definedName>
    <definedName name="_xlnm.Print_Area" localSheetId="11">'XI. Approved Variations'!$A$4:$I$55</definedName>
    <definedName name="_xlnm.Print_Area" localSheetId="12">'XII. Capital Instruments'!$A$4:$AD$55</definedName>
    <definedName name="_xlnm.Print_Area" localSheetId="13">'XIII. Reinsurance Pools'!$A$5:$G$30</definedName>
    <definedName name="_xlnm.Print_Area" localSheetId="14">'XIV. Liquidity Pools'!$A$5:$E$29</definedName>
    <definedName name="_xlnm.Print_Titles" localSheetId="1">'I. Company Inventory'!$A:$B,'I. Company Inventory'!$5:$6</definedName>
    <definedName name="_xlnm.Print_Titles" localSheetId="2">'II. Building Block Parents'!$A:$C,'II. Building Block Parents'!$4:$6</definedName>
    <definedName name="_xlnm.Print_Titles" localSheetId="3">'III. Parent Ownership '!$A:$C,'III. Parent Ownership '!$4:$5</definedName>
    <definedName name="_xlnm.Print_Titles" localSheetId="4">'IV. Available Capital'!$A:$C,'IV. Available Capital'!$4:$6</definedName>
    <definedName name="_xlnm.Print_Titles" localSheetId="9">'IX. Intercompany Transactions'!$A:$A,'IX. Intercompany Transactions'!$4:$5</definedName>
    <definedName name="_xlnm.Print_Titles" localSheetId="5">'V. Capital Requirement'!$A:$C,'V. Capital Requirement'!$4:$5</definedName>
    <definedName name="_xlnm.Print_Titles" localSheetId="6">'VI. Overall Results'!$A:$C,'VI. Overall Results'!$4:$5</definedName>
    <definedName name="_xlnm.Print_Titles" localSheetId="7">'VII. Section 171 Calculation'!$A:$B,'VII. Section 171 Calculation'!$4:$6</definedName>
    <definedName name="_xlnm.Print_Titles" localSheetId="10">'X. Internal Reinsurance'!$A:$A,'X. Internal Reinsurance'!$4:$5</definedName>
    <definedName name="_xlnm.Print_Titles" localSheetId="11">'XI. Approved Variations'!$A:$A,'XI. Approved Variations'!$4:$5</definedName>
    <definedName name="_xlnm.Print_Titles" localSheetId="12">'XII. Capital Instruments'!$A:$A,'XII. Capital Instruments'!$4:$5</definedName>
    <definedName name="PrintArea1">OFFSET('I. Company Inventory'!$A$4,0,0,MAX(53,3+COUNTA('I. Company Inventory'!$B$7:$B$1506)),18)</definedName>
    <definedName name="PrintArea13">IF(ISBLANK('XIII. Reinsurance Pools'!$B$36),'XIII. Reinsurance Pools'!$A$5:$G$30,'XIII. Reinsurance Pools'!$A$5:$G$60)</definedName>
    <definedName name="PrintArea14">IF(ISBLANK('XIV. Liquidity Pools'!$B$34),'XIV. Liquidity Pools'!$A$5:$E$29,'XIV. Liquidity Pools'!$A$5:$E$57)</definedName>
    <definedName name="PrintArea9">OFFSET('IX. Intercompany Transactions'!$A$4,0,0,MAX(52,2+COUNTA('IX. Intercompany Transactions'!$B$6:$B$205)),20)</definedName>
    <definedName name="RBC_AC_Scalars">'VIII. Framework Info.'!$C$50:$P$50</definedName>
    <definedName name="RBC_RC_Scalars">'VIII. Framework Info.'!$C$29:$P$29</definedName>
    <definedName name="RC_Adjustments">'II. Building Block Parents'!#REF!</definedName>
    <definedName name="RC_BBA_Parent_Name">'V. Capital Requirement'!$C$6:$C$55</definedName>
    <definedName name="RC_Parent_Block_Name">'V. Capital Requirement'!$F$6:$F$55</definedName>
    <definedName name="RC_Scalar_Table">'VIII. Framework Info.'!$B$29:$P$44</definedName>
    <definedName name="Regime_Assignment">'VIII. Framework Info.'!$J$5:$K$18</definedName>
    <definedName name="Regimes_AC">'VIII. Framework Info.'!$C$49:$P$49</definedName>
    <definedName name="Regimes_RC">'VIII. Framework Info.'!$C$28:$P$28</definedName>
    <definedName name="Regulatory_Capital_Frameworks">'(Hidden) Input validation'!$F$7:$F$23</definedName>
    <definedName name="RW_Factor">'(Hidden) Input validation'!$D$70</definedName>
    <definedName name="Scalar_Regimes">'VIII. Framework Info.'!$B$6:$E$23</definedName>
    <definedName name="Solvency_Regime" localSheetId="7">'II. Building Block Parents'!#REF!</definedName>
    <definedName name="Solvency_Regime">'II. Building Block Parents'!#REF!</definedName>
  </definedNames>
  <calcPr calcId="162913"/>
</workbook>
</file>

<file path=xl/calcChain.xml><?xml version="1.0" encoding="utf-8"?>
<calcChain xmlns="http://schemas.openxmlformats.org/spreadsheetml/2006/main">
  <c r="K56" i="44" l="1"/>
  <c r="K55" i="44"/>
  <c r="K54" i="44"/>
  <c r="K53" i="44"/>
  <c r="K52" i="44"/>
  <c r="K51" i="44"/>
  <c r="K50" i="44"/>
  <c r="K49" i="44"/>
  <c r="K48" i="44"/>
  <c r="K47" i="44"/>
  <c r="K46" i="44"/>
  <c r="K45" i="44"/>
  <c r="K44" i="44"/>
  <c r="K43" i="44"/>
  <c r="K42" i="44"/>
  <c r="K41" i="44"/>
  <c r="K40" i="44"/>
  <c r="K39" i="44"/>
  <c r="K38" i="44"/>
  <c r="K37" i="44"/>
  <c r="K36" i="44"/>
  <c r="K35" i="44"/>
  <c r="K34" i="44"/>
  <c r="K33" i="44"/>
  <c r="K32" i="44"/>
  <c r="K31" i="44"/>
  <c r="K30" i="44"/>
  <c r="K29" i="44"/>
  <c r="K28" i="44"/>
  <c r="K27" i="44"/>
  <c r="K26" i="44"/>
  <c r="K25" i="44"/>
  <c r="K24" i="44"/>
  <c r="K23" i="44"/>
  <c r="K22" i="44"/>
  <c r="K21" i="44"/>
  <c r="K20" i="44"/>
  <c r="K19" i="44"/>
  <c r="K18" i="44"/>
  <c r="K17" i="44"/>
  <c r="K16" i="44"/>
  <c r="K15" i="44"/>
  <c r="K14" i="44"/>
  <c r="K13" i="44"/>
  <c r="K12" i="44"/>
  <c r="K11" i="44"/>
  <c r="K10" i="44"/>
  <c r="K9" i="44"/>
  <c r="K8" i="44"/>
  <c r="K7" i="44"/>
  <c r="L56" i="44"/>
  <c r="L55" i="44"/>
  <c r="L54" i="44"/>
  <c r="L53" i="44"/>
  <c r="L52" i="44"/>
  <c r="L51" i="44"/>
  <c r="L50" i="44"/>
  <c r="L49" i="44"/>
  <c r="L48" i="44"/>
  <c r="L47" i="44"/>
  <c r="L46" i="44"/>
  <c r="L45" i="44"/>
  <c r="L44" i="44"/>
  <c r="L43" i="44"/>
  <c r="L42" i="44"/>
  <c r="L41" i="44"/>
  <c r="L40" i="44"/>
  <c r="L39" i="44"/>
  <c r="L38" i="44"/>
  <c r="L37" i="44"/>
  <c r="L36" i="44"/>
  <c r="L35" i="44"/>
  <c r="L34" i="44"/>
  <c r="L33" i="44"/>
  <c r="L32" i="44"/>
  <c r="L31" i="44"/>
  <c r="L30" i="44"/>
  <c r="L29" i="44"/>
  <c r="L28" i="44"/>
  <c r="L27" i="44"/>
  <c r="L26" i="44"/>
  <c r="L25" i="44"/>
  <c r="L24" i="44"/>
  <c r="L23" i="44"/>
  <c r="L22" i="44"/>
  <c r="L21" i="44"/>
  <c r="L20" i="44"/>
  <c r="L19" i="44"/>
  <c r="L18" i="44"/>
  <c r="L17" i="44"/>
  <c r="L16" i="44"/>
  <c r="L15" i="44"/>
  <c r="L14" i="44"/>
  <c r="L13" i="44"/>
  <c r="L12" i="44"/>
  <c r="L11" i="44"/>
  <c r="L10" i="44"/>
  <c r="L9" i="44"/>
  <c r="L8" i="44"/>
  <c r="L7" i="44"/>
  <c r="AA56" i="43" l="1"/>
  <c r="AA55" i="43"/>
  <c r="AA54" i="43"/>
  <c r="AA53" i="43"/>
  <c r="AA52" i="43"/>
  <c r="AA51" i="43"/>
  <c r="AA50" i="43"/>
  <c r="AA49" i="43"/>
  <c r="AA48" i="43"/>
  <c r="AA47" i="43"/>
  <c r="AA46" i="43"/>
  <c r="AA45" i="43"/>
  <c r="AA44" i="43"/>
  <c r="AA43" i="43"/>
  <c r="AA42" i="43"/>
  <c r="AA41" i="43"/>
  <c r="AA40" i="43"/>
  <c r="AA39" i="43"/>
  <c r="AA38" i="43"/>
  <c r="AA37" i="43"/>
  <c r="AA36" i="43"/>
  <c r="AA35" i="43"/>
  <c r="AA34" i="43"/>
  <c r="AA33" i="43"/>
  <c r="AA32" i="43"/>
  <c r="AA31" i="43"/>
  <c r="AA30" i="43"/>
  <c r="AA29" i="43"/>
  <c r="AA28" i="43"/>
  <c r="AA27" i="43"/>
  <c r="AA26" i="43"/>
  <c r="AA25" i="43"/>
  <c r="AA24" i="43"/>
  <c r="AA23" i="43"/>
  <c r="AA22" i="43"/>
  <c r="AA21" i="43"/>
  <c r="AA20" i="43"/>
  <c r="AA19" i="43"/>
  <c r="AA18" i="43"/>
  <c r="AA17" i="43"/>
  <c r="AA16" i="43"/>
  <c r="AA15" i="43"/>
  <c r="AA14" i="43"/>
  <c r="AA13" i="43"/>
  <c r="AA12" i="43"/>
  <c r="AA11" i="43"/>
  <c r="AA10" i="43"/>
  <c r="AA9" i="43"/>
  <c r="AA8" i="43"/>
  <c r="Q56" i="43"/>
  <c r="Q55" i="43"/>
  <c r="Q54" i="43"/>
  <c r="Q53" i="43"/>
  <c r="Q52" i="43"/>
  <c r="Q51" i="43"/>
  <c r="Q50" i="43"/>
  <c r="Q49" i="43"/>
  <c r="Q48" i="43"/>
  <c r="Q47" i="43"/>
  <c r="Q46" i="43"/>
  <c r="Q45" i="43"/>
  <c r="Q44" i="43"/>
  <c r="Q43" i="43"/>
  <c r="Q42" i="43"/>
  <c r="Q41" i="43"/>
  <c r="Q40" i="43"/>
  <c r="Q39" i="43"/>
  <c r="Q38" i="43"/>
  <c r="Q37" i="43"/>
  <c r="Q36" i="43"/>
  <c r="Q35" i="43"/>
  <c r="Q34" i="43"/>
  <c r="Q33" i="43"/>
  <c r="Q32" i="43"/>
  <c r="Q31" i="43"/>
  <c r="Q30" i="43"/>
  <c r="Q29" i="43"/>
  <c r="Q28" i="43"/>
  <c r="Q27" i="43"/>
  <c r="Q26" i="43"/>
  <c r="Q25" i="43"/>
  <c r="Q24" i="43"/>
  <c r="Q23" i="43"/>
  <c r="Q22" i="43"/>
  <c r="Q21" i="43"/>
  <c r="Q20" i="43"/>
  <c r="Q19" i="43"/>
  <c r="Q18" i="43"/>
  <c r="Q17" i="43"/>
  <c r="Q16" i="43"/>
  <c r="Q15" i="43"/>
  <c r="Q14" i="43"/>
  <c r="Q13" i="43"/>
  <c r="Q12" i="43"/>
  <c r="Q11" i="43"/>
  <c r="Q10" i="43"/>
  <c r="Q9" i="43"/>
  <c r="Q8" i="43"/>
  <c r="I6" i="45"/>
  <c r="Q55" i="66" l="1"/>
  <c r="P55" i="66"/>
  <c r="Q54" i="66"/>
  <c r="P54" i="66"/>
  <c r="Q53" i="66"/>
  <c r="P53" i="66"/>
  <c r="Q52" i="66"/>
  <c r="P52" i="66"/>
  <c r="Q51" i="66"/>
  <c r="P51" i="66"/>
  <c r="Q50" i="66"/>
  <c r="P50" i="66"/>
  <c r="Q49" i="66"/>
  <c r="P49" i="66"/>
  <c r="Q48" i="66"/>
  <c r="P48" i="66"/>
  <c r="Q47" i="66"/>
  <c r="P47" i="66"/>
  <c r="Q46" i="66"/>
  <c r="P46" i="66"/>
  <c r="Q45" i="66"/>
  <c r="P45" i="66"/>
  <c r="Q44" i="66"/>
  <c r="P44" i="66"/>
  <c r="Q43" i="66"/>
  <c r="P43" i="66"/>
  <c r="Q42" i="66"/>
  <c r="P42" i="66"/>
  <c r="Q41" i="66"/>
  <c r="P41" i="66"/>
  <c r="Q40" i="66"/>
  <c r="P40" i="66"/>
  <c r="Q39" i="66"/>
  <c r="P39" i="66"/>
  <c r="Q38" i="66"/>
  <c r="P38" i="66"/>
  <c r="Q37" i="66"/>
  <c r="P37" i="66"/>
  <c r="Q36" i="66"/>
  <c r="P36" i="66"/>
  <c r="Q35" i="66"/>
  <c r="P35" i="66"/>
  <c r="Q34" i="66"/>
  <c r="P34" i="66"/>
  <c r="Q33" i="66"/>
  <c r="P33" i="66"/>
  <c r="Q32" i="66"/>
  <c r="P32" i="66"/>
  <c r="Q31" i="66"/>
  <c r="P31" i="66"/>
  <c r="Q30" i="66"/>
  <c r="P30" i="66"/>
  <c r="Q29" i="66"/>
  <c r="P29" i="66"/>
  <c r="Q28" i="66"/>
  <c r="P28" i="66"/>
  <c r="Q27" i="66"/>
  <c r="P27" i="66"/>
  <c r="Q26" i="66"/>
  <c r="P26" i="66"/>
  <c r="Q25" i="66"/>
  <c r="P25" i="66"/>
  <c r="Q24" i="66"/>
  <c r="P24" i="66"/>
  <c r="Q23" i="66"/>
  <c r="P23" i="66"/>
  <c r="Q22" i="66"/>
  <c r="P22" i="66"/>
  <c r="Q21" i="66"/>
  <c r="P21" i="66"/>
  <c r="Q20" i="66"/>
  <c r="P20" i="66"/>
  <c r="Q19" i="66"/>
  <c r="P19" i="66"/>
  <c r="Q18" i="66"/>
  <c r="P18" i="66"/>
  <c r="Q17" i="66"/>
  <c r="P17" i="66"/>
  <c r="Q16" i="66"/>
  <c r="P16" i="66"/>
  <c r="Q15" i="66"/>
  <c r="P15" i="66"/>
  <c r="Q14" i="66"/>
  <c r="P14" i="66"/>
  <c r="Q13" i="66"/>
  <c r="P13" i="66"/>
  <c r="Q12" i="66"/>
  <c r="P12" i="66"/>
  <c r="Q11" i="66"/>
  <c r="P11" i="66"/>
  <c r="Q10" i="66"/>
  <c r="P10" i="66"/>
  <c r="Q9" i="66"/>
  <c r="P9" i="66"/>
  <c r="Q8" i="66"/>
  <c r="P8" i="66"/>
  <c r="Q7" i="66"/>
  <c r="P7" i="66"/>
  <c r="M55" i="66"/>
  <c r="L55" i="66"/>
  <c r="K55" i="66"/>
  <c r="J55" i="66"/>
  <c r="M54" i="66"/>
  <c r="L54" i="66"/>
  <c r="K54" i="66"/>
  <c r="J54" i="66"/>
  <c r="M53" i="66"/>
  <c r="L53" i="66"/>
  <c r="K53" i="66"/>
  <c r="J53" i="66"/>
  <c r="M52" i="66"/>
  <c r="L52" i="66"/>
  <c r="K52" i="66"/>
  <c r="J52" i="66"/>
  <c r="M51" i="66"/>
  <c r="L51" i="66"/>
  <c r="K51" i="66"/>
  <c r="J51" i="66"/>
  <c r="M50" i="66"/>
  <c r="L50" i="66"/>
  <c r="K50" i="66"/>
  <c r="J50" i="66"/>
  <c r="M49" i="66"/>
  <c r="L49" i="66"/>
  <c r="K49" i="66"/>
  <c r="J49" i="66"/>
  <c r="M48" i="66"/>
  <c r="L48" i="66"/>
  <c r="K48" i="66"/>
  <c r="J48" i="66"/>
  <c r="M47" i="66"/>
  <c r="L47" i="66"/>
  <c r="K47" i="66"/>
  <c r="J47" i="66"/>
  <c r="M46" i="66"/>
  <c r="L46" i="66"/>
  <c r="K46" i="66"/>
  <c r="J46" i="66"/>
  <c r="M45" i="66"/>
  <c r="L45" i="66"/>
  <c r="K45" i="66"/>
  <c r="J45" i="66"/>
  <c r="M44" i="66"/>
  <c r="L44" i="66"/>
  <c r="K44" i="66"/>
  <c r="J44" i="66"/>
  <c r="M43" i="66"/>
  <c r="L43" i="66"/>
  <c r="K43" i="66"/>
  <c r="J43" i="66"/>
  <c r="M42" i="66"/>
  <c r="L42" i="66"/>
  <c r="K42" i="66"/>
  <c r="J42" i="66"/>
  <c r="M41" i="66"/>
  <c r="L41" i="66"/>
  <c r="K41" i="66"/>
  <c r="J41" i="66"/>
  <c r="M40" i="66"/>
  <c r="L40" i="66"/>
  <c r="K40" i="66"/>
  <c r="J40" i="66"/>
  <c r="M39" i="66"/>
  <c r="L39" i="66"/>
  <c r="K39" i="66"/>
  <c r="J39" i="66"/>
  <c r="M38" i="66"/>
  <c r="L38" i="66"/>
  <c r="K38" i="66"/>
  <c r="J38" i="66"/>
  <c r="M37" i="66"/>
  <c r="L37" i="66"/>
  <c r="K37" i="66"/>
  <c r="J37" i="66"/>
  <c r="M36" i="66"/>
  <c r="L36" i="66"/>
  <c r="K36" i="66"/>
  <c r="J36" i="66"/>
  <c r="M35" i="66"/>
  <c r="L35" i="66"/>
  <c r="K35" i="66"/>
  <c r="J35" i="66"/>
  <c r="M34" i="66"/>
  <c r="L34" i="66"/>
  <c r="K34" i="66"/>
  <c r="J34" i="66"/>
  <c r="M33" i="66"/>
  <c r="L33" i="66"/>
  <c r="K33" i="66"/>
  <c r="J33" i="66"/>
  <c r="M32" i="66"/>
  <c r="L32" i="66"/>
  <c r="K32" i="66"/>
  <c r="J32" i="66"/>
  <c r="M31" i="66"/>
  <c r="L31" i="66"/>
  <c r="K31" i="66"/>
  <c r="J31" i="66"/>
  <c r="M30" i="66"/>
  <c r="L30" i="66"/>
  <c r="K30" i="66"/>
  <c r="J30" i="66"/>
  <c r="M29" i="66"/>
  <c r="L29" i="66"/>
  <c r="K29" i="66"/>
  <c r="J29" i="66"/>
  <c r="M28" i="66"/>
  <c r="L28" i="66"/>
  <c r="K28" i="66"/>
  <c r="J28" i="66"/>
  <c r="M27" i="66"/>
  <c r="L27" i="66"/>
  <c r="K27" i="66"/>
  <c r="J27" i="66"/>
  <c r="M26" i="66"/>
  <c r="L26" i="66"/>
  <c r="K26" i="66"/>
  <c r="J26" i="66"/>
  <c r="M25" i="66"/>
  <c r="L25" i="66"/>
  <c r="K25" i="66"/>
  <c r="J25" i="66"/>
  <c r="M24" i="66"/>
  <c r="L24" i="66"/>
  <c r="K24" i="66"/>
  <c r="J24" i="66"/>
  <c r="M23" i="66"/>
  <c r="L23" i="66"/>
  <c r="K23" i="66"/>
  <c r="J23" i="66"/>
  <c r="M22" i="66"/>
  <c r="L22" i="66"/>
  <c r="K22" i="66"/>
  <c r="J22" i="66"/>
  <c r="M21" i="66"/>
  <c r="L21" i="66"/>
  <c r="K21" i="66"/>
  <c r="J21" i="66"/>
  <c r="M20" i="66"/>
  <c r="L20" i="66"/>
  <c r="K20" i="66"/>
  <c r="J20" i="66"/>
  <c r="M19" i="66"/>
  <c r="L19" i="66"/>
  <c r="K19" i="66"/>
  <c r="J19" i="66"/>
  <c r="M18" i="66"/>
  <c r="L18" i="66"/>
  <c r="K18" i="66"/>
  <c r="J18" i="66"/>
  <c r="M17" i="66"/>
  <c r="L17" i="66"/>
  <c r="K17" i="66"/>
  <c r="J17" i="66"/>
  <c r="M16" i="66"/>
  <c r="L16" i="66"/>
  <c r="K16" i="66"/>
  <c r="J16" i="66"/>
  <c r="M15" i="66"/>
  <c r="L15" i="66"/>
  <c r="K15" i="66"/>
  <c r="J15" i="66"/>
  <c r="M14" i="66"/>
  <c r="L14" i="66"/>
  <c r="K14" i="66"/>
  <c r="J14" i="66"/>
  <c r="M13" i="66"/>
  <c r="L13" i="66"/>
  <c r="K13" i="66"/>
  <c r="J13" i="66"/>
  <c r="M12" i="66"/>
  <c r="L12" i="66"/>
  <c r="K12" i="66"/>
  <c r="J12" i="66"/>
  <c r="M11" i="66"/>
  <c r="L11" i="66"/>
  <c r="K11" i="66"/>
  <c r="J11" i="66"/>
  <c r="M10" i="66"/>
  <c r="L10" i="66"/>
  <c r="K10" i="66"/>
  <c r="J10" i="66"/>
  <c r="M9" i="66"/>
  <c r="L9" i="66"/>
  <c r="K9" i="66"/>
  <c r="J9" i="66"/>
  <c r="M8" i="66"/>
  <c r="L8" i="66"/>
  <c r="K8" i="66"/>
  <c r="J8" i="66"/>
  <c r="M7" i="66"/>
  <c r="L7" i="66"/>
  <c r="K7" i="66"/>
  <c r="J7" i="66"/>
  <c r="O205" i="64" l="1"/>
  <c r="N205" i="64"/>
  <c r="M205" i="64"/>
  <c r="L205" i="64"/>
  <c r="K205" i="64"/>
  <c r="J205" i="64"/>
  <c r="O204" i="64"/>
  <c r="N204" i="64"/>
  <c r="M204" i="64"/>
  <c r="L204" i="64"/>
  <c r="K204" i="64"/>
  <c r="J204" i="64"/>
  <c r="O203" i="64"/>
  <c r="N203" i="64"/>
  <c r="M203" i="64"/>
  <c r="L203" i="64"/>
  <c r="K203" i="64"/>
  <c r="J203" i="64"/>
  <c r="O202" i="64"/>
  <c r="N202" i="64"/>
  <c r="M202" i="64"/>
  <c r="L202" i="64"/>
  <c r="K202" i="64"/>
  <c r="J202" i="64"/>
  <c r="O201" i="64"/>
  <c r="N201" i="64"/>
  <c r="M201" i="64"/>
  <c r="L201" i="64"/>
  <c r="K201" i="64"/>
  <c r="J201" i="64"/>
  <c r="O200" i="64"/>
  <c r="N200" i="64"/>
  <c r="M200" i="64"/>
  <c r="L200" i="64"/>
  <c r="K200" i="64"/>
  <c r="J200" i="64"/>
  <c r="O199" i="64"/>
  <c r="N199" i="64"/>
  <c r="M199" i="64"/>
  <c r="L199" i="64"/>
  <c r="K199" i="64"/>
  <c r="J199" i="64"/>
  <c r="O198" i="64"/>
  <c r="N198" i="64"/>
  <c r="M198" i="64"/>
  <c r="L198" i="64"/>
  <c r="K198" i="64"/>
  <c r="J198" i="64"/>
  <c r="O197" i="64"/>
  <c r="N197" i="64"/>
  <c r="M197" i="64"/>
  <c r="L197" i="64"/>
  <c r="K197" i="64"/>
  <c r="J197" i="64"/>
  <c r="O196" i="64"/>
  <c r="N196" i="64"/>
  <c r="M196" i="64"/>
  <c r="L196" i="64"/>
  <c r="K196" i="64"/>
  <c r="J196" i="64"/>
  <c r="O195" i="64"/>
  <c r="N195" i="64"/>
  <c r="M195" i="64"/>
  <c r="L195" i="64"/>
  <c r="K195" i="64"/>
  <c r="J195" i="64"/>
  <c r="O194" i="64"/>
  <c r="N194" i="64"/>
  <c r="M194" i="64"/>
  <c r="L194" i="64"/>
  <c r="K194" i="64"/>
  <c r="J194" i="64"/>
  <c r="O193" i="64"/>
  <c r="N193" i="64"/>
  <c r="M193" i="64"/>
  <c r="L193" i="64"/>
  <c r="K193" i="64"/>
  <c r="J193" i="64"/>
  <c r="O192" i="64"/>
  <c r="N192" i="64"/>
  <c r="M192" i="64"/>
  <c r="L192" i="64"/>
  <c r="K192" i="64"/>
  <c r="J192" i="64"/>
  <c r="O191" i="64"/>
  <c r="N191" i="64"/>
  <c r="M191" i="64"/>
  <c r="L191" i="64"/>
  <c r="K191" i="64"/>
  <c r="J191" i="64"/>
  <c r="O190" i="64"/>
  <c r="N190" i="64"/>
  <c r="M190" i="64"/>
  <c r="L190" i="64"/>
  <c r="K190" i="64"/>
  <c r="J190" i="64"/>
  <c r="O189" i="64"/>
  <c r="N189" i="64"/>
  <c r="M189" i="64"/>
  <c r="L189" i="64"/>
  <c r="K189" i="64"/>
  <c r="J189" i="64"/>
  <c r="O188" i="64"/>
  <c r="N188" i="64"/>
  <c r="M188" i="64"/>
  <c r="L188" i="64"/>
  <c r="K188" i="64"/>
  <c r="J188" i="64"/>
  <c r="O187" i="64"/>
  <c r="N187" i="64"/>
  <c r="M187" i="64"/>
  <c r="L187" i="64"/>
  <c r="K187" i="64"/>
  <c r="J187" i="64"/>
  <c r="O186" i="64"/>
  <c r="N186" i="64"/>
  <c r="M186" i="64"/>
  <c r="L186" i="64"/>
  <c r="K186" i="64"/>
  <c r="J186" i="64"/>
  <c r="O185" i="64"/>
  <c r="N185" i="64"/>
  <c r="M185" i="64"/>
  <c r="L185" i="64"/>
  <c r="K185" i="64"/>
  <c r="J185" i="64"/>
  <c r="O184" i="64"/>
  <c r="N184" i="64"/>
  <c r="M184" i="64"/>
  <c r="L184" i="64"/>
  <c r="K184" i="64"/>
  <c r="J184" i="64"/>
  <c r="O183" i="64"/>
  <c r="N183" i="64"/>
  <c r="M183" i="64"/>
  <c r="L183" i="64"/>
  <c r="K183" i="64"/>
  <c r="J183" i="64"/>
  <c r="O182" i="64"/>
  <c r="N182" i="64"/>
  <c r="M182" i="64"/>
  <c r="L182" i="64"/>
  <c r="K182" i="64"/>
  <c r="J182" i="64"/>
  <c r="O181" i="64"/>
  <c r="N181" i="64"/>
  <c r="M181" i="64"/>
  <c r="L181" i="64"/>
  <c r="K181" i="64"/>
  <c r="J181" i="64"/>
  <c r="O180" i="64"/>
  <c r="N180" i="64"/>
  <c r="M180" i="64"/>
  <c r="L180" i="64"/>
  <c r="K180" i="64"/>
  <c r="J180" i="64"/>
  <c r="O179" i="64"/>
  <c r="N179" i="64"/>
  <c r="M179" i="64"/>
  <c r="L179" i="64"/>
  <c r="K179" i="64"/>
  <c r="J179" i="64"/>
  <c r="O178" i="64"/>
  <c r="N178" i="64"/>
  <c r="M178" i="64"/>
  <c r="L178" i="64"/>
  <c r="K178" i="64"/>
  <c r="J178" i="64"/>
  <c r="O177" i="64"/>
  <c r="N177" i="64"/>
  <c r="M177" i="64"/>
  <c r="L177" i="64"/>
  <c r="K177" i="64"/>
  <c r="J177" i="64"/>
  <c r="O176" i="64"/>
  <c r="N176" i="64"/>
  <c r="M176" i="64"/>
  <c r="L176" i="64"/>
  <c r="K176" i="64"/>
  <c r="J176" i="64"/>
  <c r="O175" i="64"/>
  <c r="N175" i="64"/>
  <c r="M175" i="64"/>
  <c r="L175" i="64"/>
  <c r="K175" i="64"/>
  <c r="J175" i="64"/>
  <c r="O174" i="64"/>
  <c r="N174" i="64"/>
  <c r="M174" i="64"/>
  <c r="L174" i="64"/>
  <c r="K174" i="64"/>
  <c r="J174" i="64"/>
  <c r="O173" i="64"/>
  <c r="N173" i="64"/>
  <c r="M173" i="64"/>
  <c r="L173" i="64"/>
  <c r="K173" i="64"/>
  <c r="J173" i="64"/>
  <c r="O172" i="64"/>
  <c r="N172" i="64"/>
  <c r="M172" i="64"/>
  <c r="L172" i="64"/>
  <c r="K172" i="64"/>
  <c r="J172" i="64"/>
  <c r="O171" i="64"/>
  <c r="N171" i="64"/>
  <c r="M171" i="64"/>
  <c r="L171" i="64"/>
  <c r="K171" i="64"/>
  <c r="J171" i="64"/>
  <c r="O170" i="64"/>
  <c r="N170" i="64"/>
  <c r="M170" i="64"/>
  <c r="L170" i="64"/>
  <c r="K170" i="64"/>
  <c r="J170" i="64"/>
  <c r="O169" i="64"/>
  <c r="N169" i="64"/>
  <c r="M169" i="64"/>
  <c r="L169" i="64"/>
  <c r="K169" i="64"/>
  <c r="J169" i="64"/>
  <c r="O168" i="64"/>
  <c r="N168" i="64"/>
  <c r="M168" i="64"/>
  <c r="L168" i="64"/>
  <c r="K168" i="64"/>
  <c r="J168" i="64"/>
  <c r="O167" i="64"/>
  <c r="N167" i="64"/>
  <c r="M167" i="64"/>
  <c r="L167" i="64"/>
  <c r="K167" i="64"/>
  <c r="J167" i="64"/>
  <c r="O166" i="64"/>
  <c r="N166" i="64"/>
  <c r="M166" i="64"/>
  <c r="L166" i="64"/>
  <c r="K166" i="64"/>
  <c r="J166" i="64"/>
  <c r="O165" i="64"/>
  <c r="N165" i="64"/>
  <c r="M165" i="64"/>
  <c r="L165" i="64"/>
  <c r="K165" i="64"/>
  <c r="J165" i="64"/>
  <c r="O164" i="64"/>
  <c r="N164" i="64"/>
  <c r="M164" i="64"/>
  <c r="L164" i="64"/>
  <c r="K164" i="64"/>
  <c r="J164" i="64"/>
  <c r="O163" i="64"/>
  <c r="N163" i="64"/>
  <c r="M163" i="64"/>
  <c r="L163" i="64"/>
  <c r="K163" i="64"/>
  <c r="J163" i="64"/>
  <c r="O162" i="64"/>
  <c r="N162" i="64"/>
  <c r="M162" i="64"/>
  <c r="L162" i="64"/>
  <c r="K162" i="64"/>
  <c r="J162" i="64"/>
  <c r="O161" i="64"/>
  <c r="N161" i="64"/>
  <c r="M161" i="64"/>
  <c r="L161" i="64"/>
  <c r="K161" i="64"/>
  <c r="J161" i="64"/>
  <c r="O160" i="64"/>
  <c r="N160" i="64"/>
  <c r="M160" i="64"/>
  <c r="L160" i="64"/>
  <c r="K160" i="64"/>
  <c r="J160" i="64"/>
  <c r="O159" i="64"/>
  <c r="N159" i="64"/>
  <c r="M159" i="64"/>
  <c r="L159" i="64"/>
  <c r="K159" i="64"/>
  <c r="J159" i="64"/>
  <c r="O158" i="64"/>
  <c r="N158" i="64"/>
  <c r="M158" i="64"/>
  <c r="L158" i="64"/>
  <c r="K158" i="64"/>
  <c r="J158" i="64"/>
  <c r="O157" i="64"/>
  <c r="N157" i="64"/>
  <c r="M157" i="64"/>
  <c r="L157" i="64"/>
  <c r="K157" i="64"/>
  <c r="J157" i="64"/>
  <c r="O156" i="64"/>
  <c r="N156" i="64"/>
  <c r="M156" i="64"/>
  <c r="L156" i="64"/>
  <c r="K156" i="64"/>
  <c r="J156" i="64"/>
  <c r="O155" i="64"/>
  <c r="N155" i="64"/>
  <c r="M155" i="64"/>
  <c r="L155" i="64"/>
  <c r="K155" i="64"/>
  <c r="J155" i="64"/>
  <c r="O154" i="64"/>
  <c r="N154" i="64"/>
  <c r="M154" i="64"/>
  <c r="L154" i="64"/>
  <c r="K154" i="64"/>
  <c r="J154" i="64"/>
  <c r="O153" i="64"/>
  <c r="N153" i="64"/>
  <c r="M153" i="64"/>
  <c r="L153" i="64"/>
  <c r="K153" i="64"/>
  <c r="J153" i="64"/>
  <c r="O152" i="64"/>
  <c r="N152" i="64"/>
  <c r="M152" i="64"/>
  <c r="L152" i="64"/>
  <c r="K152" i="64"/>
  <c r="J152" i="64"/>
  <c r="O151" i="64"/>
  <c r="N151" i="64"/>
  <c r="M151" i="64"/>
  <c r="L151" i="64"/>
  <c r="K151" i="64"/>
  <c r="J151" i="64"/>
  <c r="O150" i="64"/>
  <c r="N150" i="64"/>
  <c r="M150" i="64"/>
  <c r="L150" i="64"/>
  <c r="K150" i="64"/>
  <c r="J150" i="64"/>
  <c r="O149" i="64"/>
  <c r="N149" i="64"/>
  <c r="M149" i="64"/>
  <c r="L149" i="64"/>
  <c r="K149" i="64"/>
  <c r="J149" i="64"/>
  <c r="O148" i="64"/>
  <c r="N148" i="64"/>
  <c r="M148" i="64"/>
  <c r="L148" i="64"/>
  <c r="K148" i="64"/>
  <c r="J148" i="64"/>
  <c r="O147" i="64"/>
  <c r="N147" i="64"/>
  <c r="M147" i="64"/>
  <c r="L147" i="64"/>
  <c r="K147" i="64"/>
  <c r="J147" i="64"/>
  <c r="O146" i="64"/>
  <c r="N146" i="64"/>
  <c r="M146" i="64"/>
  <c r="L146" i="64"/>
  <c r="K146" i="64"/>
  <c r="J146" i="64"/>
  <c r="O145" i="64"/>
  <c r="N145" i="64"/>
  <c r="M145" i="64"/>
  <c r="L145" i="64"/>
  <c r="K145" i="64"/>
  <c r="J145" i="64"/>
  <c r="O144" i="64"/>
  <c r="N144" i="64"/>
  <c r="M144" i="64"/>
  <c r="L144" i="64"/>
  <c r="K144" i="64"/>
  <c r="J144" i="64"/>
  <c r="O143" i="64"/>
  <c r="N143" i="64"/>
  <c r="M143" i="64"/>
  <c r="L143" i="64"/>
  <c r="K143" i="64"/>
  <c r="J143" i="64"/>
  <c r="O142" i="64"/>
  <c r="N142" i="64"/>
  <c r="M142" i="64"/>
  <c r="L142" i="64"/>
  <c r="K142" i="64"/>
  <c r="J142" i="64"/>
  <c r="O141" i="64"/>
  <c r="N141" i="64"/>
  <c r="M141" i="64"/>
  <c r="L141" i="64"/>
  <c r="K141" i="64"/>
  <c r="J141" i="64"/>
  <c r="O140" i="64"/>
  <c r="N140" i="64"/>
  <c r="M140" i="64"/>
  <c r="L140" i="64"/>
  <c r="K140" i="64"/>
  <c r="J140" i="64"/>
  <c r="O139" i="64"/>
  <c r="N139" i="64"/>
  <c r="M139" i="64"/>
  <c r="L139" i="64"/>
  <c r="K139" i="64"/>
  <c r="J139" i="64"/>
  <c r="O138" i="64"/>
  <c r="N138" i="64"/>
  <c r="M138" i="64"/>
  <c r="L138" i="64"/>
  <c r="K138" i="64"/>
  <c r="J138" i="64"/>
  <c r="O137" i="64"/>
  <c r="N137" i="64"/>
  <c r="M137" i="64"/>
  <c r="L137" i="64"/>
  <c r="K137" i="64"/>
  <c r="J137" i="64"/>
  <c r="O136" i="64"/>
  <c r="N136" i="64"/>
  <c r="M136" i="64"/>
  <c r="L136" i="64"/>
  <c r="K136" i="64"/>
  <c r="J136" i="64"/>
  <c r="O135" i="64"/>
  <c r="N135" i="64"/>
  <c r="M135" i="64"/>
  <c r="L135" i="64"/>
  <c r="K135" i="64"/>
  <c r="J135" i="64"/>
  <c r="O134" i="64"/>
  <c r="N134" i="64"/>
  <c r="M134" i="64"/>
  <c r="L134" i="64"/>
  <c r="K134" i="64"/>
  <c r="J134" i="64"/>
  <c r="O133" i="64"/>
  <c r="N133" i="64"/>
  <c r="M133" i="64"/>
  <c r="L133" i="64"/>
  <c r="K133" i="64"/>
  <c r="J133" i="64"/>
  <c r="O132" i="64"/>
  <c r="N132" i="64"/>
  <c r="M132" i="64"/>
  <c r="L132" i="64"/>
  <c r="K132" i="64"/>
  <c r="J132" i="64"/>
  <c r="O131" i="64"/>
  <c r="N131" i="64"/>
  <c r="M131" i="64"/>
  <c r="L131" i="64"/>
  <c r="K131" i="64"/>
  <c r="J131" i="64"/>
  <c r="O130" i="64"/>
  <c r="N130" i="64"/>
  <c r="M130" i="64"/>
  <c r="L130" i="64"/>
  <c r="K130" i="64"/>
  <c r="J130" i="64"/>
  <c r="O129" i="64"/>
  <c r="N129" i="64"/>
  <c r="M129" i="64"/>
  <c r="L129" i="64"/>
  <c r="K129" i="64"/>
  <c r="J129" i="64"/>
  <c r="O128" i="64"/>
  <c r="N128" i="64"/>
  <c r="M128" i="64"/>
  <c r="L128" i="64"/>
  <c r="K128" i="64"/>
  <c r="J128" i="64"/>
  <c r="O127" i="64"/>
  <c r="N127" i="64"/>
  <c r="M127" i="64"/>
  <c r="L127" i="64"/>
  <c r="K127" i="64"/>
  <c r="J127" i="64"/>
  <c r="O126" i="64"/>
  <c r="N126" i="64"/>
  <c r="M126" i="64"/>
  <c r="L126" i="64"/>
  <c r="K126" i="64"/>
  <c r="J126" i="64"/>
  <c r="O125" i="64"/>
  <c r="N125" i="64"/>
  <c r="M125" i="64"/>
  <c r="L125" i="64"/>
  <c r="K125" i="64"/>
  <c r="J125" i="64"/>
  <c r="O124" i="64"/>
  <c r="N124" i="64"/>
  <c r="M124" i="64"/>
  <c r="L124" i="64"/>
  <c r="K124" i="64"/>
  <c r="J124" i="64"/>
  <c r="O123" i="64"/>
  <c r="N123" i="64"/>
  <c r="M123" i="64"/>
  <c r="L123" i="64"/>
  <c r="K123" i="64"/>
  <c r="J123" i="64"/>
  <c r="O122" i="64"/>
  <c r="N122" i="64"/>
  <c r="M122" i="64"/>
  <c r="L122" i="64"/>
  <c r="K122" i="64"/>
  <c r="J122" i="64"/>
  <c r="O121" i="64"/>
  <c r="N121" i="64"/>
  <c r="M121" i="64"/>
  <c r="L121" i="64"/>
  <c r="K121" i="64"/>
  <c r="J121" i="64"/>
  <c r="O120" i="64"/>
  <c r="N120" i="64"/>
  <c r="M120" i="64"/>
  <c r="L120" i="64"/>
  <c r="K120" i="64"/>
  <c r="J120" i="64"/>
  <c r="O119" i="64"/>
  <c r="N119" i="64"/>
  <c r="M119" i="64"/>
  <c r="L119" i="64"/>
  <c r="K119" i="64"/>
  <c r="J119" i="64"/>
  <c r="O118" i="64"/>
  <c r="N118" i="64"/>
  <c r="M118" i="64"/>
  <c r="L118" i="64"/>
  <c r="K118" i="64"/>
  <c r="J118" i="64"/>
  <c r="O117" i="64"/>
  <c r="N117" i="64"/>
  <c r="M117" i="64"/>
  <c r="L117" i="64"/>
  <c r="K117" i="64"/>
  <c r="J117" i="64"/>
  <c r="O116" i="64"/>
  <c r="N116" i="64"/>
  <c r="M116" i="64"/>
  <c r="L116" i="64"/>
  <c r="K116" i="64"/>
  <c r="J116" i="64"/>
  <c r="O115" i="64"/>
  <c r="N115" i="64"/>
  <c r="M115" i="64"/>
  <c r="L115" i="64"/>
  <c r="K115" i="64"/>
  <c r="J115" i="64"/>
  <c r="O114" i="64"/>
  <c r="N114" i="64"/>
  <c r="M114" i="64"/>
  <c r="L114" i="64"/>
  <c r="K114" i="64"/>
  <c r="J114" i="64"/>
  <c r="O113" i="64"/>
  <c r="N113" i="64"/>
  <c r="M113" i="64"/>
  <c r="L113" i="64"/>
  <c r="K113" i="64"/>
  <c r="J113" i="64"/>
  <c r="O112" i="64"/>
  <c r="N112" i="64"/>
  <c r="M112" i="64"/>
  <c r="L112" i="64"/>
  <c r="K112" i="64"/>
  <c r="J112" i="64"/>
  <c r="O111" i="64"/>
  <c r="N111" i="64"/>
  <c r="M111" i="64"/>
  <c r="L111" i="64"/>
  <c r="K111" i="64"/>
  <c r="J111" i="64"/>
  <c r="O110" i="64"/>
  <c r="N110" i="64"/>
  <c r="M110" i="64"/>
  <c r="L110" i="64"/>
  <c r="K110" i="64"/>
  <c r="J110" i="64"/>
  <c r="O109" i="64"/>
  <c r="N109" i="64"/>
  <c r="M109" i="64"/>
  <c r="L109" i="64"/>
  <c r="K109" i="64"/>
  <c r="J109" i="64"/>
  <c r="O108" i="64"/>
  <c r="N108" i="64"/>
  <c r="M108" i="64"/>
  <c r="L108" i="64"/>
  <c r="K108" i="64"/>
  <c r="J108" i="64"/>
  <c r="O107" i="64"/>
  <c r="N107" i="64"/>
  <c r="M107" i="64"/>
  <c r="L107" i="64"/>
  <c r="K107" i="64"/>
  <c r="J107" i="64"/>
  <c r="O106" i="64"/>
  <c r="N106" i="64"/>
  <c r="M106" i="64"/>
  <c r="L106" i="64"/>
  <c r="K106" i="64"/>
  <c r="J106" i="64"/>
  <c r="O105" i="64"/>
  <c r="N105" i="64"/>
  <c r="M105" i="64"/>
  <c r="L105" i="64"/>
  <c r="K105" i="64"/>
  <c r="J105" i="64"/>
  <c r="O104" i="64"/>
  <c r="N104" i="64"/>
  <c r="M104" i="64"/>
  <c r="L104" i="64"/>
  <c r="K104" i="64"/>
  <c r="J104" i="64"/>
  <c r="O103" i="64"/>
  <c r="N103" i="64"/>
  <c r="M103" i="64"/>
  <c r="L103" i="64"/>
  <c r="K103" i="64"/>
  <c r="J103" i="64"/>
  <c r="O102" i="64"/>
  <c r="N102" i="64"/>
  <c r="M102" i="64"/>
  <c r="L102" i="64"/>
  <c r="K102" i="64"/>
  <c r="J102" i="64"/>
  <c r="O101" i="64"/>
  <c r="N101" i="64"/>
  <c r="M101" i="64"/>
  <c r="L101" i="64"/>
  <c r="K101" i="64"/>
  <c r="J101" i="64"/>
  <c r="O100" i="64"/>
  <c r="N100" i="64"/>
  <c r="M100" i="64"/>
  <c r="L100" i="64"/>
  <c r="K100" i="64"/>
  <c r="J100" i="64"/>
  <c r="O99" i="64"/>
  <c r="N99" i="64"/>
  <c r="M99" i="64"/>
  <c r="L99" i="64"/>
  <c r="K99" i="64"/>
  <c r="J99" i="64"/>
  <c r="O98" i="64"/>
  <c r="N98" i="64"/>
  <c r="M98" i="64"/>
  <c r="L98" i="64"/>
  <c r="K98" i="64"/>
  <c r="J98" i="64"/>
  <c r="O97" i="64"/>
  <c r="N97" i="64"/>
  <c r="M97" i="64"/>
  <c r="L97" i="64"/>
  <c r="K97" i="64"/>
  <c r="J97" i="64"/>
  <c r="O96" i="64"/>
  <c r="N96" i="64"/>
  <c r="M96" i="64"/>
  <c r="L96" i="64"/>
  <c r="K96" i="64"/>
  <c r="J96" i="64"/>
  <c r="O95" i="64"/>
  <c r="N95" i="64"/>
  <c r="M95" i="64"/>
  <c r="L95" i="64"/>
  <c r="K95" i="64"/>
  <c r="J95" i="64"/>
  <c r="O94" i="64"/>
  <c r="N94" i="64"/>
  <c r="M94" i="64"/>
  <c r="L94" i="64"/>
  <c r="K94" i="64"/>
  <c r="J94" i="64"/>
  <c r="O93" i="64"/>
  <c r="N93" i="64"/>
  <c r="M93" i="64"/>
  <c r="L93" i="64"/>
  <c r="K93" i="64"/>
  <c r="J93" i="64"/>
  <c r="O92" i="64"/>
  <c r="N92" i="64"/>
  <c r="M92" i="64"/>
  <c r="L92" i="64"/>
  <c r="K92" i="64"/>
  <c r="J92" i="64"/>
  <c r="O91" i="64"/>
  <c r="N91" i="64"/>
  <c r="M91" i="64"/>
  <c r="L91" i="64"/>
  <c r="K91" i="64"/>
  <c r="J91" i="64"/>
  <c r="O90" i="64"/>
  <c r="N90" i="64"/>
  <c r="M90" i="64"/>
  <c r="L90" i="64"/>
  <c r="K90" i="64"/>
  <c r="J90" i="64"/>
  <c r="O89" i="64"/>
  <c r="N89" i="64"/>
  <c r="M89" i="64"/>
  <c r="L89" i="64"/>
  <c r="K89" i="64"/>
  <c r="J89" i="64"/>
  <c r="O88" i="64"/>
  <c r="N88" i="64"/>
  <c r="M88" i="64"/>
  <c r="L88" i="64"/>
  <c r="K88" i="64"/>
  <c r="J88" i="64"/>
  <c r="O87" i="64"/>
  <c r="N87" i="64"/>
  <c r="M87" i="64"/>
  <c r="L87" i="64"/>
  <c r="K87" i="64"/>
  <c r="J87" i="64"/>
  <c r="O86" i="64"/>
  <c r="N86" i="64"/>
  <c r="M86" i="64"/>
  <c r="L86" i="64"/>
  <c r="K86" i="64"/>
  <c r="J86" i="64"/>
  <c r="O85" i="64"/>
  <c r="N85" i="64"/>
  <c r="M85" i="64"/>
  <c r="L85" i="64"/>
  <c r="K85" i="64"/>
  <c r="J85" i="64"/>
  <c r="O84" i="64"/>
  <c r="N84" i="64"/>
  <c r="M84" i="64"/>
  <c r="L84" i="64"/>
  <c r="K84" i="64"/>
  <c r="J84" i="64"/>
  <c r="O83" i="64"/>
  <c r="N83" i="64"/>
  <c r="M83" i="64"/>
  <c r="L83" i="64"/>
  <c r="K83" i="64"/>
  <c r="J83" i="64"/>
  <c r="O82" i="64"/>
  <c r="N82" i="64"/>
  <c r="M82" i="64"/>
  <c r="L82" i="64"/>
  <c r="K82" i="64"/>
  <c r="J82" i="64"/>
  <c r="O81" i="64"/>
  <c r="N81" i="64"/>
  <c r="M81" i="64"/>
  <c r="L81" i="64"/>
  <c r="K81" i="64"/>
  <c r="J81" i="64"/>
  <c r="O80" i="64"/>
  <c r="N80" i="64"/>
  <c r="M80" i="64"/>
  <c r="L80" i="64"/>
  <c r="K80" i="64"/>
  <c r="J80" i="64"/>
  <c r="O79" i="64"/>
  <c r="N79" i="64"/>
  <c r="M79" i="64"/>
  <c r="L79" i="64"/>
  <c r="K79" i="64"/>
  <c r="J79" i="64"/>
  <c r="O78" i="64"/>
  <c r="N78" i="64"/>
  <c r="M78" i="64"/>
  <c r="L78" i="64"/>
  <c r="K78" i="64"/>
  <c r="J78" i="64"/>
  <c r="O77" i="64"/>
  <c r="N77" i="64"/>
  <c r="M77" i="64"/>
  <c r="L77" i="64"/>
  <c r="K77" i="64"/>
  <c r="J77" i="64"/>
  <c r="O76" i="64"/>
  <c r="N76" i="64"/>
  <c r="M76" i="64"/>
  <c r="L76" i="64"/>
  <c r="K76" i="64"/>
  <c r="J76" i="64"/>
  <c r="O75" i="64"/>
  <c r="N75" i="64"/>
  <c r="M75" i="64"/>
  <c r="L75" i="64"/>
  <c r="K75" i="64"/>
  <c r="J75" i="64"/>
  <c r="O74" i="64"/>
  <c r="N74" i="64"/>
  <c r="M74" i="64"/>
  <c r="L74" i="64"/>
  <c r="K74" i="64"/>
  <c r="J74" i="64"/>
  <c r="O73" i="64"/>
  <c r="N73" i="64"/>
  <c r="M73" i="64"/>
  <c r="L73" i="64"/>
  <c r="K73" i="64"/>
  <c r="J73" i="64"/>
  <c r="O72" i="64"/>
  <c r="N72" i="64"/>
  <c r="M72" i="64"/>
  <c r="L72" i="64"/>
  <c r="K72" i="64"/>
  <c r="J72" i="64"/>
  <c r="O71" i="64"/>
  <c r="N71" i="64"/>
  <c r="M71" i="64"/>
  <c r="L71" i="64"/>
  <c r="K71" i="64"/>
  <c r="J71" i="64"/>
  <c r="O70" i="64"/>
  <c r="N70" i="64"/>
  <c r="M70" i="64"/>
  <c r="L70" i="64"/>
  <c r="K70" i="64"/>
  <c r="J70" i="64"/>
  <c r="O69" i="64"/>
  <c r="N69" i="64"/>
  <c r="M69" i="64"/>
  <c r="L69" i="64"/>
  <c r="K69" i="64"/>
  <c r="J69" i="64"/>
  <c r="O68" i="64"/>
  <c r="N68" i="64"/>
  <c r="M68" i="64"/>
  <c r="L68" i="64"/>
  <c r="K68" i="64"/>
  <c r="J68" i="64"/>
  <c r="O67" i="64"/>
  <c r="N67" i="64"/>
  <c r="M67" i="64"/>
  <c r="L67" i="64"/>
  <c r="K67" i="64"/>
  <c r="J67" i="64"/>
  <c r="O66" i="64"/>
  <c r="N66" i="64"/>
  <c r="M66" i="64"/>
  <c r="L66" i="64"/>
  <c r="K66" i="64"/>
  <c r="J66" i="64"/>
  <c r="O65" i="64"/>
  <c r="N65" i="64"/>
  <c r="M65" i="64"/>
  <c r="L65" i="64"/>
  <c r="K65" i="64"/>
  <c r="J65" i="64"/>
  <c r="O64" i="64"/>
  <c r="N64" i="64"/>
  <c r="M64" i="64"/>
  <c r="L64" i="64"/>
  <c r="K64" i="64"/>
  <c r="J64" i="64"/>
  <c r="O63" i="64"/>
  <c r="N63" i="64"/>
  <c r="M63" i="64"/>
  <c r="L63" i="64"/>
  <c r="K63" i="64"/>
  <c r="J63" i="64"/>
  <c r="O62" i="64"/>
  <c r="N62" i="64"/>
  <c r="M62" i="64"/>
  <c r="L62" i="64"/>
  <c r="K62" i="64"/>
  <c r="J62" i="64"/>
  <c r="O61" i="64"/>
  <c r="N61" i="64"/>
  <c r="M61" i="64"/>
  <c r="L61" i="64"/>
  <c r="K61" i="64"/>
  <c r="J61" i="64"/>
  <c r="O60" i="64"/>
  <c r="N60" i="64"/>
  <c r="M60" i="64"/>
  <c r="L60" i="64"/>
  <c r="K60" i="64"/>
  <c r="J60" i="64"/>
  <c r="O59" i="64"/>
  <c r="N59" i="64"/>
  <c r="M59" i="64"/>
  <c r="L59" i="64"/>
  <c r="K59" i="64"/>
  <c r="J59" i="64"/>
  <c r="O58" i="64"/>
  <c r="N58" i="64"/>
  <c r="M58" i="64"/>
  <c r="L58" i="64"/>
  <c r="K58" i="64"/>
  <c r="J58" i="64"/>
  <c r="O57" i="64"/>
  <c r="N57" i="64"/>
  <c r="M57" i="64"/>
  <c r="L57" i="64"/>
  <c r="K57" i="64"/>
  <c r="J57" i="64"/>
  <c r="O56" i="64"/>
  <c r="N56" i="64"/>
  <c r="M56" i="64"/>
  <c r="L56" i="64"/>
  <c r="K56" i="64"/>
  <c r="J56" i="64"/>
  <c r="O55" i="64"/>
  <c r="N55" i="64"/>
  <c r="M55" i="64"/>
  <c r="L55" i="64"/>
  <c r="K55" i="64"/>
  <c r="J55" i="64"/>
  <c r="O54" i="64"/>
  <c r="N54" i="64"/>
  <c r="M54" i="64"/>
  <c r="L54" i="64"/>
  <c r="K54" i="64"/>
  <c r="J54" i="64"/>
  <c r="O53" i="64"/>
  <c r="N53" i="64"/>
  <c r="M53" i="64"/>
  <c r="L53" i="64"/>
  <c r="K53" i="64"/>
  <c r="J53" i="64"/>
  <c r="O52" i="64"/>
  <c r="N52" i="64"/>
  <c r="M52" i="64"/>
  <c r="L52" i="64"/>
  <c r="K52" i="64"/>
  <c r="J52" i="64"/>
  <c r="O51" i="64"/>
  <c r="N51" i="64"/>
  <c r="M51" i="64"/>
  <c r="L51" i="64"/>
  <c r="K51" i="64"/>
  <c r="J51" i="64"/>
  <c r="O50" i="64"/>
  <c r="N50" i="64"/>
  <c r="M50" i="64"/>
  <c r="L50" i="64"/>
  <c r="K50" i="64"/>
  <c r="J50" i="64"/>
  <c r="O49" i="64"/>
  <c r="N49" i="64"/>
  <c r="M49" i="64"/>
  <c r="L49" i="64"/>
  <c r="K49" i="64"/>
  <c r="J49" i="64"/>
  <c r="O48" i="64"/>
  <c r="N48" i="64"/>
  <c r="M48" i="64"/>
  <c r="L48" i="64"/>
  <c r="K48" i="64"/>
  <c r="J48" i="64"/>
  <c r="O47" i="64"/>
  <c r="N47" i="64"/>
  <c r="M47" i="64"/>
  <c r="L47" i="64"/>
  <c r="K47" i="64"/>
  <c r="J47" i="64"/>
  <c r="O46" i="64"/>
  <c r="N46" i="64"/>
  <c r="M46" i="64"/>
  <c r="L46" i="64"/>
  <c r="K46" i="64"/>
  <c r="J46" i="64"/>
  <c r="O45" i="64"/>
  <c r="N45" i="64"/>
  <c r="M45" i="64"/>
  <c r="L45" i="64"/>
  <c r="K45" i="64"/>
  <c r="J45" i="64"/>
  <c r="O44" i="64"/>
  <c r="N44" i="64"/>
  <c r="M44" i="64"/>
  <c r="L44" i="64"/>
  <c r="K44" i="64"/>
  <c r="J44" i="64"/>
  <c r="O43" i="64"/>
  <c r="N43" i="64"/>
  <c r="M43" i="64"/>
  <c r="L43" i="64"/>
  <c r="K43" i="64"/>
  <c r="J43" i="64"/>
  <c r="O42" i="64"/>
  <c r="N42" i="64"/>
  <c r="M42" i="64"/>
  <c r="L42" i="64"/>
  <c r="K42" i="64"/>
  <c r="J42" i="64"/>
  <c r="O41" i="64"/>
  <c r="N41" i="64"/>
  <c r="M41" i="64"/>
  <c r="L41" i="64"/>
  <c r="K41" i="64"/>
  <c r="J41" i="64"/>
  <c r="O40" i="64"/>
  <c r="N40" i="64"/>
  <c r="M40" i="64"/>
  <c r="L40" i="64"/>
  <c r="K40" i="64"/>
  <c r="J40" i="64"/>
  <c r="O39" i="64"/>
  <c r="N39" i="64"/>
  <c r="M39" i="64"/>
  <c r="L39" i="64"/>
  <c r="K39" i="64"/>
  <c r="J39" i="64"/>
  <c r="O38" i="64"/>
  <c r="N38" i="64"/>
  <c r="M38" i="64"/>
  <c r="L38" i="64"/>
  <c r="K38" i="64"/>
  <c r="J38" i="64"/>
  <c r="O37" i="64"/>
  <c r="N37" i="64"/>
  <c r="M37" i="64"/>
  <c r="L37" i="64"/>
  <c r="K37" i="64"/>
  <c r="J37" i="64"/>
  <c r="O36" i="64"/>
  <c r="N36" i="64"/>
  <c r="M36" i="64"/>
  <c r="L36" i="64"/>
  <c r="K36" i="64"/>
  <c r="J36" i="64"/>
  <c r="O35" i="64"/>
  <c r="N35" i="64"/>
  <c r="M35" i="64"/>
  <c r="L35" i="64"/>
  <c r="K35" i="64"/>
  <c r="J35" i="64"/>
  <c r="O34" i="64"/>
  <c r="N34" i="64"/>
  <c r="M34" i="64"/>
  <c r="L34" i="64"/>
  <c r="K34" i="64"/>
  <c r="J34" i="64"/>
  <c r="O33" i="64"/>
  <c r="N33" i="64"/>
  <c r="M33" i="64"/>
  <c r="L33" i="64"/>
  <c r="K33" i="64"/>
  <c r="J33" i="64"/>
  <c r="O32" i="64"/>
  <c r="N32" i="64"/>
  <c r="M32" i="64"/>
  <c r="L32" i="64"/>
  <c r="K32" i="64"/>
  <c r="J32" i="64"/>
  <c r="O31" i="64"/>
  <c r="N31" i="64"/>
  <c r="M31" i="64"/>
  <c r="L31" i="64"/>
  <c r="K31" i="64"/>
  <c r="J31" i="64"/>
  <c r="O30" i="64"/>
  <c r="N30" i="64"/>
  <c r="M30" i="64"/>
  <c r="L30" i="64"/>
  <c r="K30" i="64"/>
  <c r="J30" i="64"/>
  <c r="O29" i="64"/>
  <c r="N29" i="64"/>
  <c r="M29" i="64"/>
  <c r="L29" i="64"/>
  <c r="K29" i="64"/>
  <c r="J29" i="64"/>
  <c r="O28" i="64"/>
  <c r="N28" i="64"/>
  <c r="M28" i="64"/>
  <c r="L28" i="64"/>
  <c r="K28" i="64"/>
  <c r="J28" i="64"/>
  <c r="O27" i="64"/>
  <c r="N27" i="64"/>
  <c r="M27" i="64"/>
  <c r="L27" i="64"/>
  <c r="K27" i="64"/>
  <c r="J27" i="64"/>
  <c r="O26" i="64"/>
  <c r="N26" i="64"/>
  <c r="M26" i="64"/>
  <c r="L26" i="64"/>
  <c r="K26" i="64"/>
  <c r="J26" i="64"/>
  <c r="O25" i="64"/>
  <c r="N25" i="64"/>
  <c r="M25" i="64"/>
  <c r="L25" i="64"/>
  <c r="K25" i="64"/>
  <c r="J25" i="64"/>
  <c r="O24" i="64"/>
  <c r="N24" i="64"/>
  <c r="M24" i="64"/>
  <c r="L24" i="64"/>
  <c r="K24" i="64"/>
  <c r="J24" i="64"/>
  <c r="O23" i="64"/>
  <c r="N23" i="64"/>
  <c r="M23" i="64"/>
  <c r="L23" i="64"/>
  <c r="K23" i="64"/>
  <c r="J23" i="64"/>
  <c r="O22" i="64"/>
  <c r="N22" i="64"/>
  <c r="M22" i="64"/>
  <c r="L22" i="64"/>
  <c r="K22" i="64"/>
  <c r="J22" i="64"/>
  <c r="O21" i="64"/>
  <c r="N21" i="64"/>
  <c r="M21" i="64"/>
  <c r="L21" i="64"/>
  <c r="K21" i="64"/>
  <c r="J21" i="64"/>
  <c r="O20" i="64"/>
  <c r="N20" i="64"/>
  <c r="M20" i="64"/>
  <c r="L20" i="64"/>
  <c r="K20" i="64"/>
  <c r="J20" i="64"/>
  <c r="O19" i="64"/>
  <c r="N19" i="64"/>
  <c r="M19" i="64"/>
  <c r="L19" i="64"/>
  <c r="K19" i="64"/>
  <c r="J19" i="64"/>
  <c r="O18" i="64"/>
  <c r="N18" i="64"/>
  <c r="M18" i="64"/>
  <c r="L18" i="64"/>
  <c r="K18" i="64"/>
  <c r="J18" i="64"/>
  <c r="O17" i="64"/>
  <c r="N17" i="64"/>
  <c r="M17" i="64"/>
  <c r="L17" i="64"/>
  <c r="K17" i="64"/>
  <c r="J17" i="64"/>
  <c r="O16" i="64"/>
  <c r="N16" i="64"/>
  <c r="M16" i="64"/>
  <c r="L16" i="64"/>
  <c r="K16" i="64"/>
  <c r="J16" i="64"/>
  <c r="O15" i="64"/>
  <c r="N15" i="64"/>
  <c r="M15" i="64"/>
  <c r="L15" i="64"/>
  <c r="K15" i="64"/>
  <c r="J15" i="64"/>
  <c r="O14" i="64"/>
  <c r="N14" i="64"/>
  <c r="M14" i="64"/>
  <c r="L14" i="64"/>
  <c r="K14" i="64"/>
  <c r="J14" i="64"/>
  <c r="O13" i="64"/>
  <c r="N13" i="64"/>
  <c r="M13" i="64"/>
  <c r="L13" i="64"/>
  <c r="K13" i="64"/>
  <c r="J13" i="64"/>
  <c r="O12" i="64"/>
  <c r="N12" i="64"/>
  <c r="M12" i="64"/>
  <c r="L12" i="64"/>
  <c r="K12" i="64"/>
  <c r="J12" i="64"/>
  <c r="O11" i="64"/>
  <c r="N11" i="64"/>
  <c r="M11" i="64"/>
  <c r="L11" i="64"/>
  <c r="K11" i="64"/>
  <c r="J11" i="64"/>
  <c r="O10" i="64"/>
  <c r="N10" i="64"/>
  <c r="M10" i="64"/>
  <c r="L10" i="64"/>
  <c r="K10" i="64"/>
  <c r="J10" i="64"/>
  <c r="O9" i="64"/>
  <c r="N9" i="64"/>
  <c r="M9" i="64"/>
  <c r="L9" i="64"/>
  <c r="K9" i="64"/>
  <c r="J9" i="64"/>
  <c r="O8" i="64"/>
  <c r="N8" i="64"/>
  <c r="M8" i="64"/>
  <c r="L8" i="64"/>
  <c r="K8" i="64"/>
  <c r="J8" i="64"/>
  <c r="O7" i="64"/>
  <c r="N7" i="64"/>
  <c r="M7" i="64"/>
  <c r="L7" i="64"/>
  <c r="K7" i="64"/>
  <c r="J7" i="64"/>
  <c r="O6" i="64"/>
  <c r="N6" i="64"/>
  <c r="M6" i="64"/>
  <c r="L6" i="64"/>
  <c r="K6" i="64"/>
  <c r="J6" i="64"/>
  <c r="A9" i="44"/>
  <c r="A10" i="44" s="1"/>
  <c r="A11" i="44" s="1"/>
  <c r="A12" i="44" s="1"/>
  <c r="A13" i="44" s="1"/>
  <c r="A14" i="44" s="1"/>
  <c r="A15" i="44" s="1"/>
  <c r="A16" i="44" s="1"/>
  <c r="A17" i="44" s="1"/>
  <c r="A18" i="44" s="1"/>
  <c r="A19" i="44" s="1"/>
  <c r="A20" i="44" s="1"/>
  <c r="A21" i="44" s="1"/>
  <c r="A22" i="44" s="1"/>
  <c r="A23" i="44" s="1"/>
  <c r="A24" i="44" s="1"/>
  <c r="A25" i="44" s="1"/>
  <c r="A26" i="44" s="1"/>
  <c r="A27" i="44" s="1"/>
  <c r="A28" i="44" s="1"/>
  <c r="A29" i="44" s="1"/>
  <c r="A30" i="44" s="1"/>
  <c r="A31" i="44" s="1"/>
  <c r="A32" i="44" s="1"/>
  <c r="A33" i="44" s="1"/>
  <c r="A34" i="44" s="1"/>
  <c r="A35" i="44" s="1"/>
  <c r="A36" i="44" s="1"/>
  <c r="A37" i="44" s="1"/>
  <c r="A38" i="44" s="1"/>
  <c r="A39" i="44" s="1"/>
  <c r="A40" i="44" s="1"/>
  <c r="A41" i="44" s="1"/>
  <c r="A42" i="44" s="1"/>
  <c r="A43" i="44" s="1"/>
  <c r="A44" i="44" s="1"/>
  <c r="A45" i="44" s="1"/>
  <c r="A46" i="44" s="1"/>
  <c r="A47" i="44" s="1"/>
  <c r="A48" i="44" s="1"/>
  <c r="A49" i="44" s="1"/>
  <c r="A50" i="44" s="1"/>
  <c r="A51" i="44" s="1"/>
  <c r="A52" i="44" s="1"/>
  <c r="A53" i="44" s="1"/>
  <c r="A54" i="44" s="1"/>
  <c r="A55" i="44" s="1"/>
  <c r="A56" i="44" s="1"/>
  <c r="A8" i="44"/>
  <c r="A8" i="53"/>
  <c r="A9" i="53" s="1"/>
  <c r="A10" i="53" s="1"/>
  <c r="A11" i="53" s="1"/>
  <c r="A12" i="53" s="1"/>
  <c r="A13" i="53" s="1"/>
  <c r="A14" i="53" s="1"/>
  <c r="A15" i="53" s="1"/>
  <c r="A16" i="53" s="1"/>
  <c r="A17" i="53" s="1"/>
  <c r="A18" i="53" s="1"/>
  <c r="A19" i="53" s="1"/>
  <c r="A20" i="53" s="1"/>
  <c r="A21" i="53" s="1"/>
  <c r="A22" i="53" s="1"/>
  <c r="A23" i="53" s="1"/>
  <c r="A24" i="53" s="1"/>
  <c r="A25" i="53" s="1"/>
  <c r="A26" i="53" s="1"/>
  <c r="A27" i="53" s="1"/>
  <c r="A28" i="53" s="1"/>
  <c r="A29" i="53" s="1"/>
  <c r="A30" i="53" s="1"/>
  <c r="A31" i="53" s="1"/>
  <c r="A32" i="53" s="1"/>
  <c r="A33" i="53" s="1"/>
  <c r="A34" i="53" s="1"/>
  <c r="A35" i="53" s="1"/>
  <c r="A36" i="53" s="1"/>
  <c r="A37" i="53" s="1"/>
  <c r="A38" i="53" s="1"/>
  <c r="A39" i="53" s="1"/>
  <c r="A40" i="53" s="1"/>
  <c r="A41" i="53" s="1"/>
  <c r="A42" i="53" s="1"/>
  <c r="A43" i="53" s="1"/>
  <c r="A44" i="53" s="1"/>
  <c r="A45" i="53" s="1"/>
  <c r="A46" i="53" s="1"/>
  <c r="A47" i="53" s="1"/>
  <c r="A48" i="53" s="1"/>
  <c r="A49" i="53" s="1"/>
  <c r="A50" i="53" s="1"/>
  <c r="A51" i="53" s="1"/>
  <c r="A52" i="53" s="1"/>
  <c r="A53" i="53" s="1"/>
  <c r="A54" i="53" s="1"/>
  <c r="A55" i="53" s="1"/>
  <c r="A7" i="53"/>
  <c r="A10" i="43"/>
  <c r="A11" i="43" s="1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22" i="43" s="1"/>
  <c r="A23" i="43" s="1"/>
  <c r="A24" i="43" s="1"/>
  <c r="A25" i="43" s="1"/>
  <c r="A26" i="43" s="1"/>
  <c r="A27" i="43" s="1"/>
  <c r="A28" i="43" s="1"/>
  <c r="A29" i="43" s="1"/>
  <c r="A30" i="43" s="1"/>
  <c r="A31" i="43" s="1"/>
  <c r="A32" i="43" s="1"/>
  <c r="A33" i="43" s="1"/>
  <c r="A34" i="43" s="1"/>
  <c r="A35" i="43" s="1"/>
  <c r="A36" i="43" s="1"/>
  <c r="A37" i="43" s="1"/>
  <c r="A38" i="43" s="1"/>
  <c r="A39" i="43" s="1"/>
  <c r="A40" i="43" s="1"/>
  <c r="A41" i="43" s="1"/>
  <c r="A42" i="43" s="1"/>
  <c r="A43" i="43" s="1"/>
  <c r="A44" i="43" s="1"/>
  <c r="A45" i="43" s="1"/>
  <c r="A46" i="43" s="1"/>
  <c r="A47" i="43" s="1"/>
  <c r="A48" i="43" s="1"/>
  <c r="A49" i="43" s="1"/>
  <c r="A50" i="43" s="1"/>
  <c r="A51" i="43" s="1"/>
  <c r="A52" i="43" s="1"/>
  <c r="A53" i="43" s="1"/>
  <c r="A54" i="43" s="1"/>
  <c r="A55" i="43" s="1"/>
  <c r="A56" i="43" s="1"/>
  <c r="A9" i="43"/>
  <c r="A8" i="43"/>
  <c r="G11" i="33"/>
  <c r="R1506" i="31" l="1"/>
  <c r="Q1506" i="31"/>
  <c r="R1505" i="31"/>
  <c r="Q1505" i="31"/>
  <c r="R1504" i="31"/>
  <c r="Q1504" i="31"/>
  <c r="R1503" i="31"/>
  <c r="Q1503" i="31"/>
  <c r="R1502" i="31"/>
  <c r="Q1502" i="31"/>
  <c r="R1501" i="31"/>
  <c r="Q1501" i="31"/>
  <c r="R1500" i="31"/>
  <c r="Q1500" i="31"/>
  <c r="R1499" i="31"/>
  <c r="Q1499" i="31"/>
  <c r="R1498" i="31"/>
  <c r="Q1498" i="31"/>
  <c r="R1497" i="31"/>
  <c r="Q1497" i="31"/>
  <c r="R1496" i="31"/>
  <c r="Q1496" i="31"/>
  <c r="R1495" i="31"/>
  <c r="Q1495" i="31"/>
  <c r="R1494" i="31"/>
  <c r="Q1494" i="31"/>
  <c r="R1493" i="31"/>
  <c r="Q1493" i="31"/>
  <c r="R1492" i="31"/>
  <c r="Q1492" i="31"/>
  <c r="R1491" i="31"/>
  <c r="Q1491" i="31"/>
  <c r="R1490" i="31"/>
  <c r="Q1490" i="31"/>
  <c r="R1489" i="31"/>
  <c r="Q1489" i="31"/>
  <c r="R1488" i="31"/>
  <c r="Q1488" i="31"/>
  <c r="R1487" i="31"/>
  <c r="Q1487" i="31"/>
  <c r="R1486" i="31"/>
  <c r="Q1486" i="31"/>
  <c r="R1485" i="31"/>
  <c r="Q1485" i="31"/>
  <c r="R1484" i="31"/>
  <c r="Q1484" i="31"/>
  <c r="R1483" i="31"/>
  <c r="Q1483" i="31"/>
  <c r="R1482" i="31"/>
  <c r="Q1482" i="31"/>
  <c r="R1481" i="31"/>
  <c r="Q1481" i="31"/>
  <c r="R1480" i="31"/>
  <c r="Q1480" i="31"/>
  <c r="R1479" i="31"/>
  <c r="Q1479" i="31"/>
  <c r="R1478" i="31"/>
  <c r="Q1478" i="31"/>
  <c r="R1477" i="31"/>
  <c r="Q1477" i="31"/>
  <c r="R1476" i="31"/>
  <c r="Q1476" i="31"/>
  <c r="R1475" i="31"/>
  <c r="Q1475" i="31"/>
  <c r="R1474" i="31"/>
  <c r="Q1474" i="31"/>
  <c r="R1473" i="31"/>
  <c r="Q1473" i="31"/>
  <c r="R1472" i="31"/>
  <c r="Q1472" i="31"/>
  <c r="R1471" i="31"/>
  <c r="Q1471" i="31"/>
  <c r="R1470" i="31"/>
  <c r="Q1470" i="31"/>
  <c r="R1469" i="31"/>
  <c r="Q1469" i="31"/>
  <c r="R1468" i="31"/>
  <c r="Q1468" i="31"/>
  <c r="R1467" i="31"/>
  <c r="Q1467" i="31"/>
  <c r="R1466" i="31"/>
  <c r="Q1466" i="31"/>
  <c r="R1465" i="31"/>
  <c r="Q1465" i="31"/>
  <c r="R1464" i="31"/>
  <c r="Q1464" i="31"/>
  <c r="R1463" i="31"/>
  <c r="Q1463" i="31"/>
  <c r="R1462" i="31"/>
  <c r="Q1462" i="31"/>
  <c r="R1461" i="31"/>
  <c r="Q1461" i="31"/>
  <c r="R1460" i="31"/>
  <c r="Q1460" i="31"/>
  <c r="R1459" i="31"/>
  <c r="Q1459" i="31"/>
  <c r="R1458" i="31"/>
  <c r="Q1458" i="31"/>
  <c r="R1457" i="31"/>
  <c r="Q1457" i="31"/>
  <c r="R1456" i="31"/>
  <c r="Q1456" i="31"/>
  <c r="R1455" i="31"/>
  <c r="Q1455" i="31"/>
  <c r="R1454" i="31"/>
  <c r="Q1454" i="31"/>
  <c r="R1453" i="31"/>
  <c r="Q1453" i="31"/>
  <c r="R1452" i="31"/>
  <c r="Q1452" i="31"/>
  <c r="R1451" i="31"/>
  <c r="Q1451" i="31"/>
  <c r="R1450" i="31"/>
  <c r="Q1450" i="31"/>
  <c r="R1449" i="31"/>
  <c r="Q1449" i="31"/>
  <c r="R1448" i="31"/>
  <c r="Q1448" i="31"/>
  <c r="R1447" i="31"/>
  <c r="Q1447" i="31"/>
  <c r="R1446" i="31"/>
  <c r="Q1446" i="31"/>
  <c r="R1445" i="31"/>
  <c r="Q1445" i="31"/>
  <c r="R1444" i="31"/>
  <c r="Q1444" i="31"/>
  <c r="R1443" i="31"/>
  <c r="Q1443" i="31"/>
  <c r="R1442" i="31"/>
  <c r="Q1442" i="31"/>
  <c r="R1441" i="31"/>
  <c r="Q1441" i="31"/>
  <c r="R1440" i="31"/>
  <c r="Q1440" i="31"/>
  <c r="R1439" i="31"/>
  <c r="Q1439" i="31"/>
  <c r="R1438" i="31"/>
  <c r="Q1438" i="31"/>
  <c r="R1437" i="31"/>
  <c r="Q1437" i="31"/>
  <c r="R1436" i="31"/>
  <c r="Q1436" i="31"/>
  <c r="R1435" i="31"/>
  <c r="Q1435" i="31"/>
  <c r="R1434" i="31"/>
  <c r="Q1434" i="31"/>
  <c r="R1433" i="31"/>
  <c r="Q1433" i="31"/>
  <c r="R1432" i="31"/>
  <c r="Q1432" i="31"/>
  <c r="R1431" i="31"/>
  <c r="Q1431" i="31"/>
  <c r="R1430" i="31"/>
  <c r="Q1430" i="31"/>
  <c r="R1429" i="31"/>
  <c r="Q1429" i="31"/>
  <c r="R1428" i="31"/>
  <c r="Q1428" i="31"/>
  <c r="R1427" i="31"/>
  <c r="Q1427" i="31"/>
  <c r="R1426" i="31"/>
  <c r="Q1426" i="31"/>
  <c r="R1425" i="31"/>
  <c r="Q1425" i="31"/>
  <c r="R1424" i="31"/>
  <c r="Q1424" i="31"/>
  <c r="R1423" i="31"/>
  <c r="Q1423" i="31"/>
  <c r="R1422" i="31"/>
  <c r="Q1422" i="31"/>
  <c r="R1421" i="31"/>
  <c r="Q1421" i="31"/>
  <c r="R1420" i="31"/>
  <c r="Q1420" i="31"/>
  <c r="R1419" i="31"/>
  <c r="Q1419" i="31"/>
  <c r="R1418" i="31"/>
  <c r="Q1418" i="31"/>
  <c r="R1417" i="31"/>
  <c r="Q1417" i="31"/>
  <c r="R1416" i="31"/>
  <c r="Q1416" i="31"/>
  <c r="R1415" i="31"/>
  <c r="Q1415" i="31"/>
  <c r="R1414" i="31"/>
  <c r="Q1414" i="31"/>
  <c r="R1413" i="31"/>
  <c r="Q1413" i="31"/>
  <c r="R1412" i="31"/>
  <c r="Q1412" i="31"/>
  <c r="R1411" i="31"/>
  <c r="Q1411" i="31"/>
  <c r="R1410" i="31"/>
  <c r="Q1410" i="31"/>
  <c r="R1409" i="31"/>
  <c r="Q1409" i="31"/>
  <c r="R1408" i="31"/>
  <c r="Q1408" i="31"/>
  <c r="R1407" i="31"/>
  <c r="Q1407" i="31"/>
  <c r="R1406" i="31"/>
  <c r="Q1406" i="31"/>
  <c r="R1405" i="31"/>
  <c r="Q1405" i="31"/>
  <c r="R1404" i="31"/>
  <c r="Q1404" i="31"/>
  <c r="R1403" i="31"/>
  <c r="Q1403" i="31"/>
  <c r="R1402" i="31"/>
  <c r="Q1402" i="31"/>
  <c r="R1401" i="31"/>
  <c r="Q1401" i="31"/>
  <c r="R1400" i="31"/>
  <c r="Q1400" i="31"/>
  <c r="R1399" i="31"/>
  <c r="Q1399" i="31"/>
  <c r="R1398" i="31"/>
  <c r="Q1398" i="31"/>
  <c r="R1397" i="31"/>
  <c r="Q1397" i="31"/>
  <c r="R1396" i="31"/>
  <c r="Q1396" i="31"/>
  <c r="R1395" i="31"/>
  <c r="Q1395" i="31"/>
  <c r="R1394" i="31"/>
  <c r="Q1394" i="31"/>
  <c r="R1393" i="31"/>
  <c r="Q1393" i="31"/>
  <c r="R1392" i="31"/>
  <c r="Q1392" i="31"/>
  <c r="R1391" i="31"/>
  <c r="Q1391" i="31"/>
  <c r="R1390" i="31"/>
  <c r="Q1390" i="31"/>
  <c r="R1389" i="31"/>
  <c r="Q1389" i="31"/>
  <c r="R1388" i="31"/>
  <c r="Q1388" i="31"/>
  <c r="R1387" i="31"/>
  <c r="Q1387" i="31"/>
  <c r="R1386" i="31"/>
  <c r="Q1386" i="31"/>
  <c r="R1385" i="31"/>
  <c r="Q1385" i="31"/>
  <c r="R1384" i="31"/>
  <c r="Q1384" i="31"/>
  <c r="R1383" i="31"/>
  <c r="Q1383" i="31"/>
  <c r="R1382" i="31"/>
  <c r="Q1382" i="31"/>
  <c r="R1381" i="31"/>
  <c r="Q1381" i="31"/>
  <c r="R1380" i="31"/>
  <c r="Q1380" i="31"/>
  <c r="R1379" i="31"/>
  <c r="Q1379" i="31"/>
  <c r="R1378" i="31"/>
  <c r="Q1378" i="31"/>
  <c r="R1377" i="31"/>
  <c r="Q1377" i="31"/>
  <c r="R1376" i="31"/>
  <c r="Q1376" i="31"/>
  <c r="R1375" i="31"/>
  <c r="Q1375" i="31"/>
  <c r="R1374" i="31"/>
  <c r="Q1374" i="31"/>
  <c r="R1373" i="31"/>
  <c r="Q1373" i="31"/>
  <c r="R1372" i="31"/>
  <c r="Q1372" i="31"/>
  <c r="R1371" i="31"/>
  <c r="Q1371" i="31"/>
  <c r="R1370" i="31"/>
  <c r="Q1370" i="31"/>
  <c r="R1369" i="31"/>
  <c r="Q1369" i="31"/>
  <c r="R1368" i="31"/>
  <c r="Q1368" i="31"/>
  <c r="R1367" i="31"/>
  <c r="Q1367" i="31"/>
  <c r="R1366" i="31"/>
  <c r="Q1366" i="31"/>
  <c r="R1365" i="31"/>
  <c r="Q1365" i="31"/>
  <c r="R1364" i="31"/>
  <c r="Q1364" i="31"/>
  <c r="R1363" i="31"/>
  <c r="Q1363" i="31"/>
  <c r="R1362" i="31"/>
  <c r="Q1362" i="31"/>
  <c r="R1361" i="31"/>
  <c r="Q1361" i="31"/>
  <c r="R1360" i="31"/>
  <c r="Q1360" i="31"/>
  <c r="R1359" i="31"/>
  <c r="Q1359" i="31"/>
  <c r="R1358" i="31"/>
  <c r="Q1358" i="31"/>
  <c r="R1357" i="31"/>
  <c r="Q1357" i="31"/>
  <c r="R1356" i="31"/>
  <c r="Q1356" i="31"/>
  <c r="R1355" i="31"/>
  <c r="Q1355" i="31"/>
  <c r="R1354" i="31"/>
  <c r="Q1354" i="31"/>
  <c r="R1353" i="31"/>
  <c r="Q1353" i="31"/>
  <c r="R1352" i="31"/>
  <c r="Q1352" i="31"/>
  <c r="R1351" i="31"/>
  <c r="Q1351" i="31"/>
  <c r="R1350" i="31"/>
  <c r="Q1350" i="31"/>
  <c r="R1349" i="31"/>
  <c r="Q1349" i="31"/>
  <c r="R1348" i="31"/>
  <c r="Q1348" i="31"/>
  <c r="R1347" i="31"/>
  <c r="Q1347" i="31"/>
  <c r="R1346" i="31"/>
  <c r="Q1346" i="31"/>
  <c r="R1345" i="31"/>
  <c r="Q1345" i="31"/>
  <c r="R1344" i="31"/>
  <c r="Q1344" i="31"/>
  <c r="R1343" i="31"/>
  <c r="Q1343" i="31"/>
  <c r="R1342" i="31"/>
  <c r="Q1342" i="31"/>
  <c r="R1341" i="31"/>
  <c r="Q1341" i="31"/>
  <c r="R1340" i="31"/>
  <c r="Q1340" i="31"/>
  <c r="R1339" i="31"/>
  <c r="Q1339" i="31"/>
  <c r="R1338" i="31"/>
  <c r="Q1338" i="31"/>
  <c r="R1337" i="31"/>
  <c r="Q1337" i="31"/>
  <c r="R1336" i="31"/>
  <c r="Q1336" i="31"/>
  <c r="R1335" i="31"/>
  <c r="Q1335" i="31"/>
  <c r="R1334" i="31"/>
  <c r="Q1334" i="31"/>
  <c r="R1333" i="31"/>
  <c r="Q1333" i="31"/>
  <c r="R1332" i="31"/>
  <c r="Q1332" i="31"/>
  <c r="R1331" i="31"/>
  <c r="Q1331" i="31"/>
  <c r="R1330" i="31"/>
  <c r="Q1330" i="31"/>
  <c r="R1329" i="31"/>
  <c r="Q1329" i="31"/>
  <c r="R1328" i="31"/>
  <c r="Q1328" i="31"/>
  <c r="R1327" i="31"/>
  <c r="Q1327" i="31"/>
  <c r="R1326" i="31"/>
  <c r="Q1326" i="31"/>
  <c r="R1325" i="31"/>
  <c r="Q1325" i="31"/>
  <c r="R1324" i="31"/>
  <c r="Q1324" i="31"/>
  <c r="R1323" i="31"/>
  <c r="Q1323" i="31"/>
  <c r="R1322" i="31"/>
  <c r="Q1322" i="31"/>
  <c r="R1321" i="31"/>
  <c r="Q1321" i="31"/>
  <c r="R1320" i="31"/>
  <c r="Q1320" i="31"/>
  <c r="R1319" i="31"/>
  <c r="Q1319" i="31"/>
  <c r="R1318" i="31"/>
  <c r="Q1318" i="31"/>
  <c r="R1317" i="31"/>
  <c r="Q1317" i="31"/>
  <c r="R1316" i="31"/>
  <c r="Q1316" i="31"/>
  <c r="R1315" i="31"/>
  <c r="Q1315" i="31"/>
  <c r="R1314" i="31"/>
  <c r="Q1314" i="31"/>
  <c r="R1313" i="31"/>
  <c r="Q1313" i="31"/>
  <c r="R1312" i="31"/>
  <c r="Q1312" i="31"/>
  <c r="R1311" i="31"/>
  <c r="Q1311" i="31"/>
  <c r="R1310" i="31"/>
  <c r="Q1310" i="31"/>
  <c r="R1309" i="31"/>
  <c r="Q1309" i="31"/>
  <c r="R1308" i="31"/>
  <c r="Q1308" i="31"/>
  <c r="R1307" i="31"/>
  <c r="Q1307" i="31"/>
  <c r="R1306" i="31"/>
  <c r="Q1306" i="31"/>
  <c r="R1305" i="31"/>
  <c r="Q1305" i="31"/>
  <c r="R1304" i="31"/>
  <c r="Q1304" i="31"/>
  <c r="R1303" i="31"/>
  <c r="Q1303" i="31"/>
  <c r="R1302" i="31"/>
  <c r="Q1302" i="31"/>
  <c r="R1301" i="31"/>
  <c r="Q1301" i="31"/>
  <c r="R1300" i="31"/>
  <c r="Q1300" i="31"/>
  <c r="R1299" i="31"/>
  <c r="Q1299" i="31"/>
  <c r="R1298" i="31"/>
  <c r="Q1298" i="31"/>
  <c r="R1297" i="31"/>
  <c r="Q1297" i="31"/>
  <c r="R1296" i="31"/>
  <c r="Q1296" i="31"/>
  <c r="R1295" i="31"/>
  <c r="Q1295" i="31"/>
  <c r="R1294" i="31"/>
  <c r="Q1294" i="31"/>
  <c r="R1293" i="31"/>
  <c r="Q1293" i="31"/>
  <c r="R1292" i="31"/>
  <c r="Q1292" i="31"/>
  <c r="R1291" i="31"/>
  <c r="Q1291" i="31"/>
  <c r="R1290" i="31"/>
  <c r="Q1290" i="31"/>
  <c r="R1289" i="31"/>
  <c r="Q1289" i="31"/>
  <c r="R1288" i="31"/>
  <c r="Q1288" i="31"/>
  <c r="R1287" i="31"/>
  <c r="Q1287" i="31"/>
  <c r="R1286" i="31"/>
  <c r="Q1286" i="31"/>
  <c r="R1285" i="31"/>
  <c r="Q1285" i="31"/>
  <c r="R1284" i="31"/>
  <c r="Q1284" i="31"/>
  <c r="R1283" i="31"/>
  <c r="Q1283" i="31"/>
  <c r="R1282" i="31"/>
  <c r="Q1282" i="31"/>
  <c r="R1281" i="31"/>
  <c r="Q1281" i="31"/>
  <c r="R1280" i="31"/>
  <c r="Q1280" i="31"/>
  <c r="R1279" i="31"/>
  <c r="Q1279" i="31"/>
  <c r="R1278" i="31"/>
  <c r="Q1278" i="31"/>
  <c r="R1277" i="31"/>
  <c r="Q1277" i="31"/>
  <c r="R1276" i="31"/>
  <c r="Q1276" i="31"/>
  <c r="R1275" i="31"/>
  <c r="Q1275" i="31"/>
  <c r="R1274" i="31"/>
  <c r="Q1274" i="31"/>
  <c r="R1273" i="31"/>
  <c r="Q1273" i="31"/>
  <c r="R1272" i="31"/>
  <c r="Q1272" i="31"/>
  <c r="R1271" i="31"/>
  <c r="Q1271" i="31"/>
  <c r="R1270" i="31"/>
  <c r="Q1270" i="31"/>
  <c r="R1269" i="31"/>
  <c r="Q1269" i="31"/>
  <c r="R1268" i="31"/>
  <c r="Q1268" i="31"/>
  <c r="R1267" i="31"/>
  <c r="Q1267" i="31"/>
  <c r="R1266" i="31"/>
  <c r="Q1266" i="31"/>
  <c r="R1265" i="31"/>
  <c r="Q1265" i="31"/>
  <c r="R1264" i="31"/>
  <c r="Q1264" i="31"/>
  <c r="R1263" i="31"/>
  <c r="Q1263" i="31"/>
  <c r="R1262" i="31"/>
  <c r="Q1262" i="31"/>
  <c r="R1261" i="31"/>
  <c r="Q1261" i="31"/>
  <c r="R1260" i="31"/>
  <c r="Q1260" i="31"/>
  <c r="R1259" i="31"/>
  <c r="Q1259" i="31"/>
  <c r="R1258" i="31"/>
  <c r="Q1258" i="31"/>
  <c r="R1257" i="31"/>
  <c r="Q1257" i="31"/>
  <c r="R1256" i="31"/>
  <c r="Q1256" i="31"/>
  <c r="R1255" i="31"/>
  <c r="Q1255" i="31"/>
  <c r="R1254" i="31"/>
  <c r="Q1254" i="31"/>
  <c r="R1253" i="31"/>
  <c r="Q1253" i="31"/>
  <c r="R1252" i="31"/>
  <c r="Q1252" i="31"/>
  <c r="R1251" i="31"/>
  <c r="Q1251" i="31"/>
  <c r="R1250" i="31"/>
  <c r="Q1250" i="31"/>
  <c r="R1249" i="31"/>
  <c r="Q1249" i="31"/>
  <c r="R1248" i="31"/>
  <c r="Q1248" i="31"/>
  <c r="R1247" i="31"/>
  <c r="Q1247" i="31"/>
  <c r="R1246" i="31"/>
  <c r="Q1246" i="31"/>
  <c r="R1245" i="31"/>
  <c r="Q1245" i="31"/>
  <c r="R1244" i="31"/>
  <c r="Q1244" i="31"/>
  <c r="R1243" i="31"/>
  <c r="Q1243" i="31"/>
  <c r="R1242" i="31"/>
  <c r="Q1242" i="31"/>
  <c r="R1241" i="31"/>
  <c r="Q1241" i="31"/>
  <c r="R1240" i="31"/>
  <c r="Q1240" i="31"/>
  <c r="R1239" i="31"/>
  <c r="Q1239" i="31"/>
  <c r="R1238" i="31"/>
  <c r="Q1238" i="31"/>
  <c r="R1237" i="31"/>
  <c r="Q1237" i="31"/>
  <c r="R1236" i="31"/>
  <c r="Q1236" i="31"/>
  <c r="R1235" i="31"/>
  <c r="Q1235" i="31"/>
  <c r="R1234" i="31"/>
  <c r="Q1234" i="31"/>
  <c r="R1233" i="31"/>
  <c r="Q1233" i="31"/>
  <c r="R1232" i="31"/>
  <c r="Q1232" i="31"/>
  <c r="R1231" i="31"/>
  <c r="Q1231" i="31"/>
  <c r="R1230" i="31"/>
  <c r="Q1230" i="31"/>
  <c r="R1229" i="31"/>
  <c r="Q1229" i="31"/>
  <c r="R1228" i="31"/>
  <c r="Q1228" i="31"/>
  <c r="R1227" i="31"/>
  <c r="Q1227" i="31"/>
  <c r="R1226" i="31"/>
  <c r="Q1226" i="31"/>
  <c r="R1225" i="31"/>
  <c r="Q1225" i="31"/>
  <c r="R1224" i="31"/>
  <c r="Q1224" i="31"/>
  <c r="R1223" i="31"/>
  <c r="Q1223" i="31"/>
  <c r="R1222" i="31"/>
  <c r="Q1222" i="31"/>
  <c r="R1221" i="31"/>
  <c r="Q1221" i="31"/>
  <c r="R1220" i="31"/>
  <c r="Q1220" i="31"/>
  <c r="R1219" i="31"/>
  <c r="Q1219" i="31"/>
  <c r="R1218" i="31"/>
  <c r="Q1218" i="31"/>
  <c r="R1217" i="31"/>
  <c r="Q1217" i="31"/>
  <c r="R1216" i="31"/>
  <c r="Q1216" i="31"/>
  <c r="R1215" i="31"/>
  <c r="Q1215" i="31"/>
  <c r="R1214" i="31"/>
  <c r="Q1214" i="31"/>
  <c r="R1213" i="31"/>
  <c r="Q1213" i="31"/>
  <c r="R1212" i="31"/>
  <c r="Q1212" i="31"/>
  <c r="R1211" i="31"/>
  <c r="Q1211" i="31"/>
  <c r="R1210" i="31"/>
  <c r="Q1210" i="31"/>
  <c r="R1209" i="31"/>
  <c r="Q1209" i="31"/>
  <c r="R1208" i="31"/>
  <c r="Q1208" i="31"/>
  <c r="R1207" i="31"/>
  <c r="Q1207" i="31"/>
  <c r="R1206" i="31"/>
  <c r="Q1206" i="31"/>
  <c r="R1205" i="31"/>
  <c r="Q1205" i="31"/>
  <c r="R1204" i="31"/>
  <c r="Q1204" i="31"/>
  <c r="R1203" i="31"/>
  <c r="Q1203" i="31"/>
  <c r="R1202" i="31"/>
  <c r="Q1202" i="31"/>
  <c r="R1201" i="31"/>
  <c r="Q1201" i="31"/>
  <c r="R1200" i="31"/>
  <c r="Q1200" i="31"/>
  <c r="R1199" i="31"/>
  <c r="Q1199" i="31"/>
  <c r="R1198" i="31"/>
  <c r="Q1198" i="31"/>
  <c r="R1197" i="31"/>
  <c r="Q1197" i="31"/>
  <c r="R1196" i="31"/>
  <c r="Q1196" i="31"/>
  <c r="R1195" i="31"/>
  <c r="Q1195" i="31"/>
  <c r="R1194" i="31"/>
  <c r="Q1194" i="31"/>
  <c r="R1193" i="31"/>
  <c r="Q1193" i="31"/>
  <c r="R1192" i="31"/>
  <c r="Q1192" i="31"/>
  <c r="R1191" i="31"/>
  <c r="Q1191" i="31"/>
  <c r="R1190" i="31"/>
  <c r="Q1190" i="31"/>
  <c r="R1189" i="31"/>
  <c r="Q1189" i="31"/>
  <c r="R1188" i="31"/>
  <c r="Q1188" i="31"/>
  <c r="R1187" i="31"/>
  <c r="Q1187" i="31"/>
  <c r="R1186" i="31"/>
  <c r="Q1186" i="31"/>
  <c r="R1185" i="31"/>
  <c r="Q1185" i="31"/>
  <c r="R1184" i="31"/>
  <c r="Q1184" i="31"/>
  <c r="R1183" i="31"/>
  <c r="Q1183" i="31"/>
  <c r="R1182" i="31"/>
  <c r="Q1182" i="31"/>
  <c r="R1181" i="31"/>
  <c r="Q1181" i="31"/>
  <c r="R1180" i="31"/>
  <c r="Q1180" i="31"/>
  <c r="R1179" i="31"/>
  <c r="Q1179" i="31"/>
  <c r="R1178" i="31"/>
  <c r="Q1178" i="31"/>
  <c r="R1177" i="31"/>
  <c r="Q1177" i="31"/>
  <c r="R1176" i="31"/>
  <c r="Q1176" i="31"/>
  <c r="R1175" i="31"/>
  <c r="Q1175" i="31"/>
  <c r="R1174" i="31"/>
  <c r="Q1174" i="31"/>
  <c r="R1173" i="31"/>
  <c r="Q1173" i="31"/>
  <c r="R1172" i="31"/>
  <c r="Q1172" i="31"/>
  <c r="R1171" i="31"/>
  <c r="Q1171" i="31"/>
  <c r="R1170" i="31"/>
  <c r="Q1170" i="31"/>
  <c r="R1169" i="31"/>
  <c r="Q1169" i="31"/>
  <c r="R1168" i="31"/>
  <c r="Q1168" i="31"/>
  <c r="R1167" i="31"/>
  <c r="Q1167" i="31"/>
  <c r="R1166" i="31"/>
  <c r="Q1166" i="31"/>
  <c r="R1165" i="31"/>
  <c r="Q1165" i="31"/>
  <c r="R1164" i="31"/>
  <c r="Q1164" i="31"/>
  <c r="R1163" i="31"/>
  <c r="Q1163" i="31"/>
  <c r="R1162" i="31"/>
  <c r="Q1162" i="31"/>
  <c r="R1161" i="31"/>
  <c r="Q1161" i="31"/>
  <c r="R1160" i="31"/>
  <c r="Q1160" i="31"/>
  <c r="R1159" i="31"/>
  <c r="Q1159" i="31"/>
  <c r="R1158" i="31"/>
  <c r="Q1158" i="31"/>
  <c r="R1157" i="31"/>
  <c r="Q1157" i="31"/>
  <c r="R1156" i="31"/>
  <c r="Q1156" i="31"/>
  <c r="R1155" i="31"/>
  <c r="Q1155" i="31"/>
  <c r="R1154" i="31"/>
  <c r="Q1154" i="31"/>
  <c r="R1153" i="31"/>
  <c r="Q1153" i="31"/>
  <c r="R1152" i="31"/>
  <c r="Q1152" i="31"/>
  <c r="R1151" i="31"/>
  <c r="Q1151" i="31"/>
  <c r="R1150" i="31"/>
  <c r="Q1150" i="31"/>
  <c r="R1149" i="31"/>
  <c r="Q1149" i="31"/>
  <c r="R1148" i="31"/>
  <c r="Q1148" i="31"/>
  <c r="R1147" i="31"/>
  <c r="Q1147" i="31"/>
  <c r="R1146" i="31"/>
  <c r="Q1146" i="31"/>
  <c r="R1145" i="31"/>
  <c r="Q1145" i="31"/>
  <c r="R1144" i="31"/>
  <c r="Q1144" i="31"/>
  <c r="R1143" i="31"/>
  <c r="Q1143" i="31"/>
  <c r="R1142" i="31"/>
  <c r="Q1142" i="31"/>
  <c r="R1141" i="31"/>
  <c r="Q1141" i="31"/>
  <c r="R1140" i="31"/>
  <c r="Q1140" i="31"/>
  <c r="R1139" i="31"/>
  <c r="Q1139" i="31"/>
  <c r="R1138" i="31"/>
  <c r="Q1138" i="31"/>
  <c r="R1137" i="31"/>
  <c r="Q1137" i="31"/>
  <c r="R1136" i="31"/>
  <c r="Q1136" i="31"/>
  <c r="R1135" i="31"/>
  <c r="Q1135" i="31"/>
  <c r="R1134" i="31"/>
  <c r="Q1134" i="31"/>
  <c r="R1133" i="31"/>
  <c r="Q1133" i="31"/>
  <c r="R1132" i="31"/>
  <c r="Q1132" i="31"/>
  <c r="R1131" i="31"/>
  <c r="Q1131" i="31"/>
  <c r="R1130" i="31"/>
  <c r="Q1130" i="31"/>
  <c r="R1129" i="31"/>
  <c r="Q1129" i="31"/>
  <c r="R1128" i="31"/>
  <c r="Q1128" i="31"/>
  <c r="R1127" i="31"/>
  <c r="Q1127" i="31"/>
  <c r="R1126" i="31"/>
  <c r="Q1126" i="31"/>
  <c r="R1125" i="31"/>
  <c r="Q1125" i="31"/>
  <c r="R1124" i="31"/>
  <c r="Q1124" i="31"/>
  <c r="R1123" i="31"/>
  <c r="Q1123" i="31"/>
  <c r="R1122" i="31"/>
  <c r="Q1122" i="31"/>
  <c r="R1121" i="31"/>
  <c r="Q1121" i="31"/>
  <c r="R1120" i="31"/>
  <c r="Q1120" i="31"/>
  <c r="R1119" i="31"/>
  <c r="Q1119" i="31"/>
  <c r="R1118" i="31"/>
  <c r="Q1118" i="31"/>
  <c r="R1117" i="31"/>
  <c r="Q1117" i="31"/>
  <c r="R1116" i="31"/>
  <c r="Q1116" i="31"/>
  <c r="R1115" i="31"/>
  <c r="Q1115" i="31"/>
  <c r="R1114" i="31"/>
  <c r="Q1114" i="31"/>
  <c r="R1113" i="31"/>
  <c r="Q1113" i="31"/>
  <c r="R1112" i="31"/>
  <c r="Q1112" i="31"/>
  <c r="R1111" i="31"/>
  <c r="Q1111" i="31"/>
  <c r="R1110" i="31"/>
  <c r="Q1110" i="31"/>
  <c r="R1109" i="31"/>
  <c r="Q1109" i="31"/>
  <c r="R1108" i="31"/>
  <c r="Q1108" i="31"/>
  <c r="R1107" i="31"/>
  <c r="Q1107" i="31"/>
  <c r="R1106" i="31"/>
  <c r="Q1106" i="31"/>
  <c r="R1105" i="31"/>
  <c r="Q1105" i="31"/>
  <c r="R1104" i="31"/>
  <c r="Q1104" i="31"/>
  <c r="R1103" i="31"/>
  <c r="Q1103" i="31"/>
  <c r="R1102" i="31"/>
  <c r="Q1102" i="31"/>
  <c r="R1101" i="31"/>
  <c r="Q1101" i="31"/>
  <c r="R1100" i="31"/>
  <c r="Q1100" i="31"/>
  <c r="R1099" i="31"/>
  <c r="Q1099" i="31"/>
  <c r="R1098" i="31"/>
  <c r="Q1098" i="31"/>
  <c r="R1097" i="31"/>
  <c r="Q1097" i="31"/>
  <c r="R1096" i="31"/>
  <c r="Q1096" i="31"/>
  <c r="R1095" i="31"/>
  <c r="Q1095" i="31"/>
  <c r="R1094" i="31"/>
  <c r="Q1094" i="31"/>
  <c r="R1093" i="31"/>
  <c r="Q1093" i="31"/>
  <c r="R1092" i="31"/>
  <c r="Q1092" i="31"/>
  <c r="R1091" i="31"/>
  <c r="Q1091" i="31"/>
  <c r="R1090" i="31"/>
  <c r="Q1090" i="31"/>
  <c r="R1089" i="31"/>
  <c r="Q1089" i="31"/>
  <c r="R1088" i="31"/>
  <c r="Q1088" i="31"/>
  <c r="R1087" i="31"/>
  <c r="Q1087" i="31"/>
  <c r="R1086" i="31"/>
  <c r="Q1086" i="31"/>
  <c r="R1085" i="31"/>
  <c r="Q1085" i="31"/>
  <c r="R1084" i="31"/>
  <c r="Q1084" i="31"/>
  <c r="R1083" i="31"/>
  <c r="Q1083" i="31"/>
  <c r="R1082" i="31"/>
  <c r="Q1082" i="31"/>
  <c r="R1081" i="31"/>
  <c r="Q1081" i="31"/>
  <c r="R1080" i="31"/>
  <c r="Q1080" i="31"/>
  <c r="R1079" i="31"/>
  <c r="Q1079" i="31"/>
  <c r="R1078" i="31"/>
  <c r="Q1078" i="31"/>
  <c r="R1077" i="31"/>
  <c r="Q1077" i="31"/>
  <c r="R1076" i="31"/>
  <c r="Q1076" i="31"/>
  <c r="R1075" i="31"/>
  <c r="Q1075" i="31"/>
  <c r="R1074" i="31"/>
  <c r="Q1074" i="31"/>
  <c r="R1073" i="31"/>
  <c r="Q1073" i="31"/>
  <c r="R1072" i="31"/>
  <c r="Q1072" i="31"/>
  <c r="R1071" i="31"/>
  <c r="Q1071" i="31"/>
  <c r="R1070" i="31"/>
  <c r="Q1070" i="31"/>
  <c r="R1069" i="31"/>
  <c r="Q1069" i="31"/>
  <c r="R1068" i="31"/>
  <c r="Q1068" i="31"/>
  <c r="R1067" i="31"/>
  <c r="Q1067" i="31"/>
  <c r="R1066" i="31"/>
  <c r="Q1066" i="31"/>
  <c r="R1065" i="31"/>
  <c r="Q1065" i="31"/>
  <c r="R1064" i="31"/>
  <c r="Q1064" i="31"/>
  <c r="R1063" i="31"/>
  <c r="Q1063" i="31"/>
  <c r="R1062" i="31"/>
  <c r="Q1062" i="31"/>
  <c r="R1061" i="31"/>
  <c r="Q1061" i="31"/>
  <c r="R1060" i="31"/>
  <c r="Q1060" i="31"/>
  <c r="R1059" i="31"/>
  <c r="Q1059" i="31"/>
  <c r="R1058" i="31"/>
  <c r="Q1058" i="31"/>
  <c r="R1057" i="31"/>
  <c r="Q1057" i="31"/>
  <c r="R1056" i="31"/>
  <c r="Q1056" i="31"/>
  <c r="R1055" i="31"/>
  <c r="Q1055" i="31"/>
  <c r="R1054" i="31"/>
  <c r="Q1054" i="31"/>
  <c r="R1053" i="31"/>
  <c r="Q1053" i="31"/>
  <c r="R1052" i="31"/>
  <c r="Q1052" i="31"/>
  <c r="R1051" i="31"/>
  <c r="Q1051" i="31"/>
  <c r="R1050" i="31"/>
  <c r="Q1050" i="31"/>
  <c r="R1049" i="31"/>
  <c r="Q1049" i="31"/>
  <c r="R1048" i="31"/>
  <c r="Q1048" i="31"/>
  <c r="R1047" i="31"/>
  <c r="Q1047" i="31"/>
  <c r="R1046" i="31"/>
  <c r="Q1046" i="31"/>
  <c r="R1045" i="31"/>
  <c r="Q1045" i="31"/>
  <c r="R1044" i="31"/>
  <c r="Q1044" i="31"/>
  <c r="R1043" i="31"/>
  <c r="Q1043" i="31"/>
  <c r="R1042" i="31"/>
  <c r="Q1042" i="31"/>
  <c r="R1041" i="31"/>
  <c r="Q1041" i="31"/>
  <c r="R1040" i="31"/>
  <c r="Q1040" i="31"/>
  <c r="R1039" i="31"/>
  <c r="Q1039" i="31"/>
  <c r="R1038" i="31"/>
  <c r="Q1038" i="31"/>
  <c r="R1037" i="31"/>
  <c r="Q1037" i="31"/>
  <c r="R1036" i="31"/>
  <c r="Q1036" i="31"/>
  <c r="R1035" i="31"/>
  <c r="Q1035" i="31"/>
  <c r="R1034" i="31"/>
  <c r="Q1034" i="31"/>
  <c r="R1033" i="31"/>
  <c r="Q1033" i="31"/>
  <c r="R1032" i="31"/>
  <c r="Q1032" i="31"/>
  <c r="R1031" i="31"/>
  <c r="Q1031" i="31"/>
  <c r="R1030" i="31"/>
  <c r="Q1030" i="31"/>
  <c r="R1029" i="31"/>
  <c r="Q1029" i="31"/>
  <c r="R1028" i="31"/>
  <c r="Q1028" i="31"/>
  <c r="R1027" i="31"/>
  <c r="Q1027" i="31"/>
  <c r="R1026" i="31"/>
  <c r="Q1026" i="31"/>
  <c r="R1025" i="31"/>
  <c r="Q1025" i="31"/>
  <c r="R1024" i="31"/>
  <c r="Q1024" i="31"/>
  <c r="R1023" i="31"/>
  <c r="Q1023" i="31"/>
  <c r="R1022" i="31"/>
  <c r="Q1022" i="31"/>
  <c r="R1021" i="31"/>
  <c r="Q1021" i="31"/>
  <c r="R1020" i="31"/>
  <c r="Q1020" i="31"/>
  <c r="R1019" i="31"/>
  <c r="Q1019" i="31"/>
  <c r="R1018" i="31"/>
  <c r="Q1018" i="31"/>
  <c r="R1017" i="31"/>
  <c r="Q1017" i="31"/>
  <c r="R1016" i="31"/>
  <c r="Q1016" i="31"/>
  <c r="R1015" i="31"/>
  <c r="Q1015" i="31"/>
  <c r="R1014" i="31"/>
  <c r="Q1014" i="31"/>
  <c r="R1013" i="31"/>
  <c r="Q1013" i="31"/>
  <c r="R1012" i="31"/>
  <c r="Q1012" i="31"/>
  <c r="R1011" i="31"/>
  <c r="Q1011" i="31"/>
  <c r="R1010" i="31"/>
  <c r="Q1010" i="31"/>
  <c r="R1009" i="31"/>
  <c r="Q1009" i="31"/>
  <c r="R1008" i="31"/>
  <c r="Q1008" i="31"/>
  <c r="R1007" i="31"/>
  <c r="Q1007" i="31"/>
  <c r="R1006" i="31"/>
  <c r="Q1006" i="31"/>
  <c r="Q7" i="43" l="1"/>
  <c r="C55" i="65" l="1"/>
  <c r="C54" i="65"/>
  <c r="C53" i="65"/>
  <c r="C52" i="65"/>
  <c r="C51" i="65"/>
  <c r="C50" i="65"/>
  <c r="C49" i="65"/>
  <c r="C48" i="65"/>
  <c r="C47" i="65"/>
  <c r="C46" i="65"/>
  <c r="C45" i="65"/>
  <c r="C44" i="65"/>
  <c r="C43" i="65"/>
  <c r="C42" i="65"/>
  <c r="C41" i="65"/>
  <c r="C40" i="65"/>
  <c r="C39" i="65"/>
  <c r="C38" i="65"/>
  <c r="C37" i="65"/>
  <c r="C36" i="65"/>
  <c r="C35" i="65"/>
  <c r="C34" i="65"/>
  <c r="C33" i="65"/>
  <c r="C32" i="65"/>
  <c r="C31" i="65"/>
  <c r="C30" i="65"/>
  <c r="C29" i="65"/>
  <c r="C28" i="65"/>
  <c r="C27" i="65"/>
  <c r="C26" i="65"/>
  <c r="C25" i="65"/>
  <c r="C24" i="65"/>
  <c r="C23" i="65"/>
  <c r="C22" i="65"/>
  <c r="C21" i="65"/>
  <c r="C20" i="65"/>
  <c r="C19" i="65"/>
  <c r="C18" i="65"/>
  <c r="C17" i="65"/>
  <c r="C16" i="65"/>
  <c r="C15" i="65"/>
  <c r="C14" i="65"/>
  <c r="C13" i="65"/>
  <c r="C12" i="65"/>
  <c r="C11" i="65"/>
  <c r="C10" i="65"/>
  <c r="C9" i="65"/>
  <c r="C8" i="65"/>
  <c r="E55" i="67"/>
  <c r="D55" i="67"/>
  <c r="E54" i="67"/>
  <c r="D54" i="67"/>
  <c r="E53" i="67"/>
  <c r="D53" i="67"/>
  <c r="E52" i="67"/>
  <c r="D52" i="67"/>
  <c r="E51" i="67"/>
  <c r="D51" i="67"/>
  <c r="E50" i="67"/>
  <c r="D50" i="67"/>
  <c r="E49" i="67"/>
  <c r="D49" i="67"/>
  <c r="E48" i="67"/>
  <c r="D48" i="67"/>
  <c r="E47" i="67"/>
  <c r="D47" i="67"/>
  <c r="E46" i="67"/>
  <c r="D46" i="67"/>
  <c r="E45" i="67"/>
  <c r="D45" i="67"/>
  <c r="E44" i="67"/>
  <c r="D44" i="67"/>
  <c r="E43" i="67"/>
  <c r="D43" i="67"/>
  <c r="E42" i="67"/>
  <c r="D42" i="67"/>
  <c r="E41" i="67"/>
  <c r="D41" i="67"/>
  <c r="E40" i="67"/>
  <c r="D40" i="67"/>
  <c r="E39" i="67"/>
  <c r="D39" i="67"/>
  <c r="E38" i="67"/>
  <c r="D38" i="67"/>
  <c r="E37" i="67"/>
  <c r="D37" i="67"/>
  <c r="E36" i="67"/>
  <c r="D36" i="67"/>
  <c r="E35" i="67"/>
  <c r="D35" i="67"/>
  <c r="E34" i="67"/>
  <c r="D34" i="67"/>
  <c r="E33" i="67"/>
  <c r="D33" i="67"/>
  <c r="E32" i="67"/>
  <c r="D32" i="67"/>
  <c r="E31" i="67"/>
  <c r="D31" i="67"/>
  <c r="E30" i="67"/>
  <c r="D30" i="67"/>
  <c r="E29" i="67"/>
  <c r="D29" i="67"/>
  <c r="E28" i="67"/>
  <c r="D28" i="67"/>
  <c r="E27" i="67"/>
  <c r="D27" i="67"/>
  <c r="E26" i="67"/>
  <c r="D26" i="67"/>
  <c r="E25" i="67"/>
  <c r="D25" i="67"/>
  <c r="E24" i="67"/>
  <c r="D24" i="67"/>
  <c r="E23" i="67"/>
  <c r="D23" i="67"/>
  <c r="E22" i="67"/>
  <c r="D22" i="67"/>
  <c r="E21" i="67"/>
  <c r="D21" i="67"/>
  <c r="E20" i="67"/>
  <c r="D20" i="67"/>
  <c r="E19" i="67"/>
  <c r="D19" i="67"/>
  <c r="E18" i="67"/>
  <c r="D18" i="67"/>
  <c r="E17" i="67"/>
  <c r="D17" i="67"/>
  <c r="E16" i="67"/>
  <c r="D16" i="67"/>
  <c r="E15" i="67"/>
  <c r="D15" i="67"/>
  <c r="E14" i="67"/>
  <c r="D14" i="67"/>
  <c r="E13" i="67"/>
  <c r="D13" i="67"/>
  <c r="E12" i="67"/>
  <c r="D12" i="67"/>
  <c r="E11" i="67"/>
  <c r="D11" i="67"/>
  <c r="E10" i="67"/>
  <c r="D10" i="67"/>
  <c r="E9" i="67"/>
  <c r="D9" i="67"/>
  <c r="E8" i="67"/>
  <c r="D8" i="67"/>
  <c r="D7" i="67"/>
  <c r="D6" i="67"/>
  <c r="M6" i="66"/>
  <c r="L6" i="66"/>
  <c r="K6" i="66"/>
  <c r="J6" i="66"/>
  <c r="B13" i="68" l="1"/>
  <c r="C13" i="68" s="1"/>
  <c r="A1505" i="31" l="1"/>
  <c r="AA7" i="43" l="1"/>
  <c r="L7" i="70"/>
  <c r="I7" i="70"/>
  <c r="F7" i="70"/>
  <c r="A1" i="70"/>
  <c r="C51" i="33" l="1"/>
  <c r="C52" i="33"/>
  <c r="C53" i="33"/>
  <c r="C54" i="33"/>
  <c r="C55" i="33"/>
  <c r="C56" i="33"/>
  <c r="C57" i="33"/>
  <c r="C58" i="33"/>
  <c r="C59" i="33"/>
  <c r="C60" i="33"/>
  <c r="C61" i="33"/>
  <c r="C62" i="33"/>
  <c r="C63" i="33"/>
  <c r="C64" i="33"/>
  <c r="C65" i="33"/>
  <c r="B51" i="33"/>
  <c r="B52" i="33"/>
  <c r="B53" i="33"/>
  <c r="B55" i="33"/>
  <c r="B56" i="33"/>
  <c r="B57" i="33"/>
  <c r="B58" i="33"/>
  <c r="B59" i="33"/>
  <c r="B60" i="33"/>
  <c r="B61" i="33"/>
  <c r="B62" i="33"/>
  <c r="B63" i="33"/>
  <c r="B64" i="33"/>
  <c r="B65" i="33"/>
  <c r="B50" i="33"/>
  <c r="C30" i="33"/>
  <c r="C31" i="33"/>
  <c r="C32" i="33"/>
  <c r="C33" i="33"/>
  <c r="C34" i="33"/>
  <c r="C35" i="33"/>
  <c r="C36" i="33"/>
  <c r="C37" i="33"/>
  <c r="C38" i="33"/>
  <c r="C39" i="33"/>
  <c r="C40" i="33"/>
  <c r="C41" i="33"/>
  <c r="C42" i="33"/>
  <c r="C43" i="33"/>
  <c r="C44" i="33"/>
  <c r="C29" i="33"/>
  <c r="B30" i="33"/>
  <c r="B31" i="33"/>
  <c r="B32" i="33"/>
  <c r="B33" i="33"/>
  <c r="B54" i="33" s="1"/>
  <c r="B34" i="33"/>
  <c r="B35" i="33"/>
  <c r="B36" i="33"/>
  <c r="B37" i="33"/>
  <c r="B38" i="33"/>
  <c r="B39" i="33"/>
  <c r="B40" i="33"/>
  <c r="B41" i="33"/>
  <c r="B42" i="33"/>
  <c r="B43" i="33"/>
  <c r="B44" i="33"/>
  <c r="B29" i="33"/>
  <c r="H11" i="12"/>
  <c r="H10" i="12"/>
  <c r="H9" i="12"/>
  <c r="H8" i="12"/>
  <c r="H7" i="12"/>
  <c r="R60" i="44" l="1"/>
  <c r="G23" i="33" l="1"/>
  <c r="G22" i="33"/>
  <c r="G21" i="33"/>
  <c r="G20" i="33"/>
  <c r="G19" i="33"/>
  <c r="G18" i="33"/>
  <c r="G17" i="33"/>
  <c r="G16" i="33"/>
  <c r="G15" i="33"/>
  <c r="G14" i="33"/>
  <c r="G13" i="33"/>
  <c r="G12" i="33"/>
  <c r="B22" i="33" l="1"/>
  <c r="B21" i="33"/>
  <c r="A42" i="61"/>
  <c r="A43" i="61" s="1"/>
  <c r="A44" i="61" s="1"/>
  <c r="A45" i="61" s="1"/>
  <c r="A46" i="61" s="1"/>
  <c r="A47" i="61" s="1"/>
  <c r="A48" i="61" s="1"/>
  <c r="A49" i="61" s="1"/>
  <c r="A50" i="61" s="1"/>
  <c r="A51" i="61" s="1"/>
  <c r="A52" i="61" s="1"/>
  <c r="A53" i="61" s="1"/>
  <c r="A54" i="61" s="1"/>
  <c r="A55" i="61" s="1"/>
  <c r="A56" i="61" s="1"/>
  <c r="A57" i="61" s="1"/>
  <c r="A58" i="61" s="1"/>
  <c r="A59" i="61" s="1"/>
  <c r="A60" i="61" s="1"/>
  <c r="A12" i="61"/>
  <c r="A13" i="61" s="1"/>
  <c r="A14" i="61" s="1"/>
  <c r="A15" i="61" s="1"/>
  <c r="A16" i="61" s="1"/>
  <c r="A17" i="61" s="1"/>
  <c r="A18" i="61" s="1"/>
  <c r="A19" i="61" s="1"/>
  <c r="A20" i="61" s="1"/>
  <c r="A21" i="61" s="1"/>
  <c r="A22" i="61" s="1"/>
  <c r="A23" i="61" s="1"/>
  <c r="A24" i="61" s="1"/>
  <c r="A25" i="61" s="1"/>
  <c r="A26" i="61" s="1"/>
  <c r="A27" i="61" s="1"/>
  <c r="A28" i="61" s="1"/>
  <c r="A29" i="61" s="1"/>
  <c r="A30" i="61" s="1"/>
  <c r="B20" i="68"/>
  <c r="C20" i="68" s="1"/>
  <c r="B19" i="68"/>
  <c r="C19" i="68" s="1"/>
  <c r="B18" i="68"/>
  <c r="C18" i="68" s="1"/>
  <c r="B17" i="68"/>
  <c r="C17" i="68" s="1"/>
  <c r="A7" i="64"/>
  <c r="A8" i="64" s="1"/>
  <c r="A9" i="64" s="1"/>
  <c r="A10" i="64" s="1"/>
  <c r="A11" i="64" s="1"/>
  <c r="A12" i="64" s="1"/>
  <c r="A13" i="64" s="1"/>
  <c r="A14" i="64" s="1"/>
  <c r="A15" i="64" s="1"/>
  <c r="A16" i="64" s="1"/>
  <c r="A17" i="64" s="1"/>
  <c r="A18" i="64" s="1"/>
  <c r="A19" i="64" s="1"/>
  <c r="A20" i="64" s="1"/>
  <c r="A21" i="64" s="1"/>
  <c r="A22" i="64" s="1"/>
  <c r="A23" i="64" s="1"/>
  <c r="A24" i="64" s="1"/>
  <c r="A25" i="64" s="1"/>
  <c r="A26" i="64" s="1"/>
  <c r="A27" i="64" s="1"/>
  <c r="A28" i="64" s="1"/>
  <c r="A29" i="64" s="1"/>
  <c r="A30" i="64" s="1"/>
  <c r="A31" i="64" s="1"/>
  <c r="A32" i="64" s="1"/>
  <c r="A33" i="64" s="1"/>
  <c r="A34" i="64" s="1"/>
  <c r="A35" i="64" s="1"/>
  <c r="A36" i="64" s="1"/>
  <c r="A37" i="64" s="1"/>
  <c r="A38" i="64" s="1"/>
  <c r="A39" i="64" s="1"/>
  <c r="A40" i="64" s="1"/>
  <c r="A41" i="64" s="1"/>
  <c r="A42" i="64" s="1"/>
  <c r="A43" i="64" s="1"/>
  <c r="A44" i="64" s="1"/>
  <c r="A45" i="64" s="1"/>
  <c r="A46" i="64" s="1"/>
  <c r="A47" i="64" s="1"/>
  <c r="A48" i="64" s="1"/>
  <c r="A49" i="64" s="1"/>
  <c r="A50" i="64" s="1"/>
  <c r="A51" i="64" s="1"/>
  <c r="A52" i="64" s="1"/>
  <c r="A53" i="64" s="1"/>
  <c r="A54" i="64" s="1"/>
  <c r="A55" i="64" s="1"/>
  <c r="A56" i="64" s="1"/>
  <c r="A57" i="64" s="1"/>
  <c r="A58" i="64" s="1"/>
  <c r="A59" i="64" s="1"/>
  <c r="A60" i="64" s="1"/>
  <c r="A61" i="64" s="1"/>
  <c r="A62" i="64" s="1"/>
  <c r="A63" i="64" s="1"/>
  <c r="A64" i="64" s="1"/>
  <c r="A65" i="64" s="1"/>
  <c r="A66" i="64" s="1"/>
  <c r="A67" i="64" s="1"/>
  <c r="A68" i="64" s="1"/>
  <c r="A69" i="64" s="1"/>
  <c r="A70" i="64" s="1"/>
  <c r="A71" i="64" s="1"/>
  <c r="A72" i="64" s="1"/>
  <c r="A73" i="64" s="1"/>
  <c r="A74" i="64" s="1"/>
  <c r="A75" i="64" s="1"/>
  <c r="A76" i="64" s="1"/>
  <c r="A77" i="64" s="1"/>
  <c r="A78" i="64" s="1"/>
  <c r="A79" i="64" s="1"/>
  <c r="A80" i="64" s="1"/>
  <c r="A81" i="64" s="1"/>
  <c r="A82" i="64" s="1"/>
  <c r="A83" i="64" s="1"/>
  <c r="A84" i="64" s="1"/>
  <c r="A85" i="64" s="1"/>
  <c r="A86" i="64" s="1"/>
  <c r="A87" i="64" s="1"/>
  <c r="A88" i="64" s="1"/>
  <c r="A89" i="64" s="1"/>
  <c r="A90" i="64" s="1"/>
  <c r="A91" i="64" s="1"/>
  <c r="A92" i="64" s="1"/>
  <c r="A93" i="64" s="1"/>
  <c r="A94" i="64" s="1"/>
  <c r="A95" i="64" s="1"/>
  <c r="A96" i="64" s="1"/>
  <c r="A97" i="64" s="1"/>
  <c r="A98" i="64" s="1"/>
  <c r="A99" i="64" s="1"/>
  <c r="A100" i="64" s="1"/>
  <c r="A101" i="64" s="1"/>
  <c r="A102" i="64" s="1"/>
  <c r="A103" i="64" s="1"/>
  <c r="A104" i="64" s="1"/>
  <c r="A105" i="64" s="1"/>
  <c r="A106" i="64" s="1"/>
  <c r="A107" i="64" s="1"/>
  <c r="A108" i="64" s="1"/>
  <c r="A109" i="64" s="1"/>
  <c r="A110" i="64" s="1"/>
  <c r="A111" i="64" s="1"/>
  <c r="A112" i="64" s="1"/>
  <c r="A113" i="64" s="1"/>
  <c r="A114" i="64" s="1"/>
  <c r="A115" i="64" s="1"/>
  <c r="A116" i="64" s="1"/>
  <c r="A117" i="64" s="1"/>
  <c r="A118" i="64" s="1"/>
  <c r="A119" i="64" s="1"/>
  <c r="A120" i="64" s="1"/>
  <c r="A121" i="64" s="1"/>
  <c r="A122" i="64" s="1"/>
  <c r="A123" i="64" s="1"/>
  <c r="A124" i="64" s="1"/>
  <c r="A125" i="64" s="1"/>
  <c r="A126" i="64" s="1"/>
  <c r="A127" i="64" s="1"/>
  <c r="A128" i="64" s="1"/>
  <c r="A129" i="64" s="1"/>
  <c r="A130" i="64" s="1"/>
  <c r="A131" i="64" s="1"/>
  <c r="A132" i="64" s="1"/>
  <c r="A133" i="64" s="1"/>
  <c r="A134" i="64" s="1"/>
  <c r="A135" i="64" s="1"/>
  <c r="A136" i="64" s="1"/>
  <c r="A137" i="64" s="1"/>
  <c r="A138" i="64" s="1"/>
  <c r="A139" i="64" s="1"/>
  <c r="A140" i="64" s="1"/>
  <c r="A141" i="64" s="1"/>
  <c r="A142" i="64" s="1"/>
  <c r="A143" i="64" s="1"/>
  <c r="A144" i="64" s="1"/>
  <c r="A145" i="64" s="1"/>
  <c r="A146" i="64" s="1"/>
  <c r="A147" i="64" s="1"/>
  <c r="A148" i="64" s="1"/>
  <c r="A149" i="64" s="1"/>
  <c r="A150" i="64" s="1"/>
  <c r="A151" i="64" s="1"/>
  <c r="A152" i="64" s="1"/>
  <c r="A153" i="64" s="1"/>
  <c r="A154" i="64" s="1"/>
  <c r="A155" i="64" s="1"/>
  <c r="A156" i="64" s="1"/>
  <c r="A157" i="64" s="1"/>
  <c r="A158" i="64" s="1"/>
  <c r="A159" i="64" s="1"/>
  <c r="A160" i="64" s="1"/>
  <c r="A161" i="64" s="1"/>
  <c r="A162" i="64" s="1"/>
  <c r="A163" i="64" s="1"/>
  <c r="A164" i="64" s="1"/>
  <c r="A165" i="64" s="1"/>
  <c r="A166" i="64" s="1"/>
  <c r="A167" i="64" s="1"/>
  <c r="A168" i="64" s="1"/>
  <c r="A169" i="64" s="1"/>
  <c r="A170" i="64" s="1"/>
  <c r="A171" i="64" s="1"/>
  <c r="A172" i="64" s="1"/>
  <c r="A173" i="64" s="1"/>
  <c r="A174" i="64" s="1"/>
  <c r="A175" i="64" s="1"/>
  <c r="A176" i="64" s="1"/>
  <c r="A177" i="64" s="1"/>
  <c r="A178" i="64" s="1"/>
  <c r="A179" i="64" s="1"/>
  <c r="A180" i="64" s="1"/>
  <c r="A181" i="64" s="1"/>
  <c r="A182" i="64" s="1"/>
  <c r="A183" i="64" s="1"/>
  <c r="A184" i="64" s="1"/>
  <c r="A185" i="64" s="1"/>
  <c r="A186" i="64" s="1"/>
  <c r="A187" i="64" s="1"/>
  <c r="A188" i="64" s="1"/>
  <c r="A189" i="64" s="1"/>
  <c r="A190" i="64" s="1"/>
  <c r="A191" i="64" s="1"/>
  <c r="A192" i="64" s="1"/>
  <c r="A193" i="64" s="1"/>
  <c r="A194" i="64" s="1"/>
  <c r="A195" i="64" s="1"/>
  <c r="A196" i="64" s="1"/>
  <c r="A197" i="64" s="1"/>
  <c r="A198" i="64" s="1"/>
  <c r="A199" i="64" s="1"/>
  <c r="A200" i="64" s="1"/>
  <c r="A201" i="64" s="1"/>
  <c r="A202" i="64" s="1"/>
  <c r="A203" i="64" s="1"/>
  <c r="A204" i="64" s="1"/>
  <c r="A205" i="64" s="1"/>
  <c r="B14" i="68"/>
  <c r="C14" i="68" s="1"/>
  <c r="B16" i="68"/>
  <c r="C16" i="68" s="1"/>
  <c r="B15" i="68"/>
  <c r="C15" i="68" s="1"/>
  <c r="B12" i="68"/>
  <c r="C12" i="68" s="1"/>
  <c r="B11" i="68"/>
  <c r="C11" i="68" s="1"/>
  <c r="B10" i="68"/>
  <c r="C10" i="68" s="1"/>
  <c r="B9" i="68"/>
  <c r="C9" i="68" s="1"/>
  <c r="B7" i="68"/>
  <c r="C7" i="68" s="1"/>
  <c r="B8" i="68"/>
  <c r="C8" i="68" s="1"/>
  <c r="A7" i="65"/>
  <c r="A8" i="65" s="1"/>
  <c r="A9" i="65" s="1"/>
  <c r="A10" i="65" s="1"/>
  <c r="A11" i="65" s="1"/>
  <c r="A12" i="65" s="1"/>
  <c r="A13" i="65" s="1"/>
  <c r="A14" i="65" s="1"/>
  <c r="A15" i="65" s="1"/>
  <c r="A16" i="65" s="1"/>
  <c r="A17" i="65" s="1"/>
  <c r="A18" i="65" s="1"/>
  <c r="A19" i="65" s="1"/>
  <c r="A20" i="65" s="1"/>
  <c r="A21" i="65" s="1"/>
  <c r="A22" i="65" s="1"/>
  <c r="A23" i="65" s="1"/>
  <c r="A24" i="65" s="1"/>
  <c r="A25" i="65" s="1"/>
  <c r="A26" i="65" s="1"/>
  <c r="A27" i="65" s="1"/>
  <c r="A28" i="65" s="1"/>
  <c r="A29" i="65" s="1"/>
  <c r="A30" i="65" s="1"/>
  <c r="A31" i="65" s="1"/>
  <c r="A32" i="65" s="1"/>
  <c r="A33" i="65" s="1"/>
  <c r="A34" i="65" s="1"/>
  <c r="A35" i="65" s="1"/>
  <c r="A36" i="65" s="1"/>
  <c r="A37" i="65" s="1"/>
  <c r="A38" i="65" s="1"/>
  <c r="A39" i="65" s="1"/>
  <c r="A40" i="65" s="1"/>
  <c r="A41" i="65" s="1"/>
  <c r="A42" i="65" s="1"/>
  <c r="A43" i="65" s="1"/>
  <c r="A44" i="65" s="1"/>
  <c r="A45" i="65" s="1"/>
  <c r="A46" i="65" s="1"/>
  <c r="A47" i="65" s="1"/>
  <c r="A48" i="65" s="1"/>
  <c r="A49" i="65" s="1"/>
  <c r="A50" i="65" s="1"/>
  <c r="A51" i="65" s="1"/>
  <c r="A52" i="65" s="1"/>
  <c r="A53" i="65" s="1"/>
  <c r="A54" i="65" s="1"/>
  <c r="A55" i="65" s="1"/>
  <c r="A7" i="67"/>
  <c r="A8" i="67" s="1"/>
  <c r="A9" i="67" s="1"/>
  <c r="A10" i="67" s="1"/>
  <c r="A11" i="67" s="1"/>
  <c r="A12" i="67" s="1"/>
  <c r="A13" i="67" s="1"/>
  <c r="A14" i="67" s="1"/>
  <c r="A15" i="67" s="1"/>
  <c r="A16" i="67" s="1"/>
  <c r="A17" i="67" s="1"/>
  <c r="A18" i="67" s="1"/>
  <c r="A19" i="67" s="1"/>
  <c r="A20" i="67" s="1"/>
  <c r="A21" i="67" s="1"/>
  <c r="A22" i="67" s="1"/>
  <c r="A23" i="67" s="1"/>
  <c r="A24" i="67" s="1"/>
  <c r="A25" i="67" s="1"/>
  <c r="A26" i="67" s="1"/>
  <c r="A27" i="67" s="1"/>
  <c r="A28" i="67" s="1"/>
  <c r="A29" i="67" s="1"/>
  <c r="A30" i="67" s="1"/>
  <c r="A31" i="67" s="1"/>
  <c r="A32" i="67" s="1"/>
  <c r="A33" i="67" s="1"/>
  <c r="A34" i="67" s="1"/>
  <c r="A35" i="67" s="1"/>
  <c r="A36" i="67" s="1"/>
  <c r="A37" i="67" s="1"/>
  <c r="A38" i="67" s="1"/>
  <c r="A39" i="67" s="1"/>
  <c r="A40" i="67" s="1"/>
  <c r="A41" i="67" s="1"/>
  <c r="A42" i="67" s="1"/>
  <c r="A43" i="67" s="1"/>
  <c r="A44" i="67" s="1"/>
  <c r="A45" i="67" s="1"/>
  <c r="A46" i="67" s="1"/>
  <c r="A47" i="67" s="1"/>
  <c r="A48" i="67" s="1"/>
  <c r="A49" i="67" s="1"/>
  <c r="A50" i="67" s="1"/>
  <c r="A51" i="67" s="1"/>
  <c r="A52" i="67" s="1"/>
  <c r="A53" i="67" s="1"/>
  <c r="A54" i="67" s="1"/>
  <c r="A55" i="67" s="1"/>
  <c r="R1005" i="31"/>
  <c r="R1004" i="31"/>
  <c r="R1003" i="31"/>
  <c r="R1002" i="31"/>
  <c r="R1001" i="31"/>
  <c r="R1000" i="31"/>
  <c r="R999" i="31"/>
  <c r="R998" i="31"/>
  <c r="R997" i="31"/>
  <c r="R996" i="31"/>
  <c r="R995" i="31"/>
  <c r="R994" i="31"/>
  <c r="R993" i="31"/>
  <c r="R992" i="31"/>
  <c r="R991" i="31"/>
  <c r="R990" i="31"/>
  <c r="R989" i="31"/>
  <c r="R988" i="31"/>
  <c r="R987" i="31"/>
  <c r="R986" i="31"/>
  <c r="R985" i="31"/>
  <c r="R984" i="31"/>
  <c r="R983" i="31"/>
  <c r="R982" i="31"/>
  <c r="R981" i="31"/>
  <c r="R980" i="31"/>
  <c r="R979" i="31"/>
  <c r="R978" i="31"/>
  <c r="R977" i="31"/>
  <c r="R976" i="31"/>
  <c r="R975" i="31"/>
  <c r="R974" i="31"/>
  <c r="R973" i="31"/>
  <c r="R972" i="31"/>
  <c r="R971" i="31"/>
  <c r="R970" i="31"/>
  <c r="R969" i="31"/>
  <c r="R968" i="31"/>
  <c r="R967" i="31"/>
  <c r="R966" i="31"/>
  <c r="R965" i="31"/>
  <c r="R964" i="31"/>
  <c r="R963" i="31"/>
  <c r="R962" i="31"/>
  <c r="R961" i="31"/>
  <c r="R960" i="31"/>
  <c r="R959" i="31"/>
  <c r="R958" i="31"/>
  <c r="R957" i="31"/>
  <c r="R956" i="31"/>
  <c r="R955" i="31"/>
  <c r="R954" i="31"/>
  <c r="R953" i="31"/>
  <c r="R952" i="31"/>
  <c r="R951" i="31"/>
  <c r="R950" i="31"/>
  <c r="R949" i="31"/>
  <c r="R948" i="31"/>
  <c r="R947" i="31"/>
  <c r="R946" i="31"/>
  <c r="R945" i="31"/>
  <c r="R944" i="31"/>
  <c r="R943" i="31"/>
  <c r="R942" i="31"/>
  <c r="R941" i="31"/>
  <c r="R940" i="31"/>
  <c r="R939" i="31"/>
  <c r="R938" i="31"/>
  <c r="R937" i="31"/>
  <c r="R936" i="31"/>
  <c r="R935" i="31"/>
  <c r="R934" i="31"/>
  <c r="R933" i="31"/>
  <c r="R932" i="31"/>
  <c r="R931" i="31"/>
  <c r="R930" i="31"/>
  <c r="R929" i="31"/>
  <c r="R928" i="31"/>
  <c r="R927" i="31"/>
  <c r="R926" i="31"/>
  <c r="R925" i="31"/>
  <c r="R924" i="31"/>
  <c r="R923" i="31"/>
  <c r="R922" i="31"/>
  <c r="R921" i="31"/>
  <c r="R920" i="31"/>
  <c r="R919" i="31"/>
  <c r="R918" i="31"/>
  <c r="R917" i="31"/>
  <c r="R916" i="31"/>
  <c r="R915" i="31"/>
  <c r="R914" i="31"/>
  <c r="R913" i="31"/>
  <c r="R912" i="31"/>
  <c r="R911" i="31"/>
  <c r="R910" i="31"/>
  <c r="R909" i="31"/>
  <c r="R908" i="31"/>
  <c r="R907" i="31"/>
  <c r="R906" i="31"/>
  <c r="R905" i="31"/>
  <c r="R904" i="31"/>
  <c r="R903" i="31"/>
  <c r="R902" i="31"/>
  <c r="R901" i="31"/>
  <c r="R900" i="31"/>
  <c r="R899" i="31"/>
  <c r="R898" i="31"/>
  <c r="R897" i="31"/>
  <c r="R896" i="31"/>
  <c r="R895" i="31"/>
  <c r="R894" i="31"/>
  <c r="R893" i="31"/>
  <c r="R892" i="31"/>
  <c r="R891" i="31"/>
  <c r="R890" i="31"/>
  <c r="R889" i="31"/>
  <c r="R888" i="31"/>
  <c r="R887" i="31"/>
  <c r="R886" i="31"/>
  <c r="R885" i="31"/>
  <c r="R884" i="31"/>
  <c r="R883" i="31"/>
  <c r="R882" i="31"/>
  <c r="R881" i="31"/>
  <c r="R880" i="31"/>
  <c r="R879" i="31"/>
  <c r="R878" i="31"/>
  <c r="R877" i="31"/>
  <c r="R876" i="31"/>
  <c r="R875" i="31"/>
  <c r="R874" i="31"/>
  <c r="R873" i="31"/>
  <c r="R872" i="31"/>
  <c r="R871" i="31"/>
  <c r="R870" i="31"/>
  <c r="R869" i="31"/>
  <c r="R868" i="31"/>
  <c r="R867" i="31"/>
  <c r="R866" i="31"/>
  <c r="R865" i="31"/>
  <c r="R864" i="31"/>
  <c r="R863" i="31"/>
  <c r="R862" i="31"/>
  <c r="R861" i="31"/>
  <c r="R860" i="31"/>
  <c r="R859" i="31"/>
  <c r="R858" i="31"/>
  <c r="R857" i="31"/>
  <c r="R856" i="31"/>
  <c r="R855" i="31"/>
  <c r="R854" i="31"/>
  <c r="R853" i="31"/>
  <c r="R852" i="31"/>
  <c r="R851" i="31"/>
  <c r="R850" i="31"/>
  <c r="R849" i="31"/>
  <c r="R848" i="31"/>
  <c r="R847" i="31"/>
  <c r="R846" i="31"/>
  <c r="R845" i="31"/>
  <c r="R844" i="31"/>
  <c r="R843" i="31"/>
  <c r="R842" i="31"/>
  <c r="R841" i="31"/>
  <c r="R840" i="31"/>
  <c r="R839" i="31"/>
  <c r="R838" i="31"/>
  <c r="R837" i="31"/>
  <c r="R836" i="31"/>
  <c r="R835" i="31"/>
  <c r="R834" i="31"/>
  <c r="R833" i="31"/>
  <c r="R832" i="31"/>
  <c r="R831" i="31"/>
  <c r="R830" i="31"/>
  <c r="R829" i="31"/>
  <c r="R828" i="31"/>
  <c r="R827" i="31"/>
  <c r="R826" i="31"/>
  <c r="R825" i="31"/>
  <c r="R824" i="31"/>
  <c r="R823" i="31"/>
  <c r="R822" i="31"/>
  <c r="R821" i="31"/>
  <c r="R820" i="31"/>
  <c r="R819" i="31"/>
  <c r="R818" i="31"/>
  <c r="R817" i="31"/>
  <c r="R816" i="31"/>
  <c r="R815" i="31"/>
  <c r="R814" i="31"/>
  <c r="R813" i="31"/>
  <c r="R812" i="31"/>
  <c r="R811" i="31"/>
  <c r="R810" i="31"/>
  <c r="R809" i="31"/>
  <c r="R808" i="31"/>
  <c r="R807" i="31"/>
  <c r="R806" i="31"/>
  <c r="R805" i="31"/>
  <c r="R804" i="31"/>
  <c r="R803" i="31"/>
  <c r="R802" i="31"/>
  <c r="R801" i="31"/>
  <c r="R800" i="31"/>
  <c r="R799" i="31"/>
  <c r="R798" i="31"/>
  <c r="R797" i="31"/>
  <c r="R796" i="31"/>
  <c r="R795" i="31"/>
  <c r="R794" i="31"/>
  <c r="R793" i="31"/>
  <c r="R792" i="31"/>
  <c r="R791" i="31"/>
  <c r="R790" i="31"/>
  <c r="R789" i="31"/>
  <c r="R788" i="31"/>
  <c r="R787" i="31"/>
  <c r="R786" i="31"/>
  <c r="R785" i="31"/>
  <c r="R784" i="31"/>
  <c r="R783" i="31"/>
  <c r="R782" i="31"/>
  <c r="R781" i="31"/>
  <c r="R780" i="31"/>
  <c r="R779" i="31"/>
  <c r="R778" i="31"/>
  <c r="R777" i="31"/>
  <c r="R776" i="31"/>
  <c r="R775" i="31"/>
  <c r="R774" i="31"/>
  <c r="R773" i="31"/>
  <c r="R772" i="31"/>
  <c r="R771" i="31"/>
  <c r="R770" i="31"/>
  <c r="R769" i="31"/>
  <c r="R768" i="31"/>
  <c r="R767" i="31"/>
  <c r="R766" i="31"/>
  <c r="R765" i="31"/>
  <c r="R764" i="31"/>
  <c r="R763" i="31"/>
  <c r="R762" i="31"/>
  <c r="R761" i="31"/>
  <c r="R760" i="31"/>
  <c r="R759" i="31"/>
  <c r="R758" i="31"/>
  <c r="R757" i="31"/>
  <c r="R756" i="31"/>
  <c r="R755" i="31"/>
  <c r="R754" i="31"/>
  <c r="R753" i="31"/>
  <c r="R752" i="31"/>
  <c r="R751" i="31"/>
  <c r="R750" i="31"/>
  <c r="R749" i="31"/>
  <c r="R748" i="31"/>
  <c r="R747" i="31"/>
  <c r="R746" i="31"/>
  <c r="R745" i="31"/>
  <c r="R744" i="31"/>
  <c r="R743" i="31"/>
  <c r="R742" i="31"/>
  <c r="R741" i="31"/>
  <c r="R740" i="31"/>
  <c r="R739" i="31"/>
  <c r="R738" i="31"/>
  <c r="R737" i="31"/>
  <c r="R736" i="31"/>
  <c r="R735" i="31"/>
  <c r="R734" i="31"/>
  <c r="R733" i="31"/>
  <c r="R732" i="31"/>
  <c r="R731" i="31"/>
  <c r="R730" i="31"/>
  <c r="R729" i="31"/>
  <c r="R728" i="31"/>
  <c r="R727" i="31"/>
  <c r="R726" i="31"/>
  <c r="R725" i="31"/>
  <c r="R724" i="31"/>
  <c r="R723" i="31"/>
  <c r="R722" i="31"/>
  <c r="R721" i="31"/>
  <c r="R720" i="31"/>
  <c r="R719" i="31"/>
  <c r="R718" i="31"/>
  <c r="R717" i="31"/>
  <c r="R716" i="31"/>
  <c r="R715" i="31"/>
  <c r="R714" i="31"/>
  <c r="R713" i="31"/>
  <c r="R712" i="31"/>
  <c r="R711" i="31"/>
  <c r="R710" i="31"/>
  <c r="R709" i="31"/>
  <c r="R708" i="31"/>
  <c r="R707" i="31"/>
  <c r="R706" i="31"/>
  <c r="R705" i="31"/>
  <c r="R704" i="31"/>
  <c r="R703" i="31"/>
  <c r="R702" i="31"/>
  <c r="R701" i="31"/>
  <c r="R700" i="31"/>
  <c r="R699" i="31"/>
  <c r="R698" i="31"/>
  <c r="R697" i="31"/>
  <c r="R696" i="31"/>
  <c r="R695" i="31"/>
  <c r="R694" i="31"/>
  <c r="R693" i="31"/>
  <c r="R692" i="31"/>
  <c r="R691" i="31"/>
  <c r="R690" i="31"/>
  <c r="R689" i="31"/>
  <c r="R688" i="31"/>
  <c r="R687" i="31"/>
  <c r="R686" i="31"/>
  <c r="R685" i="31"/>
  <c r="R684" i="31"/>
  <c r="R683" i="31"/>
  <c r="R682" i="31"/>
  <c r="R681" i="31"/>
  <c r="R680" i="31"/>
  <c r="R679" i="31"/>
  <c r="R678" i="31"/>
  <c r="R677" i="31"/>
  <c r="R676" i="31"/>
  <c r="R675" i="31"/>
  <c r="R674" i="31"/>
  <c r="R673" i="31"/>
  <c r="R672" i="31"/>
  <c r="R671" i="31"/>
  <c r="R670" i="31"/>
  <c r="R669" i="31"/>
  <c r="R668" i="31"/>
  <c r="R667" i="31"/>
  <c r="R666" i="31"/>
  <c r="R665" i="31"/>
  <c r="R664" i="31"/>
  <c r="R663" i="31"/>
  <c r="R662" i="31"/>
  <c r="R661" i="31"/>
  <c r="R660" i="31"/>
  <c r="R659" i="31"/>
  <c r="R658" i="31"/>
  <c r="R657" i="31"/>
  <c r="R656" i="31"/>
  <c r="R655" i="31"/>
  <c r="R654" i="31"/>
  <c r="R653" i="31"/>
  <c r="R652" i="31"/>
  <c r="R651" i="31"/>
  <c r="R650" i="31"/>
  <c r="R649" i="31"/>
  <c r="R648" i="31"/>
  <c r="R647" i="31"/>
  <c r="R646" i="31"/>
  <c r="R645" i="31"/>
  <c r="R644" i="31"/>
  <c r="R643" i="31"/>
  <c r="R642" i="31"/>
  <c r="R641" i="31"/>
  <c r="R640" i="31"/>
  <c r="R639" i="31"/>
  <c r="R638" i="31"/>
  <c r="R637" i="31"/>
  <c r="R636" i="31"/>
  <c r="R635" i="31"/>
  <c r="R634" i="31"/>
  <c r="R633" i="31"/>
  <c r="R632" i="31"/>
  <c r="R631" i="31"/>
  <c r="R630" i="31"/>
  <c r="R629" i="31"/>
  <c r="R628" i="31"/>
  <c r="R627" i="31"/>
  <c r="R626" i="31"/>
  <c r="R625" i="31"/>
  <c r="R624" i="31"/>
  <c r="R623" i="31"/>
  <c r="R622" i="31"/>
  <c r="R621" i="31"/>
  <c r="R620" i="31"/>
  <c r="R619" i="31"/>
  <c r="R618" i="31"/>
  <c r="R617" i="31"/>
  <c r="R616" i="31"/>
  <c r="R615" i="31"/>
  <c r="R614" i="31"/>
  <c r="R613" i="31"/>
  <c r="R612" i="31"/>
  <c r="R611" i="31"/>
  <c r="R610" i="31"/>
  <c r="R609" i="31"/>
  <c r="R608" i="31"/>
  <c r="R607" i="31"/>
  <c r="R606" i="31"/>
  <c r="R605" i="31"/>
  <c r="R604" i="31"/>
  <c r="R603" i="31"/>
  <c r="R602" i="31"/>
  <c r="R601" i="31"/>
  <c r="R600" i="31"/>
  <c r="R599" i="31"/>
  <c r="R598" i="31"/>
  <c r="R597" i="31"/>
  <c r="R596" i="31"/>
  <c r="R595" i="31"/>
  <c r="R594" i="31"/>
  <c r="R593" i="31"/>
  <c r="R592" i="31"/>
  <c r="R591" i="31"/>
  <c r="R590" i="31"/>
  <c r="R589" i="31"/>
  <c r="R588" i="31"/>
  <c r="R587" i="31"/>
  <c r="R586" i="31"/>
  <c r="R585" i="31"/>
  <c r="R584" i="31"/>
  <c r="R583" i="31"/>
  <c r="R582" i="31"/>
  <c r="R581" i="31"/>
  <c r="R580" i="31"/>
  <c r="R579" i="31"/>
  <c r="R578" i="31"/>
  <c r="R577" i="31"/>
  <c r="R576" i="31"/>
  <c r="R575" i="31"/>
  <c r="R574" i="31"/>
  <c r="R573" i="31"/>
  <c r="R572" i="31"/>
  <c r="R571" i="31"/>
  <c r="R570" i="31"/>
  <c r="R569" i="31"/>
  <c r="R568" i="31"/>
  <c r="R567" i="31"/>
  <c r="R566" i="31"/>
  <c r="R565" i="31"/>
  <c r="R564" i="31"/>
  <c r="R563" i="31"/>
  <c r="R562" i="31"/>
  <c r="R561" i="31"/>
  <c r="R560" i="31"/>
  <c r="R559" i="31"/>
  <c r="R558" i="31"/>
  <c r="R557" i="31"/>
  <c r="R556" i="31"/>
  <c r="R555" i="31"/>
  <c r="R554" i="31"/>
  <c r="R553" i="31"/>
  <c r="R552" i="31"/>
  <c r="R551" i="31"/>
  <c r="R550" i="31"/>
  <c r="R549" i="31"/>
  <c r="R548" i="31"/>
  <c r="R547" i="31"/>
  <c r="R546" i="31"/>
  <c r="R545" i="31"/>
  <c r="R544" i="31"/>
  <c r="R543" i="31"/>
  <c r="R542" i="31"/>
  <c r="R541" i="31"/>
  <c r="R540" i="31"/>
  <c r="R539" i="31"/>
  <c r="R538" i="31"/>
  <c r="R537" i="31"/>
  <c r="R536" i="31"/>
  <c r="R535" i="31"/>
  <c r="R534" i="31"/>
  <c r="R533" i="31"/>
  <c r="R532" i="31"/>
  <c r="R531" i="31"/>
  <c r="R530" i="31"/>
  <c r="R529" i="31"/>
  <c r="R528" i="31"/>
  <c r="R527" i="31"/>
  <c r="R526" i="31"/>
  <c r="R525" i="31"/>
  <c r="R524" i="31"/>
  <c r="R523" i="31"/>
  <c r="R522" i="31"/>
  <c r="R521" i="31"/>
  <c r="R520" i="31"/>
  <c r="R519" i="31"/>
  <c r="R518" i="31"/>
  <c r="R517" i="31"/>
  <c r="R516" i="31"/>
  <c r="R515" i="31"/>
  <c r="R514" i="31"/>
  <c r="R513" i="31"/>
  <c r="R512" i="31"/>
  <c r="R511" i="31"/>
  <c r="R510" i="31"/>
  <c r="R509" i="31"/>
  <c r="R508" i="31"/>
  <c r="R507" i="31"/>
  <c r="R506" i="31"/>
  <c r="R505" i="31"/>
  <c r="R504" i="31"/>
  <c r="R503" i="31"/>
  <c r="R502" i="31"/>
  <c r="R501" i="31"/>
  <c r="R500" i="31"/>
  <c r="R499" i="31"/>
  <c r="R498" i="31"/>
  <c r="R497" i="31"/>
  <c r="R496" i="31"/>
  <c r="R495" i="31"/>
  <c r="R494" i="31"/>
  <c r="R493" i="31"/>
  <c r="R492" i="31"/>
  <c r="R491" i="31"/>
  <c r="R490" i="31"/>
  <c r="R489" i="31"/>
  <c r="R488" i="31"/>
  <c r="R487" i="31"/>
  <c r="R486" i="31"/>
  <c r="R485" i="31"/>
  <c r="R484" i="31"/>
  <c r="R483" i="31"/>
  <c r="R482" i="31"/>
  <c r="R481" i="31"/>
  <c r="R480" i="31"/>
  <c r="R479" i="31"/>
  <c r="R478" i="31"/>
  <c r="R477" i="31"/>
  <c r="R476" i="31"/>
  <c r="R475" i="31"/>
  <c r="R474" i="31"/>
  <c r="R473" i="31"/>
  <c r="R472" i="31"/>
  <c r="R471" i="31"/>
  <c r="R470" i="31"/>
  <c r="R469" i="31"/>
  <c r="R468" i="31"/>
  <c r="R467" i="31"/>
  <c r="R466" i="31"/>
  <c r="R465" i="31"/>
  <c r="R464" i="31"/>
  <c r="R463" i="31"/>
  <c r="R462" i="31"/>
  <c r="R461" i="31"/>
  <c r="R460" i="31"/>
  <c r="R459" i="31"/>
  <c r="R458" i="31"/>
  <c r="R457" i="31"/>
  <c r="R456" i="31"/>
  <c r="R455" i="31"/>
  <c r="R454" i="31"/>
  <c r="R453" i="31"/>
  <c r="R452" i="31"/>
  <c r="R451" i="31"/>
  <c r="R450" i="31"/>
  <c r="R449" i="31"/>
  <c r="R448" i="31"/>
  <c r="R447" i="31"/>
  <c r="R446" i="31"/>
  <c r="R445" i="31"/>
  <c r="R444" i="31"/>
  <c r="R443" i="31"/>
  <c r="R431" i="31"/>
  <c r="R428" i="31"/>
  <c r="R426" i="31"/>
  <c r="R425" i="31"/>
  <c r="R424" i="31"/>
  <c r="R423" i="31"/>
  <c r="R405" i="31"/>
  <c r="R404" i="31"/>
  <c r="R398" i="31"/>
  <c r="R393" i="31"/>
  <c r="R392" i="31"/>
  <c r="R389" i="31"/>
  <c r="R385" i="31"/>
  <c r="R384" i="31"/>
  <c r="R383" i="31"/>
  <c r="R382" i="31"/>
  <c r="R381" i="31"/>
  <c r="R366" i="31"/>
  <c r="R358" i="31"/>
  <c r="R351" i="31"/>
  <c r="R350" i="31"/>
  <c r="R128" i="31"/>
  <c r="R127" i="31"/>
  <c r="R106" i="31"/>
  <c r="R81" i="31"/>
  <c r="R80" i="31"/>
  <c r="T1506" i="31"/>
  <c r="T1005" i="31"/>
  <c r="T1004" i="31"/>
  <c r="T1003" i="31"/>
  <c r="T1002" i="31"/>
  <c r="T1001" i="31"/>
  <c r="T1000" i="31"/>
  <c r="T999" i="31"/>
  <c r="T998" i="31"/>
  <c r="T997" i="31"/>
  <c r="T996" i="31"/>
  <c r="T995" i="31"/>
  <c r="T994" i="31"/>
  <c r="T993" i="31"/>
  <c r="T992" i="31"/>
  <c r="T991" i="31"/>
  <c r="T990" i="31"/>
  <c r="T989" i="31"/>
  <c r="T988" i="31"/>
  <c r="T987" i="31"/>
  <c r="T986" i="31"/>
  <c r="T985" i="31"/>
  <c r="T984" i="31"/>
  <c r="T983" i="31"/>
  <c r="T982" i="31"/>
  <c r="T981" i="31"/>
  <c r="T980" i="31"/>
  <c r="T979" i="31"/>
  <c r="T978" i="31"/>
  <c r="T977" i="31"/>
  <c r="T976" i="31"/>
  <c r="T975" i="31"/>
  <c r="T974" i="31"/>
  <c r="T973" i="31"/>
  <c r="T972" i="31"/>
  <c r="T971" i="31"/>
  <c r="T970" i="31"/>
  <c r="T969" i="31"/>
  <c r="T968" i="31"/>
  <c r="T967" i="31"/>
  <c r="T966" i="31"/>
  <c r="T965" i="31"/>
  <c r="T964" i="31"/>
  <c r="T963" i="31"/>
  <c r="T962" i="31"/>
  <c r="T961" i="31"/>
  <c r="T960" i="31"/>
  <c r="T959" i="31"/>
  <c r="T958" i="31"/>
  <c r="T957" i="31"/>
  <c r="T956" i="31"/>
  <c r="T955" i="31"/>
  <c r="T954" i="31"/>
  <c r="T953" i="31"/>
  <c r="T952" i="31"/>
  <c r="T951" i="31"/>
  <c r="T950" i="31"/>
  <c r="T949" i="31"/>
  <c r="T948" i="31"/>
  <c r="T947" i="31"/>
  <c r="T946" i="31"/>
  <c r="T945" i="31"/>
  <c r="T944" i="31"/>
  <c r="T943" i="31"/>
  <c r="T942" i="31"/>
  <c r="T941" i="31"/>
  <c r="T940" i="31"/>
  <c r="T939" i="31"/>
  <c r="T938" i="31"/>
  <c r="T937" i="31"/>
  <c r="T936" i="31"/>
  <c r="T935" i="31"/>
  <c r="T934" i="31"/>
  <c r="T933" i="31"/>
  <c r="T932" i="31"/>
  <c r="T931" i="31"/>
  <c r="T930" i="31"/>
  <c r="T929" i="31"/>
  <c r="T928" i="31"/>
  <c r="T927" i="31"/>
  <c r="T926" i="31"/>
  <c r="T925" i="31"/>
  <c r="T924" i="31"/>
  <c r="T923" i="31"/>
  <c r="T922" i="31"/>
  <c r="T921" i="31"/>
  <c r="T920" i="31"/>
  <c r="T919" i="31"/>
  <c r="T918" i="31"/>
  <c r="T917" i="31"/>
  <c r="T916" i="31"/>
  <c r="T915" i="31"/>
  <c r="T914" i="31"/>
  <c r="T913" i="31"/>
  <c r="T912" i="31"/>
  <c r="T911" i="31"/>
  <c r="T910" i="31"/>
  <c r="T909" i="31"/>
  <c r="T908" i="31"/>
  <c r="T907" i="31"/>
  <c r="T906" i="31"/>
  <c r="T905" i="31"/>
  <c r="T904" i="31"/>
  <c r="T903" i="31"/>
  <c r="T902" i="31"/>
  <c r="T901" i="31"/>
  <c r="T900" i="31"/>
  <c r="T899" i="31"/>
  <c r="T898" i="31"/>
  <c r="T897" i="31"/>
  <c r="T896" i="31"/>
  <c r="T895" i="31"/>
  <c r="T894" i="31"/>
  <c r="T893" i="31"/>
  <c r="T892" i="31"/>
  <c r="T891" i="31"/>
  <c r="T890" i="31"/>
  <c r="T889" i="31"/>
  <c r="T888" i="31"/>
  <c r="T887" i="31"/>
  <c r="T886" i="31"/>
  <c r="T885" i="31"/>
  <c r="T884" i="31"/>
  <c r="T883" i="31"/>
  <c r="T882" i="31"/>
  <c r="T881" i="31"/>
  <c r="T880" i="31"/>
  <c r="T879" i="31"/>
  <c r="T878" i="31"/>
  <c r="T877" i="31"/>
  <c r="T876" i="31"/>
  <c r="T875" i="31"/>
  <c r="T874" i="31"/>
  <c r="T873" i="31"/>
  <c r="T872" i="31"/>
  <c r="T871" i="31"/>
  <c r="T870" i="31"/>
  <c r="T869" i="31"/>
  <c r="T868" i="31"/>
  <c r="T867" i="31"/>
  <c r="T866" i="31"/>
  <c r="T865" i="31"/>
  <c r="T864" i="31"/>
  <c r="T863" i="31"/>
  <c r="T862" i="31"/>
  <c r="T861" i="31"/>
  <c r="T860" i="31"/>
  <c r="T859" i="31"/>
  <c r="T858" i="31"/>
  <c r="T857" i="31"/>
  <c r="T856" i="31"/>
  <c r="T855" i="31"/>
  <c r="T854" i="31"/>
  <c r="T853" i="31"/>
  <c r="T852" i="31"/>
  <c r="T851" i="31"/>
  <c r="T850" i="31"/>
  <c r="T849" i="31"/>
  <c r="T848" i="31"/>
  <c r="T847" i="31"/>
  <c r="T846" i="31"/>
  <c r="T845" i="31"/>
  <c r="T844" i="31"/>
  <c r="T843" i="31"/>
  <c r="T842" i="31"/>
  <c r="T841" i="31"/>
  <c r="T840" i="31"/>
  <c r="T839" i="31"/>
  <c r="T838" i="31"/>
  <c r="T837" i="31"/>
  <c r="T836" i="31"/>
  <c r="T835" i="31"/>
  <c r="T834" i="31"/>
  <c r="T833" i="31"/>
  <c r="T832" i="31"/>
  <c r="T831" i="31"/>
  <c r="T830" i="31"/>
  <c r="T829" i="31"/>
  <c r="T828" i="31"/>
  <c r="T827" i="31"/>
  <c r="T826" i="31"/>
  <c r="T825" i="31"/>
  <c r="T824" i="31"/>
  <c r="T823" i="31"/>
  <c r="T822" i="31"/>
  <c r="T821" i="31"/>
  <c r="T820" i="31"/>
  <c r="T819" i="31"/>
  <c r="T818" i="31"/>
  <c r="T817" i="31"/>
  <c r="T816" i="31"/>
  <c r="T815" i="31"/>
  <c r="T814" i="31"/>
  <c r="T813" i="31"/>
  <c r="T812" i="31"/>
  <c r="T811" i="31"/>
  <c r="T810" i="31"/>
  <c r="T809" i="31"/>
  <c r="T808" i="31"/>
  <c r="T807" i="31"/>
  <c r="T806" i="31"/>
  <c r="T805" i="31"/>
  <c r="T804" i="31"/>
  <c r="T803" i="31"/>
  <c r="T802" i="31"/>
  <c r="T801" i="31"/>
  <c r="T800" i="31"/>
  <c r="T799" i="31"/>
  <c r="T798" i="31"/>
  <c r="T797" i="31"/>
  <c r="T796" i="31"/>
  <c r="T795" i="31"/>
  <c r="T794" i="31"/>
  <c r="T793" i="31"/>
  <c r="T792" i="31"/>
  <c r="T791" i="31"/>
  <c r="T790" i="31"/>
  <c r="T789" i="31"/>
  <c r="T788" i="31"/>
  <c r="T787" i="31"/>
  <c r="T786" i="31"/>
  <c r="T785" i="31"/>
  <c r="T784" i="31"/>
  <c r="T783" i="31"/>
  <c r="T782" i="31"/>
  <c r="T781" i="31"/>
  <c r="T780" i="31"/>
  <c r="T779" i="31"/>
  <c r="T778" i="31"/>
  <c r="T777" i="31"/>
  <c r="T776" i="31"/>
  <c r="T775" i="31"/>
  <c r="T774" i="31"/>
  <c r="T773" i="31"/>
  <c r="T772" i="31"/>
  <c r="T771" i="31"/>
  <c r="T770" i="31"/>
  <c r="T769" i="31"/>
  <c r="T768" i="31"/>
  <c r="T767" i="31"/>
  <c r="T766" i="31"/>
  <c r="T765" i="31"/>
  <c r="T764" i="31"/>
  <c r="T763" i="31"/>
  <c r="T762" i="31"/>
  <c r="T761" i="31"/>
  <c r="T760" i="31"/>
  <c r="T759" i="31"/>
  <c r="T758" i="31"/>
  <c r="T757" i="31"/>
  <c r="T756" i="31"/>
  <c r="T755" i="31"/>
  <c r="T754" i="31"/>
  <c r="T753" i="31"/>
  <c r="T752" i="31"/>
  <c r="T751" i="31"/>
  <c r="T750" i="31"/>
  <c r="T749" i="31"/>
  <c r="T748" i="31"/>
  <c r="T747" i="31"/>
  <c r="T746" i="31"/>
  <c r="T745" i="31"/>
  <c r="T744" i="31"/>
  <c r="T743" i="31"/>
  <c r="T742" i="31"/>
  <c r="T741" i="31"/>
  <c r="T740" i="31"/>
  <c r="T739" i="31"/>
  <c r="T738" i="31"/>
  <c r="T737" i="31"/>
  <c r="T736" i="31"/>
  <c r="T735" i="31"/>
  <c r="T734" i="31"/>
  <c r="T733" i="31"/>
  <c r="T732" i="31"/>
  <c r="T731" i="31"/>
  <c r="T730" i="31"/>
  <c r="T729" i="31"/>
  <c r="T728" i="31"/>
  <c r="T727" i="31"/>
  <c r="T726" i="31"/>
  <c r="T725" i="31"/>
  <c r="T724" i="31"/>
  <c r="T723" i="31"/>
  <c r="T722" i="31"/>
  <c r="T721" i="31"/>
  <c r="T720" i="31"/>
  <c r="T719" i="31"/>
  <c r="T718" i="31"/>
  <c r="T717" i="31"/>
  <c r="T716" i="31"/>
  <c r="T715" i="31"/>
  <c r="T714" i="31"/>
  <c r="T713" i="31"/>
  <c r="T712" i="31"/>
  <c r="T711" i="31"/>
  <c r="T710" i="31"/>
  <c r="T709" i="31"/>
  <c r="T708" i="31"/>
  <c r="T707" i="31"/>
  <c r="T706" i="31"/>
  <c r="T705" i="31"/>
  <c r="T704" i="31"/>
  <c r="T703" i="31"/>
  <c r="T702" i="31"/>
  <c r="T701" i="31"/>
  <c r="T700" i="31"/>
  <c r="T699" i="31"/>
  <c r="T698" i="31"/>
  <c r="T697" i="31"/>
  <c r="T696" i="31"/>
  <c r="T695" i="31"/>
  <c r="T694" i="31"/>
  <c r="T693" i="31"/>
  <c r="T692" i="31"/>
  <c r="T691" i="31"/>
  <c r="T690" i="31"/>
  <c r="T689" i="31"/>
  <c r="T688" i="31"/>
  <c r="T687" i="31"/>
  <c r="T686" i="31"/>
  <c r="T685" i="31"/>
  <c r="T684" i="31"/>
  <c r="T683" i="31"/>
  <c r="T682" i="31"/>
  <c r="T681" i="31"/>
  <c r="T680" i="31"/>
  <c r="T679" i="31"/>
  <c r="T678" i="31"/>
  <c r="T677" i="31"/>
  <c r="T676" i="31"/>
  <c r="T675" i="31"/>
  <c r="T674" i="31"/>
  <c r="T673" i="31"/>
  <c r="T672" i="31"/>
  <c r="T671" i="31"/>
  <c r="T670" i="31"/>
  <c r="T669" i="31"/>
  <c r="T668" i="31"/>
  <c r="T667" i="31"/>
  <c r="T666" i="31"/>
  <c r="T665" i="31"/>
  <c r="T664" i="31"/>
  <c r="T663" i="31"/>
  <c r="T662" i="31"/>
  <c r="T661" i="31"/>
  <c r="T660" i="31"/>
  <c r="T659" i="31"/>
  <c r="T658" i="31"/>
  <c r="T657" i="31"/>
  <c r="T656" i="31"/>
  <c r="T655" i="31"/>
  <c r="T654" i="31"/>
  <c r="T653" i="31"/>
  <c r="T652" i="31"/>
  <c r="T651" i="31"/>
  <c r="T650" i="31"/>
  <c r="T649" i="31"/>
  <c r="T648" i="31"/>
  <c r="T647" i="31"/>
  <c r="T646" i="31"/>
  <c r="T645" i="31"/>
  <c r="T644" i="31"/>
  <c r="T643" i="31"/>
  <c r="T642" i="31"/>
  <c r="T641" i="31"/>
  <c r="T640" i="31"/>
  <c r="T639" i="31"/>
  <c r="T638" i="31"/>
  <c r="T637" i="31"/>
  <c r="T636" i="31"/>
  <c r="T635" i="31"/>
  <c r="T634" i="31"/>
  <c r="T633" i="31"/>
  <c r="T632" i="31"/>
  <c r="T631" i="31"/>
  <c r="T630" i="31"/>
  <c r="T629" i="31"/>
  <c r="T628" i="31"/>
  <c r="T627" i="31"/>
  <c r="T626" i="31"/>
  <c r="T625" i="31"/>
  <c r="T624" i="31"/>
  <c r="T623" i="31"/>
  <c r="T622" i="31"/>
  <c r="T621" i="31"/>
  <c r="T620" i="31"/>
  <c r="T619" i="31"/>
  <c r="T618" i="31"/>
  <c r="T617" i="31"/>
  <c r="T616" i="31"/>
  <c r="T615" i="31"/>
  <c r="T614" i="31"/>
  <c r="T613" i="31"/>
  <c r="T612" i="31"/>
  <c r="T611" i="31"/>
  <c r="T610" i="31"/>
  <c r="T609" i="31"/>
  <c r="T608" i="31"/>
  <c r="T607" i="31"/>
  <c r="T606" i="31"/>
  <c r="T605" i="31"/>
  <c r="T604" i="31"/>
  <c r="T603" i="31"/>
  <c r="T602" i="31"/>
  <c r="T601" i="31"/>
  <c r="T600" i="31"/>
  <c r="T599" i="31"/>
  <c r="T598" i="31"/>
  <c r="T597" i="31"/>
  <c r="T596" i="31"/>
  <c r="T595" i="31"/>
  <c r="T594" i="31"/>
  <c r="T593" i="31"/>
  <c r="T592" i="31"/>
  <c r="T591" i="31"/>
  <c r="T590" i="31"/>
  <c r="T589" i="31"/>
  <c r="T588" i="31"/>
  <c r="T587" i="31"/>
  <c r="T586" i="31"/>
  <c r="T585" i="31"/>
  <c r="T584" i="31"/>
  <c r="T583" i="31"/>
  <c r="T582" i="31"/>
  <c r="T581" i="31"/>
  <c r="T580" i="31"/>
  <c r="T579" i="31"/>
  <c r="T578" i="31"/>
  <c r="T577" i="31"/>
  <c r="T576" i="31"/>
  <c r="T575" i="31"/>
  <c r="T574" i="31"/>
  <c r="T573" i="31"/>
  <c r="T572" i="31"/>
  <c r="T571" i="31"/>
  <c r="T570" i="31"/>
  <c r="T569" i="31"/>
  <c r="T568" i="31"/>
  <c r="T567" i="31"/>
  <c r="T566" i="31"/>
  <c r="T565" i="31"/>
  <c r="T564" i="31"/>
  <c r="T563" i="31"/>
  <c r="T562" i="31"/>
  <c r="T561" i="31"/>
  <c r="T560" i="31"/>
  <c r="T559" i="31"/>
  <c r="T558" i="31"/>
  <c r="T557" i="31"/>
  <c r="T556" i="31"/>
  <c r="T555" i="31"/>
  <c r="T554" i="31"/>
  <c r="T553" i="31"/>
  <c r="T552" i="31"/>
  <c r="T551" i="31"/>
  <c r="T550" i="31"/>
  <c r="T549" i="31"/>
  <c r="T548" i="31"/>
  <c r="T547" i="31"/>
  <c r="T546" i="31"/>
  <c r="T545" i="31"/>
  <c r="T544" i="31"/>
  <c r="T543" i="31"/>
  <c r="T542" i="31"/>
  <c r="T541" i="31"/>
  <c r="T540" i="31"/>
  <c r="T539" i="31"/>
  <c r="T538" i="31"/>
  <c r="T537" i="31"/>
  <c r="T536" i="31"/>
  <c r="T535" i="31"/>
  <c r="T534" i="31"/>
  <c r="T533" i="31"/>
  <c r="T532" i="31"/>
  <c r="T531" i="31"/>
  <c r="T530" i="31"/>
  <c r="T529" i="31"/>
  <c r="T528" i="31"/>
  <c r="T527" i="31"/>
  <c r="T526" i="31"/>
  <c r="T525" i="31"/>
  <c r="T524" i="31"/>
  <c r="T523" i="31"/>
  <c r="T522" i="31"/>
  <c r="T521" i="31"/>
  <c r="T520" i="31"/>
  <c r="T519" i="31"/>
  <c r="T518" i="31"/>
  <c r="T517" i="31"/>
  <c r="T516" i="31"/>
  <c r="T515" i="31"/>
  <c r="T514" i="31"/>
  <c r="T513" i="31"/>
  <c r="T512" i="31"/>
  <c r="T511" i="31"/>
  <c r="T510" i="31"/>
  <c r="T509" i="31"/>
  <c r="T508" i="31"/>
  <c r="T507" i="31"/>
  <c r="T506" i="31"/>
  <c r="T505" i="31"/>
  <c r="T504" i="31"/>
  <c r="T503" i="31"/>
  <c r="T502" i="31"/>
  <c r="T501" i="31"/>
  <c r="T500" i="31"/>
  <c r="T499" i="31"/>
  <c r="T498" i="31"/>
  <c r="T497" i="31"/>
  <c r="T496" i="31"/>
  <c r="T495" i="31"/>
  <c r="T494" i="31"/>
  <c r="T493" i="31"/>
  <c r="T492" i="31"/>
  <c r="T491" i="31"/>
  <c r="T490" i="31"/>
  <c r="T489" i="31"/>
  <c r="T488" i="31"/>
  <c r="T487" i="31"/>
  <c r="T486" i="31"/>
  <c r="T485" i="31"/>
  <c r="T484" i="31"/>
  <c r="T483" i="31"/>
  <c r="T482" i="31"/>
  <c r="T481" i="31"/>
  <c r="T480" i="31"/>
  <c r="T479" i="31"/>
  <c r="T478" i="31"/>
  <c r="T477" i="31"/>
  <c r="T476" i="31"/>
  <c r="T475" i="31"/>
  <c r="T474" i="31"/>
  <c r="T473" i="31"/>
  <c r="T472" i="31"/>
  <c r="T471" i="31"/>
  <c r="T470" i="31"/>
  <c r="T469" i="31"/>
  <c r="T468" i="31"/>
  <c r="T467" i="31"/>
  <c r="T466" i="31"/>
  <c r="T465" i="31"/>
  <c r="T464" i="31"/>
  <c r="T463" i="31"/>
  <c r="T462" i="31"/>
  <c r="T461" i="31"/>
  <c r="T460" i="31"/>
  <c r="T459" i="31"/>
  <c r="T458" i="31"/>
  <c r="T457" i="31"/>
  <c r="T456" i="31"/>
  <c r="T455" i="31"/>
  <c r="T454" i="31"/>
  <c r="T453" i="31"/>
  <c r="T452" i="31"/>
  <c r="T451" i="31"/>
  <c r="T450" i="31"/>
  <c r="T449" i="31"/>
  <c r="T448" i="31"/>
  <c r="T447" i="31"/>
  <c r="T446" i="31"/>
  <c r="T445" i="31"/>
  <c r="T444" i="31"/>
  <c r="T443" i="31"/>
  <c r="T424" i="31"/>
  <c r="T423" i="31"/>
  <c r="T382" i="31"/>
  <c r="T381" i="31"/>
  <c r="T350" i="31"/>
  <c r="T128" i="31"/>
  <c r="T127" i="31"/>
  <c r="T106" i="31"/>
  <c r="T81" i="31"/>
  <c r="T80" i="31"/>
  <c r="U1506" i="31"/>
  <c r="U1005" i="31"/>
  <c r="U1004" i="31"/>
  <c r="U1003" i="31"/>
  <c r="U1002" i="31"/>
  <c r="U1001" i="31"/>
  <c r="U1000" i="31"/>
  <c r="U999" i="31"/>
  <c r="U998" i="31"/>
  <c r="U997" i="31"/>
  <c r="U996" i="31"/>
  <c r="U995" i="31"/>
  <c r="U994" i="31"/>
  <c r="U993" i="31"/>
  <c r="U992" i="31"/>
  <c r="U991" i="31"/>
  <c r="U990" i="31"/>
  <c r="U989" i="31"/>
  <c r="U988" i="31"/>
  <c r="U987" i="31"/>
  <c r="U986" i="31"/>
  <c r="U985" i="31"/>
  <c r="U984" i="31"/>
  <c r="U983" i="31"/>
  <c r="U982" i="31"/>
  <c r="U981" i="31"/>
  <c r="U980" i="31"/>
  <c r="U979" i="31"/>
  <c r="U978" i="31"/>
  <c r="U977" i="31"/>
  <c r="U976" i="31"/>
  <c r="U975" i="31"/>
  <c r="U974" i="31"/>
  <c r="U973" i="31"/>
  <c r="U972" i="31"/>
  <c r="U971" i="31"/>
  <c r="U970" i="31"/>
  <c r="U969" i="31"/>
  <c r="U968" i="31"/>
  <c r="U967" i="31"/>
  <c r="U966" i="31"/>
  <c r="U965" i="31"/>
  <c r="U964" i="31"/>
  <c r="U963" i="31"/>
  <c r="U962" i="31"/>
  <c r="U961" i="31"/>
  <c r="U960" i="31"/>
  <c r="U959" i="31"/>
  <c r="U958" i="31"/>
  <c r="U957" i="31"/>
  <c r="U956" i="31"/>
  <c r="U955" i="31"/>
  <c r="U954" i="31"/>
  <c r="U953" i="31"/>
  <c r="U952" i="31"/>
  <c r="U951" i="31"/>
  <c r="U950" i="31"/>
  <c r="U949" i="31"/>
  <c r="U948" i="31"/>
  <c r="U947" i="31"/>
  <c r="U946" i="31"/>
  <c r="U945" i="31"/>
  <c r="U944" i="31"/>
  <c r="U943" i="31"/>
  <c r="U942" i="31"/>
  <c r="U941" i="31"/>
  <c r="U940" i="31"/>
  <c r="U939" i="31"/>
  <c r="U938" i="31"/>
  <c r="U937" i="31"/>
  <c r="U936" i="31"/>
  <c r="U935" i="31"/>
  <c r="U934" i="31"/>
  <c r="U933" i="31"/>
  <c r="U932" i="31"/>
  <c r="U931" i="31"/>
  <c r="U930" i="31"/>
  <c r="U929" i="31"/>
  <c r="U928" i="31"/>
  <c r="U927" i="31"/>
  <c r="U926" i="31"/>
  <c r="U925" i="31"/>
  <c r="U924" i="31"/>
  <c r="U923" i="31"/>
  <c r="U922" i="31"/>
  <c r="U921" i="31"/>
  <c r="U920" i="31"/>
  <c r="U919" i="31"/>
  <c r="U918" i="31"/>
  <c r="U917" i="31"/>
  <c r="U916" i="31"/>
  <c r="U915" i="31"/>
  <c r="U914" i="31"/>
  <c r="U913" i="31"/>
  <c r="U912" i="31"/>
  <c r="U911" i="31"/>
  <c r="U910" i="31"/>
  <c r="U909" i="31"/>
  <c r="U908" i="31"/>
  <c r="U907" i="31"/>
  <c r="U906" i="31"/>
  <c r="U905" i="31"/>
  <c r="U904" i="31"/>
  <c r="U903" i="31"/>
  <c r="U902" i="31"/>
  <c r="U901" i="31"/>
  <c r="U900" i="31"/>
  <c r="U899" i="31"/>
  <c r="U898" i="31"/>
  <c r="U897" i="31"/>
  <c r="U896" i="31"/>
  <c r="U895" i="31"/>
  <c r="U894" i="31"/>
  <c r="U893" i="31"/>
  <c r="U892" i="31"/>
  <c r="U891" i="31"/>
  <c r="U890" i="31"/>
  <c r="U889" i="31"/>
  <c r="U888" i="31"/>
  <c r="U887" i="31"/>
  <c r="U886" i="31"/>
  <c r="U885" i="31"/>
  <c r="U884" i="31"/>
  <c r="U883" i="31"/>
  <c r="U882" i="31"/>
  <c r="U881" i="31"/>
  <c r="U880" i="31"/>
  <c r="U879" i="31"/>
  <c r="U878" i="31"/>
  <c r="U877" i="31"/>
  <c r="U876" i="31"/>
  <c r="U875" i="31"/>
  <c r="U874" i="31"/>
  <c r="U873" i="31"/>
  <c r="U872" i="31"/>
  <c r="U871" i="31"/>
  <c r="U870" i="31"/>
  <c r="U869" i="31"/>
  <c r="U868" i="31"/>
  <c r="U867" i="31"/>
  <c r="U866" i="31"/>
  <c r="U865" i="31"/>
  <c r="U864" i="31"/>
  <c r="U863" i="31"/>
  <c r="U862" i="31"/>
  <c r="U861" i="31"/>
  <c r="U860" i="31"/>
  <c r="U859" i="31"/>
  <c r="U858" i="31"/>
  <c r="U857" i="31"/>
  <c r="U856" i="31"/>
  <c r="U855" i="31"/>
  <c r="U854" i="31"/>
  <c r="U853" i="31"/>
  <c r="U852" i="31"/>
  <c r="U851" i="31"/>
  <c r="U850" i="31"/>
  <c r="U849" i="31"/>
  <c r="U848" i="31"/>
  <c r="U847" i="31"/>
  <c r="U846" i="31"/>
  <c r="U845" i="31"/>
  <c r="U844" i="31"/>
  <c r="U843" i="31"/>
  <c r="U842" i="31"/>
  <c r="U841" i="31"/>
  <c r="U840" i="31"/>
  <c r="U839" i="31"/>
  <c r="U838" i="31"/>
  <c r="U837" i="31"/>
  <c r="U836" i="31"/>
  <c r="U835" i="31"/>
  <c r="U834" i="31"/>
  <c r="U833" i="31"/>
  <c r="U832" i="31"/>
  <c r="U831" i="31"/>
  <c r="U830" i="31"/>
  <c r="U829" i="31"/>
  <c r="U828" i="31"/>
  <c r="U827" i="31"/>
  <c r="U826" i="31"/>
  <c r="U825" i="31"/>
  <c r="U824" i="31"/>
  <c r="U823" i="31"/>
  <c r="U822" i="31"/>
  <c r="U821" i="31"/>
  <c r="U820" i="31"/>
  <c r="U819" i="31"/>
  <c r="U818" i="31"/>
  <c r="U817" i="31"/>
  <c r="U816" i="31"/>
  <c r="U815" i="31"/>
  <c r="U814" i="31"/>
  <c r="U813" i="31"/>
  <c r="U812" i="31"/>
  <c r="U811" i="31"/>
  <c r="U810" i="31"/>
  <c r="U809" i="31"/>
  <c r="U808" i="31"/>
  <c r="U807" i="31"/>
  <c r="U806" i="31"/>
  <c r="U805" i="31"/>
  <c r="U804" i="31"/>
  <c r="U803" i="31"/>
  <c r="U802" i="31"/>
  <c r="U801" i="31"/>
  <c r="U800" i="31"/>
  <c r="U799" i="31"/>
  <c r="U798" i="31"/>
  <c r="U797" i="31"/>
  <c r="U796" i="31"/>
  <c r="U795" i="31"/>
  <c r="U794" i="31"/>
  <c r="U793" i="31"/>
  <c r="U792" i="31"/>
  <c r="U791" i="31"/>
  <c r="U790" i="31"/>
  <c r="U789" i="31"/>
  <c r="U788" i="31"/>
  <c r="U787" i="31"/>
  <c r="U786" i="31"/>
  <c r="U785" i="31"/>
  <c r="U784" i="31"/>
  <c r="U783" i="31"/>
  <c r="U782" i="31"/>
  <c r="U781" i="31"/>
  <c r="U780" i="31"/>
  <c r="U779" i="31"/>
  <c r="U778" i="31"/>
  <c r="U777" i="31"/>
  <c r="U776" i="31"/>
  <c r="U775" i="31"/>
  <c r="U774" i="31"/>
  <c r="U773" i="31"/>
  <c r="U772" i="31"/>
  <c r="U771" i="31"/>
  <c r="U770" i="31"/>
  <c r="U769" i="31"/>
  <c r="U768" i="31"/>
  <c r="U767" i="31"/>
  <c r="U766" i="31"/>
  <c r="U765" i="31"/>
  <c r="U764" i="31"/>
  <c r="U763" i="31"/>
  <c r="U762" i="31"/>
  <c r="U761" i="31"/>
  <c r="U760" i="31"/>
  <c r="U759" i="31"/>
  <c r="U758" i="31"/>
  <c r="U757" i="31"/>
  <c r="U756" i="31"/>
  <c r="U755" i="31"/>
  <c r="U754" i="31"/>
  <c r="U753" i="31"/>
  <c r="U752" i="31"/>
  <c r="U751" i="31"/>
  <c r="U750" i="31"/>
  <c r="U749" i="31"/>
  <c r="U748" i="31"/>
  <c r="U747" i="31"/>
  <c r="U746" i="31"/>
  <c r="U745" i="31"/>
  <c r="U744" i="31"/>
  <c r="U743" i="31"/>
  <c r="U742" i="31"/>
  <c r="U741" i="31"/>
  <c r="U740" i="31"/>
  <c r="U739" i="31"/>
  <c r="U738" i="31"/>
  <c r="U737" i="31"/>
  <c r="U736" i="31"/>
  <c r="U735" i="31"/>
  <c r="U734" i="31"/>
  <c r="U733" i="31"/>
  <c r="U732" i="31"/>
  <c r="U731" i="31"/>
  <c r="U730" i="31"/>
  <c r="U729" i="31"/>
  <c r="U728" i="31"/>
  <c r="U727" i="31"/>
  <c r="U726" i="31"/>
  <c r="U725" i="31"/>
  <c r="U724" i="31"/>
  <c r="U723" i="31"/>
  <c r="U722" i="31"/>
  <c r="U721" i="31"/>
  <c r="U720" i="31"/>
  <c r="U719" i="31"/>
  <c r="U718" i="31"/>
  <c r="U717" i="31"/>
  <c r="U716" i="31"/>
  <c r="U715" i="31"/>
  <c r="U714" i="31"/>
  <c r="U713" i="31"/>
  <c r="U712" i="31"/>
  <c r="U711" i="31"/>
  <c r="U710" i="31"/>
  <c r="U709" i="31"/>
  <c r="U708" i="31"/>
  <c r="U707" i="31"/>
  <c r="U706" i="31"/>
  <c r="U705" i="31"/>
  <c r="U704" i="31"/>
  <c r="U703" i="31"/>
  <c r="U702" i="31"/>
  <c r="U701" i="31"/>
  <c r="U700" i="31"/>
  <c r="U699" i="31"/>
  <c r="U698" i="31"/>
  <c r="U697" i="31"/>
  <c r="U696" i="31"/>
  <c r="U695" i="31"/>
  <c r="U694" i="31"/>
  <c r="U693" i="31"/>
  <c r="U692" i="31"/>
  <c r="U691" i="31"/>
  <c r="U690" i="31"/>
  <c r="U689" i="31"/>
  <c r="U688" i="31"/>
  <c r="U687" i="31"/>
  <c r="U686" i="31"/>
  <c r="U685" i="31"/>
  <c r="U684" i="31"/>
  <c r="U683" i="31"/>
  <c r="U682" i="31"/>
  <c r="U681" i="31"/>
  <c r="U680" i="31"/>
  <c r="U679" i="31"/>
  <c r="U678" i="31"/>
  <c r="U677" i="31"/>
  <c r="U676" i="31"/>
  <c r="U675" i="31"/>
  <c r="U674" i="31"/>
  <c r="U673" i="31"/>
  <c r="U672" i="31"/>
  <c r="U671" i="31"/>
  <c r="U670" i="31"/>
  <c r="U669" i="31"/>
  <c r="U668" i="31"/>
  <c r="U667" i="31"/>
  <c r="U666" i="31"/>
  <c r="U665" i="31"/>
  <c r="U664" i="31"/>
  <c r="U663" i="31"/>
  <c r="U662" i="31"/>
  <c r="U661" i="31"/>
  <c r="U660" i="31"/>
  <c r="U659" i="31"/>
  <c r="U658" i="31"/>
  <c r="U657" i="31"/>
  <c r="U656" i="31"/>
  <c r="U655" i="31"/>
  <c r="U654" i="31"/>
  <c r="U653" i="31"/>
  <c r="U652" i="31"/>
  <c r="U651" i="31"/>
  <c r="U650" i="31"/>
  <c r="U649" i="31"/>
  <c r="U648" i="31"/>
  <c r="U647" i="31"/>
  <c r="U646" i="31"/>
  <c r="U645" i="31"/>
  <c r="U644" i="31"/>
  <c r="U643" i="31"/>
  <c r="U642" i="31"/>
  <c r="U641" i="31"/>
  <c r="U640" i="31"/>
  <c r="U639" i="31"/>
  <c r="U638" i="31"/>
  <c r="U637" i="31"/>
  <c r="U636" i="31"/>
  <c r="U635" i="31"/>
  <c r="U634" i="31"/>
  <c r="U633" i="31"/>
  <c r="U632" i="31"/>
  <c r="U631" i="31"/>
  <c r="U630" i="31"/>
  <c r="U629" i="31"/>
  <c r="U628" i="31"/>
  <c r="U627" i="31"/>
  <c r="U626" i="31"/>
  <c r="U625" i="31"/>
  <c r="U624" i="31"/>
  <c r="U623" i="31"/>
  <c r="U622" i="31"/>
  <c r="U621" i="31"/>
  <c r="U620" i="31"/>
  <c r="U619" i="31"/>
  <c r="U618" i="31"/>
  <c r="U617" i="31"/>
  <c r="U616" i="31"/>
  <c r="U615" i="31"/>
  <c r="U614" i="31"/>
  <c r="U613" i="31"/>
  <c r="U612" i="31"/>
  <c r="U611" i="31"/>
  <c r="U610" i="31"/>
  <c r="U609" i="31"/>
  <c r="U608" i="31"/>
  <c r="U607" i="31"/>
  <c r="U606" i="31"/>
  <c r="U605" i="31"/>
  <c r="U604" i="31"/>
  <c r="U603" i="31"/>
  <c r="U602" i="31"/>
  <c r="U601" i="31"/>
  <c r="U600" i="31"/>
  <c r="U599" i="31"/>
  <c r="U598" i="31"/>
  <c r="U597" i="31"/>
  <c r="U596" i="31"/>
  <c r="U595" i="31"/>
  <c r="U594" i="31"/>
  <c r="U593" i="31"/>
  <c r="U592" i="31"/>
  <c r="U591" i="31"/>
  <c r="U590" i="31"/>
  <c r="U589" i="31"/>
  <c r="U588" i="31"/>
  <c r="U587" i="31"/>
  <c r="U586" i="31"/>
  <c r="U585" i="31"/>
  <c r="U584" i="31"/>
  <c r="U583" i="31"/>
  <c r="U582" i="31"/>
  <c r="U581" i="31"/>
  <c r="U580" i="31"/>
  <c r="U579" i="31"/>
  <c r="U578" i="31"/>
  <c r="U577" i="31"/>
  <c r="U576" i="31"/>
  <c r="U575" i="31"/>
  <c r="U574" i="31"/>
  <c r="U573" i="31"/>
  <c r="U572" i="31"/>
  <c r="U571" i="31"/>
  <c r="U570" i="31"/>
  <c r="U569" i="31"/>
  <c r="U568" i="31"/>
  <c r="U567" i="31"/>
  <c r="U566" i="31"/>
  <c r="U565" i="31"/>
  <c r="U564" i="31"/>
  <c r="U563" i="31"/>
  <c r="U562" i="31"/>
  <c r="U561" i="31"/>
  <c r="U560" i="31"/>
  <c r="U559" i="31"/>
  <c r="U558" i="31"/>
  <c r="U557" i="31"/>
  <c r="U556" i="31"/>
  <c r="U555" i="31"/>
  <c r="U554" i="31"/>
  <c r="U553" i="31"/>
  <c r="U552" i="31"/>
  <c r="U551" i="31"/>
  <c r="U550" i="31"/>
  <c r="U549" i="31"/>
  <c r="U548" i="31"/>
  <c r="U547" i="31"/>
  <c r="U546" i="31"/>
  <c r="U545" i="31"/>
  <c r="U544" i="31"/>
  <c r="U543" i="31"/>
  <c r="U542" i="31"/>
  <c r="U541" i="31"/>
  <c r="U540" i="31"/>
  <c r="U539" i="31"/>
  <c r="U538" i="31"/>
  <c r="U537" i="31"/>
  <c r="U536" i="31"/>
  <c r="U535" i="31"/>
  <c r="U534" i="31"/>
  <c r="U533" i="31"/>
  <c r="U532" i="31"/>
  <c r="U531" i="31"/>
  <c r="U530" i="31"/>
  <c r="U529" i="31"/>
  <c r="U528" i="31"/>
  <c r="U527" i="31"/>
  <c r="U526" i="31"/>
  <c r="U525" i="31"/>
  <c r="U524" i="31"/>
  <c r="U523" i="31"/>
  <c r="U522" i="31"/>
  <c r="U521" i="31"/>
  <c r="U520" i="31"/>
  <c r="U519" i="31"/>
  <c r="U518" i="31"/>
  <c r="U517" i="31"/>
  <c r="U516" i="31"/>
  <c r="U515" i="31"/>
  <c r="U514" i="31"/>
  <c r="U513" i="31"/>
  <c r="U512" i="31"/>
  <c r="U511" i="31"/>
  <c r="U510" i="31"/>
  <c r="U509" i="31"/>
  <c r="U508" i="31"/>
  <c r="U507" i="31"/>
  <c r="U506" i="31"/>
  <c r="U505" i="31"/>
  <c r="U504" i="31"/>
  <c r="U503" i="31"/>
  <c r="U502" i="31"/>
  <c r="U501" i="31"/>
  <c r="U500" i="31"/>
  <c r="U499" i="31"/>
  <c r="U498" i="31"/>
  <c r="U497" i="31"/>
  <c r="U496" i="31"/>
  <c r="U495" i="31"/>
  <c r="U494" i="31"/>
  <c r="U493" i="31"/>
  <c r="U492" i="31"/>
  <c r="U491" i="31"/>
  <c r="U490" i="31"/>
  <c r="U489" i="31"/>
  <c r="U488" i="31"/>
  <c r="U487" i="31"/>
  <c r="U486" i="31"/>
  <c r="U485" i="31"/>
  <c r="U484" i="31"/>
  <c r="U483" i="31"/>
  <c r="U482" i="31"/>
  <c r="U481" i="31"/>
  <c r="U480" i="31"/>
  <c r="U479" i="31"/>
  <c r="U478" i="31"/>
  <c r="U477" i="31"/>
  <c r="U476" i="31"/>
  <c r="U475" i="31"/>
  <c r="U474" i="31"/>
  <c r="U473" i="31"/>
  <c r="U472" i="31"/>
  <c r="U471" i="31"/>
  <c r="U470" i="31"/>
  <c r="U469" i="31"/>
  <c r="U468" i="31"/>
  <c r="U467" i="31"/>
  <c r="U466" i="31"/>
  <c r="U465" i="31"/>
  <c r="U464" i="31"/>
  <c r="U463" i="31"/>
  <c r="U462" i="31"/>
  <c r="U461" i="31"/>
  <c r="U460" i="31"/>
  <c r="U459" i="31"/>
  <c r="U458" i="31"/>
  <c r="U457" i="31"/>
  <c r="U456" i="31"/>
  <c r="U455" i="31"/>
  <c r="U454" i="31"/>
  <c r="U453" i="31"/>
  <c r="U452" i="31"/>
  <c r="U451" i="31"/>
  <c r="U450" i="31"/>
  <c r="U449" i="31"/>
  <c r="U448" i="31"/>
  <c r="U447" i="31"/>
  <c r="U446" i="31"/>
  <c r="U445" i="31"/>
  <c r="U444" i="31"/>
  <c r="U443" i="31"/>
  <c r="U442" i="31"/>
  <c r="U441" i="31"/>
  <c r="U440" i="31"/>
  <c r="U439" i="31"/>
  <c r="U438" i="31"/>
  <c r="U437" i="31"/>
  <c r="U436" i="31"/>
  <c r="U435" i="31"/>
  <c r="U434" i="31"/>
  <c r="U433" i="31"/>
  <c r="U432" i="31"/>
  <c r="U430" i="31"/>
  <c r="U429" i="31"/>
  <c r="U427" i="31"/>
  <c r="U424" i="31"/>
  <c r="U423" i="31"/>
  <c r="U422" i="31"/>
  <c r="U421" i="31"/>
  <c r="U420" i="31"/>
  <c r="U419" i="31"/>
  <c r="U418" i="31"/>
  <c r="U417" i="31"/>
  <c r="U416" i="31"/>
  <c r="U415" i="31"/>
  <c r="U414" i="31"/>
  <c r="U413" i="31"/>
  <c r="U412" i="31"/>
  <c r="U411" i="31"/>
  <c r="U410" i="31"/>
  <c r="U409" i="31"/>
  <c r="U408" i="31"/>
  <c r="U407" i="31"/>
  <c r="U406" i="31"/>
  <c r="U403" i="31"/>
  <c r="U402" i="31"/>
  <c r="U401" i="31"/>
  <c r="U400" i="31"/>
  <c r="U399" i="31"/>
  <c r="U397" i="31"/>
  <c r="U396" i="31"/>
  <c r="U395" i="31"/>
  <c r="U394" i="31"/>
  <c r="U391" i="31"/>
  <c r="U390" i="31"/>
  <c r="U388" i="31"/>
  <c r="U387" i="31"/>
  <c r="U386" i="31"/>
  <c r="U382" i="31"/>
  <c r="U381" i="31"/>
  <c r="U380" i="31"/>
  <c r="U379" i="31"/>
  <c r="U378" i="31"/>
  <c r="U377" i="31"/>
  <c r="U376" i="31"/>
  <c r="U375" i="31"/>
  <c r="U374" i="31"/>
  <c r="U373" i="31"/>
  <c r="U372" i="31"/>
  <c r="U371" i="31"/>
  <c r="U370" i="31"/>
  <c r="U369" i="31"/>
  <c r="U368" i="31"/>
  <c r="U367" i="31"/>
  <c r="U365" i="31"/>
  <c r="U364" i="31"/>
  <c r="U363" i="31"/>
  <c r="U362" i="31"/>
  <c r="U361" i="31"/>
  <c r="U360" i="31"/>
  <c r="U359" i="31"/>
  <c r="U357" i="31"/>
  <c r="U356" i="31"/>
  <c r="U355" i="31"/>
  <c r="U354" i="31"/>
  <c r="U353" i="31"/>
  <c r="U352" i="31"/>
  <c r="U350" i="31"/>
  <c r="U348" i="31"/>
  <c r="U347" i="31"/>
  <c r="U346" i="31"/>
  <c r="U345" i="31"/>
  <c r="U344" i="31"/>
  <c r="U343" i="31"/>
  <c r="U342" i="31"/>
  <c r="U341" i="31"/>
  <c r="U340" i="31"/>
  <c r="U339" i="31"/>
  <c r="U338" i="31"/>
  <c r="U337" i="31"/>
  <c r="U336" i="31"/>
  <c r="U335" i="31"/>
  <c r="U334" i="31"/>
  <c r="U333" i="31"/>
  <c r="U332" i="31"/>
  <c r="U331" i="31"/>
  <c r="U330" i="31"/>
  <c r="U329" i="31"/>
  <c r="U328" i="31"/>
  <c r="U327" i="31"/>
  <c r="U304" i="31"/>
  <c r="U303" i="31"/>
  <c r="U262" i="31"/>
  <c r="U261" i="31"/>
  <c r="U231" i="31"/>
  <c r="U230" i="31"/>
  <c r="U128" i="31"/>
  <c r="U127" i="31"/>
  <c r="U106" i="31"/>
  <c r="U81" i="31"/>
  <c r="U80" i="31"/>
  <c r="R230" i="31"/>
  <c r="R261" i="31"/>
  <c r="R303" i="31"/>
  <c r="R304" i="31"/>
  <c r="A1" i="33"/>
  <c r="A1" i="65"/>
  <c r="A1" i="67"/>
  <c r="A1" i="62"/>
  <c r="A1" i="61"/>
  <c r="A1" i="66"/>
  <c r="A1" i="64"/>
  <c r="A1" i="46"/>
  <c r="A1" i="45"/>
  <c r="A1" i="44"/>
  <c r="A1" i="53"/>
  <c r="A1" i="43"/>
  <c r="A1" i="31"/>
  <c r="Q1005" i="31"/>
  <c r="Q1004" i="31"/>
  <c r="Q1003" i="31"/>
  <c r="Q1002" i="31"/>
  <c r="Q1001" i="31"/>
  <c r="Q1000" i="31"/>
  <c r="Q999" i="31"/>
  <c r="Q998" i="31"/>
  <c r="Q997" i="31"/>
  <c r="Q996" i="31"/>
  <c r="Q995" i="31"/>
  <c r="Q994" i="31"/>
  <c r="Q993" i="31"/>
  <c r="Q992" i="31"/>
  <c r="Q991" i="31"/>
  <c r="Q990" i="31"/>
  <c r="Q989" i="31"/>
  <c r="Q988" i="31"/>
  <c r="Q987" i="31"/>
  <c r="Q986" i="31"/>
  <c r="Q985" i="31"/>
  <c r="Q984" i="31"/>
  <c r="Q983" i="31"/>
  <c r="Q982" i="31"/>
  <c r="Q981" i="31"/>
  <c r="Q980" i="31"/>
  <c r="Q979" i="31"/>
  <c r="Q978" i="31"/>
  <c r="Q977" i="31"/>
  <c r="Q976" i="31"/>
  <c r="Q975" i="31"/>
  <c r="Q974" i="31"/>
  <c r="Q973" i="31"/>
  <c r="Q972" i="31"/>
  <c r="Q971" i="31"/>
  <c r="Q970" i="31"/>
  <c r="Q969" i="31"/>
  <c r="Q968" i="31"/>
  <c r="Q967" i="31"/>
  <c r="Q966" i="31"/>
  <c r="Q965" i="31"/>
  <c r="Q964" i="31"/>
  <c r="Q963" i="31"/>
  <c r="Q962" i="31"/>
  <c r="Q961" i="31"/>
  <c r="Q960" i="31"/>
  <c r="Q959" i="31"/>
  <c r="Q958" i="31"/>
  <c r="Q957" i="31"/>
  <c r="Q956" i="31"/>
  <c r="Q955" i="31"/>
  <c r="Q954" i="31"/>
  <c r="Q953" i="31"/>
  <c r="Q952" i="31"/>
  <c r="Q951" i="31"/>
  <c r="Q950" i="31"/>
  <c r="Q949" i="31"/>
  <c r="Q948" i="31"/>
  <c r="Q947" i="31"/>
  <c r="Q946" i="31"/>
  <c r="Q945" i="31"/>
  <c r="Q944" i="31"/>
  <c r="Q943" i="31"/>
  <c r="Q942" i="31"/>
  <c r="Q941" i="31"/>
  <c r="Q940" i="31"/>
  <c r="Q939" i="31"/>
  <c r="Q938" i="31"/>
  <c r="Q937" i="31"/>
  <c r="Q936" i="31"/>
  <c r="Q935" i="31"/>
  <c r="Q934" i="31"/>
  <c r="Q933" i="31"/>
  <c r="Q932" i="31"/>
  <c r="Q931" i="31"/>
  <c r="Q930" i="31"/>
  <c r="Q929" i="31"/>
  <c r="Q928" i="31"/>
  <c r="Q927" i="31"/>
  <c r="Q926" i="31"/>
  <c r="Q925" i="31"/>
  <c r="Q924" i="31"/>
  <c r="Q923" i="31"/>
  <c r="Q922" i="31"/>
  <c r="Q921" i="31"/>
  <c r="Q920" i="31"/>
  <c r="Q919" i="31"/>
  <c r="Q918" i="31"/>
  <c r="Q917" i="31"/>
  <c r="Q916" i="31"/>
  <c r="Q915" i="31"/>
  <c r="Q914" i="31"/>
  <c r="Q913" i="31"/>
  <c r="Q912" i="31"/>
  <c r="Q911" i="31"/>
  <c r="Q910" i="31"/>
  <c r="Q909" i="31"/>
  <c r="Q908" i="31"/>
  <c r="Q907" i="31"/>
  <c r="Q906" i="31"/>
  <c r="Q905" i="31"/>
  <c r="Q904" i="31"/>
  <c r="Q903" i="31"/>
  <c r="Q902" i="31"/>
  <c r="Q901" i="31"/>
  <c r="Q900" i="31"/>
  <c r="Q899" i="31"/>
  <c r="Q898" i="31"/>
  <c r="Q897" i="31"/>
  <c r="Q896" i="31"/>
  <c r="Q895" i="31"/>
  <c r="Q894" i="31"/>
  <c r="Q893" i="31"/>
  <c r="Q892" i="31"/>
  <c r="Q891" i="31"/>
  <c r="Q890" i="31"/>
  <c r="Q889" i="31"/>
  <c r="Q888" i="31"/>
  <c r="Q887" i="31"/>
  <c r="Q886" i="31"/>
  <c r="Q885" i="31"/>
  <c r="Q884" i="31"/>
  <c r="Q883" i="31"/>
  <c r="Q882" i="31"/>
  <c r="Q881" i="31"/>
  <c r="Q880" i="31"/>
  <c r="Q879" i="31"/>
  <c r="Q878" i="31"/>
  <c r="Q877" i="31"/>
  <c r="Q876" i="31"/>
  <c r="Q875" i="31"/>
  <c r="Q874" i="31"/>
  <c r="Q873" i="31"/>
  <c r="Q872" i="31"/>
  <c r="Q871" i="31"/>
  <c r="Q870" i="31"/>
  <c r="Q869" i="31"/>
  <c r="Q868" i="31"/>
  <c r="Q867" i="31"/>
  <c r="Q866" i="31"/>
  <c r="Q865" i="31"/>
  <c r="Q864" i="31"/>
  <c r="Q863" i="31"/>
  <c r="Q862" i="31"/>
  <c r="Q861" i="31"/>
  <c r="Q860" i="31"/>
  <c r="Q859" i="31"/>
  <c r="Q858" i="31"/>
  <c r="Q857" i="31"/>
  <c r="Q856" i="31"/>
  <c r="Q855" i="31"/>
  <c r="Q854" i="31"/>
  <c r="Q853" i="31"/>
  <c r="Q852" i="31"/>
  <c r="Q851" i="31"/>
  <c r="Q850" i="31"/>
  <c r="Q849" i="31"/>
  <c r="Q848" i="31"/>
  <c r="Q847" i="31"/>
  <c r="Q846" i="31"/>
  <c r="Q845" i="31"/>
  <c r="Q844" i="31"/>
  <c r="Q843" i="31"/>
  <c r="Q842" i="31"/>
  <c r="Q841" i="31"/>
  <c r="Q840" i="31"/>
  <c r="Q839" i="31"/>
  <c r="Q838" i="31"/>
  <c r="Q837" i="31"/>
  <c r="Q836" i="31"/>
  <c r="Q835" i="31"/>
  <c r="Q834" i="31"/>
  <c r="Q833" i="31"/>
  <c r="Q832" i="31"/>
  <c r="Q831" i="31"/>
  <c r="Q830" i="31"/>
  <c r="Q829" i="31"/>
  <c r="Q828" i="31"/>
  <c r="Q827" i="31"/>
  <c r="Q826" i="31"/>
  <c r="Q825" i="31"/>
  <c r="Q824" i="31"/>
  <c r="Q823" i="31"/>
  <c r="Q822" i="31"/>
  <c r="Q821" i="31"/>
  <c r="Q820" i="31"/>
  <c r="Q819" i="31"/>
  <c r="Q818" i="31"/>
  <c r="Q817" i="31"/>
  <c r="Q816" i="31"/>
  <c r="Q815" i="31"/>
  <c r="Q814" i="31"/>
  <c r="Q813" i="31"/>
  <c r="Q812" i="31"/>
  <c r="Q811" i="31"/>
  <c r="Q810" i="31"/>
  <c r="Q809" i="31"/>
  <c r="Q808" i="31"/>
  <c r="Q807" i="31"/>
  <c r="Q806" i="31"/>
  <c r="Q805" i="31"/>
  <c r="Q804" i="31"/>
  <c r="Q803" i="31"/>
  <c r="Q802" i="31"/>
  <c r="Q801" i="31"/>
  <c r="Q800" i="31"/>
  <c r="Q799" i="31"/>
  <c r="Q798" i="31"/>
  <c r="Q797" i="31"/>
  <c r="Q796" i="31"/>
  <c r="Q795" i="31"/>
  <c r="Q794" i="31"/>
  <c r="Q793" i="31"/>
  <c r="Q792" i="31"/>
  <c r="Q791" i="31"/>
  <c r="Q790" i="31"/>
  <c r="Q789" i="31"/>
  <c r="Q788" i="31"/>
  <c r="Q787" i="31"/>
  <c r="Q786" i="31"/>
  <c r="Q785" i="31"/>
  <c r="Q784" i="31"/>
  <c r="Q783" i="31"/>
  <c r="Q782" i="31"/>
  <c r="Q781" i="31"/>
  <c r="Q780" i="31"/>
  <c r="Q779" i="31"/>
  <c r="Q778" i="31"/>
  <c r="Q777" i="31"/>
  <c r="Q776" i="31"/>
  <c r="Q775" i="31"/>
  <c r="Q774" i="31"/>
  <c r="Q773" i="31"/>
  <c r="Q772" i="31"/>
  <c r="Q771" i="31"/>
  <c r="Q770" i="31"/>
  <c r="Q769" i="31"/>
  <c r="Q768" i="31"/>
  <c r="Q767" i="31"/>
  <c r="Q766" i="31"/>
  <c r="Q765" i="31"/>
  <c r="Q764" i="31"/>
  <c r="Q763" i="31"/>
  <c r="Q762" i="31"/>
  <c r="Q761" i="31"/>
  <c r="Q760" i="31"/>
  <c r="Q759" i="31"/>
  <c r="Q758" i="31"/>
  <c r="Q757" i="31"/>
  <c r="Q756" i="31"/>
  <c r="Q755" i="31"/>
  <c r="Q754" i="31"/>
  <c r="Q753" i="31"/>
  <c r="Q752" i="31"/>
  <c r="Q751" i="31"/>
  <c r="Q750" i="31"/>
  <c r="Q749" i="31"/>
  <c r="Q748" i="31"/>
  <c r="Q747" i="31"/>
  <c r="Q746" i="31"/>
  <c r="Q745" i="31"/>
  <c r="Q744" i="31"/>
  <c r="Q743" i="31"/>
  <c r="Q742" i="31"/>
  <c r="Q741" i="31"/>
  <c r="Q740" i="31"/>
  <c r="Q739" i="31"/>
  <c r="Q738" i="31"/>
  <c r="Q737" i="31"/>
  <c r="Q736" i="31"/>
  <c r="Q735" i="31"/>
  <c r="Q734" i="31"/>
  <c r="Q733" i="31"/>
  <c r="Q732" i="31"/>
  <c r="Q731" i="31"/>
  <c r="Q730" i="31"/>
  <c r="Q729" i="31"/>
  <c r="Q728" i="31"/>
  <c r="Q727" i="31"/>
  <c r="Q726" i="31"/>
  <c r="Q725" i="31"/>
  <c r="Q724" i="31"/>
  <c r="Q723" i="31"/>
  <c r="Q722" i="31"/>
  <c r="Q721" i="31"/>
  <c r="Q720" i="31"/>
  <c r="Q719" i="31"/>
  <c r="Q718" i="31"/>
  <c r="Q717" i="31"/>
  <c r="Q716" i="31"/>
  <c r="Q715" i="31"/>
  <c r="Q714" i="31"/>
  <c r="Q713" i="31"/>
  <c r="Q712" i="31"/>
  <c r="Q711" i="31"/>
  <c r="Q710" i="31"/>
  <c r="Q709" i="31"/>
  <c r="Q708" i="31"/>
  <c r="Q707" i="31"/>
  <c r="Q706" i="31"/>
  <c r="Q705" i="31"/>
  <c r="Q704" i="31"/>
  <c r="Q703" i="31"/>
  <c r="Q702" i="31"/>
  <c r="Q701" i="31"/>
  <c r="Q700" i="31"/>
  <c r="Q699" i="31"/>
  <c r="Q698" i="31"/>
  <c r="Q697" i="31"/>
  <c r="Q696" i="31"/>
  <c r="Q695" i="31"/>
  <c r="Q694" i="31"/>
  <c r="Q693" i="31"/>
  <c r="Q692" i="31"/>
  <c r="Q691" i="31"/>
  <c r="Q690" i="31"/>
  <c r="Q689" i="31"/>
  <c r="Q688" i="31"/>
  <c r="Q687" i="31"/>
  <c r="Q686" i="31"/>
  <c r="Q685" i="31"/>
  <c r="Q684" i="31"/>
  <c r="Q683" i="31"/>
  <c r="Q682" i="31"/>
  <c r="Q681" i="31"/>
  <c r="Q680" i="31"/>
  <c r="Q679" i="31"/>
  <c r="Q678" i="31"/>
  <c r="Q677" i="31"/>
  <c r="Q676" i="31"/>
  <c r="Q675" i="31"/>
  <c r="Q674" i="31"/>
  <c r="Q673" i="31"/>
  <c r="Q672" i="31"/>
  <c r="Q671" i="31"/>
  <c r="Q670" i="31"/>
  <c r="Q669" i="31"/>
  <c r="Q668" i="31"/>
  <c r="Q667" i="31"/>
  <c r="Q666" i="31"/>
  <c r="Q665" i="31"/>
  <c r="Q664" i="31"/>
  <c r="Q663" i="31"/>
  <c r="Q662" i="31"/>
  <c r="Q661" i="31"/>
  <c r="Q660" i="31"/>
  <c r="Q659" i="31"/>
  <c r="Q658" i="31"/>
  <c r="Q657" i="31"/>
  <c r="Q656" i="31"/>
  <c r="Q655" i="31"/>
  <c r="Q654" i="31"/>
  <c r="Q653" i="31"/>
  <c r="Q652" i="31"/>
  <c r="Q651" i="31"/>
  <c r="Q650" i="31"/>
  <c r="Q649" i="31"/>
  <c r="Q648" i="31"/>
  <c r="Q647" i="31"/>
  <c r="Q646" i="31"/>
  <c r="Q645" i="31"/>
  <c r="Q644" i="31"/>
  <c r="Q643" i="31"/>
  <c r="Q642" i="31"/>
  <c r="Q641" i="31"/>
  <c r="Q640" i="31"/>
  <c r="Q639" i="31"/>
  <c r="Q638" i="31"/>
  <c r="Q637" i="31"/>
  <c r="Q636" i="31"/>
  <c r="Q635" i="31"/>
  <c r="Q634" i="31"/>
  <c r="Q633" i="31"/>
  <c r="Q632" i="31"/>
  <c r="Q631" i="31"/>
  <c r="Q630" i="31"/>
  <c r="Q629" i="31"/>
  <c r="Q628" i="31"/>
  <c r="Q627" i="31"/>
  <c r="Q626" i="31"/>
  <c r="Q625" i="31"/>
  <c r="Q624" i="31"/>
  <c r="Q623" i="31"/>
  <c r="Q622" i="31"/>
  <c r="Q621" i="31"/>
  <c r="Q620" i="31"/>
  <c r="Q619" i="31"/>
  <c r="Q618" i="31"/>
  <c r="Q617" i="31"/>
  <c r="Q616" i="31"/>
  <c r="Q615" i="31"/>
  <c r="Q614" i="31"/>
  <c r="Q613" i="31"/>
  <c r="Q612" i="31"/>
  <c r="Q611" i="31"/>
  <c r="Q610" i="31"/>
  <c r="Q609" i="31"/>
  <c r="Q608" i="31"/>
  <c r="Q607" i="31"/>
  <c r="Q606" i="31"/>
  <c r="Q605" i="31"/>
  <c r="Q604" i="31"/>
  <c r="Q603" i="31"/>
  <c r="Q602" i="31"/>
  <c r="Q601" i="31"/>
  <c r="Q600" i="31"/>
  <c r="Q599" i="31"/>
  <c r="Q598" i="31"/>
  <c r="Q597" i="31"/>
  <c r="Q596" i="31"/>
  <c r="Q595" i="31"/>
  <c r="Q594" i="31"/>
  <c r="Q593" i="31"/>
  <c r="Q592" i="31"/>
  <c r="Q591" i="31"/>
  <c r="Q590" i="31"/>
  <c r="Q589" i="31"/>
  <c r="Q588" i="31"/>
  <c r="Q587" i="31"/>
  <c r="Q586" i="31"/>
  <c r="Q585" i="31"/>
  <c r="Q584" i="31"/>
  <c r="Q583" i="31"/>
  <c r="Q582" i="31"/>
  <c r="Q581" i="31"/>
  <c r="Q580" i="31"/>
  <c r="Q579" i="31"/>
  <c r="Q578" i="31"/>
  <c r="Q577" i="31"/>
  <c r="Q576" i="31"/>
  <c r="Q575" i="31"/>
  <c r="Q574" i="31"/>
  <c r="Q573" i="31"/>
  <c r="Q572" i="31"/>
  <c r="Q571" i="31"/>
  <c r="Q570" i="31"/>
  <c r="Q569" i="31"/>
  <c r="Q568" i="31"/>
  <c r="Q567" i="31"/>
  <c r="Q566" i="31"/>
  <c r="Q565" i="31"/>
  <c r="Q564" i="31"/>
  <c r="Q563" i="31"/>
  <c r="Q562" i="31"/>
  <c r="Q561" i="31"/>
  <c r="Q560" i="31"/>
  <c r="Q559" i="31"/>
  <c r="Q558" i="31"/>
  <c r="Q557" i="31"/>
  <c r="Q556" i="31"/>
  <c r="Q555" i="31"/>
  <c r="Q554" i="31"/>
  <c r="Q553" i="31"/>
  <c r="Q552" i="31"/>
  <c r="Q551" i="31"/>
  <c r="Q550" i="31"/>
  <c r="Q549" i="31"/>
  <c r="Q548" i="31"/>
  <c r="Q547" i="31"/>
  <c r="Q546" i="31"/>
  <c r="Q545" i="31"/>
  <c r="Q544" i="31"/>
  <c r="Q543" i="31"/>
  <c r="Q542" i="31"/>
  <c r="Q541" i="31"/>
  <c r="Q540" i="31"/>
  <c r="Q539" i="31"/>
  <c r="Q538" i="31"/>
  <c r="Q537" i="31"/>
  <c r="Q536" i="31"/>
  <c r="Q535" i="31"/>
  <c r="Q534" i="31"/>
  <c r="Q533" i="31"/>
  <c r="Q532" i="31"/>
  <c r="Q531" i="31"/>
  <c r="Q530" i="31"/>
  <c r="Q529" i="31"/>
  <c r="Q528" i="31"/>
  <c r="Q527" i="31"/>
  <c r="Q526" i="31"/>
  <c r="Q525" i="31"/>
  <c r="Q524" i="31"/>
  <c r="Q523" i="31"/>
  <c r="Q522" i="31"/>
  <c r="Q521" i="31"/>
  <c r="Q520" i="31"/>
  <c r="Q519" i="31"/>
  <c r="Q518" i="31"/>
  <c r="Q517" i="31"/>
  <c r="Q516" i="31"/>
  <c r="Q515" i="31"/>
  <c r="Q514" i="31"/>
  <c r="Q513" i="31"/>
  <c r="Q512" i="31"/>
  <c r="Q511" i="31"/>
  <c r="Q510" i="31"/>
  <c r="Q509" i="31"/>
  <c r="Q508" i="31"/>
  <c r="Q507" i="31"/>
  <c r="Q506" i="31"/>
  <c r="Q505" i="31"/>
  <c r="Q504" i="31"/>
  <c r="Q503" i="31"/>
  <c r="Q502" i="31"/>
  <c r="Q501" i="31"/>
  <c r="Q500" i="31"/>
  <c r="Q499" i="31"/>
  <c r="Q498" i="31"/>
  <c r="Q497" i="31"/>
  <c r="Q496" i="31"/>
  <c r="Q495" i="31"/>
  <c r="Q494" i="31"/>
  <c r="Q493" i="31"/>
  <c r="Q492" i="31"/>
  <c r="Q491" i="31"/>
  <c r="Q490" i="31"/>
  <c r="Q489" i="31"/>
  <c r="Q488" i="31"/>
  <c r="Q487" i="31"/>
  <c r="Q486" i="31"/>
  <c r="Q485" i="31"/>
  <c r="Q484" i="31"/>
  <c r="Q483" i="31"/>
  <c r="Q482" i="31"/>
  <c r="Q481" i="31"/>
  <c r="Q480" i="31"/>
  <c r="Q479" i="31"/>
  <c r="Q478" i="31"/>
  <c r="Q477" i="31"/>
  <c r="Q476" i="31"/>
  <c r="Q475" i="31"/>
  <c r="Q474" i="31"/>
  <c r="Q473" i="31"/>
  <c r="Q472" i="31"/>
  <c r="Q471" i="31"/>
  <c r="Q470" i="31"/>
  <c r="Q469" i="31"/>
  <c r="Q468" i="31"/>
  <c r="Q467" i="31"/>
  <c r="Q466" i="31"/>
  <c r="Q465" i="31"/>
  <c r="Q464" i="31"/>
  <c r="Q463" i="31"/>
  <c r="Q462" i="31"/>
  <c r="Q461" i="31"/>
  <c r="Q460" i="31"/>
  <c r="Q459" i="31"/>
  <c r="Q458" i="31"/>
  <c r="Q457" i="31"/>
  <c r="Q456" i="31"/>
  <c r="Q455" i="31"/>
  <c r="Q454" i="31"/>
  <c r="Q453" i="31"/>
  <c r="Q452" i="31"/>
  <c r="Q451" i="31"/>
  <c r="Q450" i="31"/>
  <c r="Q449" i="31"/>
  <c r="Q448" i="31"/>
  <c r="Q447" i="31"/>
  <c r="Q446" i="31"/>
  <c r="Q445" i="31"/>
  <c r="Q444" i="31"/>
  <c r="Q443" i="31"/>
  <c r="Q442" i="31"/>
  <c r="Q441" i="31"/>
  <c r="Q440" i="31"/>
  <c r="Q439" i="31"/>
  <c r="Q438" i="31"/>
  <c r="Q437" i="31"/>
  <c r="Q436" i="31"/>
  <c r="Q435" i="31"/>
  <c r="Q434" i="31"/>
  <c r="Q433" i="31"/>
  <c r="Q432" i="31"/>
  <c r="Q431" i="31"/>
  <c r="Q430" i="31"/>
  <c r="Q429" i="31"/>
  <c r="Q428" i="31"/>
  <c r="Q427" i="31"/>
  <c r="Q426" i="31"/>
  <c r="Q425" i="31"/>
  <c r="Q424" i="31"/>
  <c r="Q423" i="31"/>
  <c r="Q422" i="31"/>
  <c r="Q421" i="31"/>
  <c r="Q420" i="31"/>
  <c r="Q419" i="31"/>
  <c r="Q418" i="31"/>
  <c r="Q417" i="31"/>
  <c r="Q416" i="31"/>
  <c r="Q415" i="31"/>
  <c r="Q414" i="31"/>
  <c r="Q413" i="31"/>
  <c r="Q412" i="31"/>
  <c r="Q411" i="31"/>
  <c r="Q410" i="31"/>
  <c r="Q409" i="31"/>
  <c r="Q408" i="31"/>
  <c r="Q407" i="31"/>
  <c r="Q406" i="31"/>
  <c r="Q405" i="31"/>
  <c r="Q404" i="31"/>
  <c r="Q403" i="31"/>
  <c r="Q402" i="31"/>
  <c r="Q401" i="31"/>
  <c r="Q400" i="31"/>
  <c r="Q399" i="31"/>
  <c r="Q398" i="31"/>
  <c r="Q397" i="31"/>
  <c r="Q396" i="31"/>
  <c r="Q395" i="31"/>
  <c r="Q394" i="31"/>
  <c r="Q393" i="31"/>
  <c r="Q392" i="31"/>
  <c r="Q391" i="31"/>
  <c r="Q390" i="31"/>
  <c r="Q389" i="31"/>
  <c r="Q388" i="31"/>
  <c r="Q387" i="31"/>
  <c r="Q386" i="31"/>
  <c r="Q385" i="31"/>
  <c r="Q384" i="31"/>
  <c r="Q383" i="31"/>
  <c r="Q382" i="31"/>
  <c r="Q381" i="31"/>
  <c r="Q380" i="31"/>
  <c r="Q379" i="31"/>
  <c r="Q378" i="31"/>
  <c r="Q377" i="31"/>
  <c r="Q376" i="31"/>
  <c r="Q375" i="31"/>
  <c r="Q374" i="31"/>
  <c r="Q373" i="31"/>
  <c r="Q372" i="31"/>
  <c r="Q371" i="31"/>
  <c r="Q370" i="31"/>
  <c r="Q369" i="31"/>
  <c r="Q368" i="31"/>
  <c r="Q367" i="31"/>
  <c r="Q366" i="31"/>
  <c r="Q365" i="31"/>
  <c r="Q364" i="31"/>
  <c r="Q363" i="31"/>
  <c r="Q362" i="31"/>
  <c r="Q361" i="31"/>
  <c r="Q360" i="31"/>
  <c r="Q359" i="31"/>
  <c r="Q358" i="31"/>
  <c r="Q357" i="31"/>
  <c r="Q356" i="31"/>
  <c r="Q355" i="31"/>
  <c r="Q354" i="31"/>
  <c r="Q353" i="31"/>
  <c r="Q352" i="31"/>
  <c r="Q351" i="31"/>
  <c r="Q350" i="31"/>
  <c r="Q349" i="31"/>
  <c r="Q348" i="31"/>
  <c r="Q347" i="31"/>
  <c r="Q346" i="31"/>
  <c r="Q345" i="31"/>
  <c r="Q344" i="31"/>
  <c r="Q343" i="31"/>
  <c r="Q342" i="31"/>
  <c r="Q341" i="31"/>
  <c r="Q340" i="31"/>
  <c r="Q339" i="31"/>
  <c r="Q338" i="31"/>
  <c r="Q337" i="31"/>
  <c r="Q336" i="31"/>
  <c r="Q335" i="31"/>
  <c r="Q334" i="31"/>
  <c r="Q333" i="31"/>
  <c r="Q332" i="31"/>
  <c r="Q331" i="31"/>
  <c r="Q330" i="31"/>
  <c r="Q329" i="31"/>
  <c r="Q328" i="31"/>
  <c r="Q327" i="31"/>
  <c r="Q326" i="31"/>
  <c r="R326" i="31" s="1"/>
  <c r="Q325" i="31"/>
  <c r="U325" i="31" s="1"/>
  <c r="Q324" i="31"/>
  <c r="T324" i="31" s="1"/>
  <c r="Q323" i="31"/>
  <c r="R323" i="31" s="1"/>
  <c r="Q322" i="31"/>
  <c r="U322" i="31" s="1"/>
  <c r="Q321" i="31"/>
  <c r="U321" i="31" s="1"/>
  <c r="Q320" i="31"/>
  <c r="U320" i="31" s="1"/>
  <c r="Q319" i="31"/>
  <c r="U319" i="31" s="1"/>
  <c r="Q318" i="31"/>
  <c r="U318" i="31" s="1"/>
  <c r="Q317" i="31"/>
  <c r="U317" i="31" s="1"/>
  <c r="Q316" i="31"/>
  <c r="U316" i="31" s="1"/>
  <c r="Q315" i="31"/>
  <c r="U315" i="31" s="1"/>
  <c r="Q314" i="31"/>
  <c r="U314" i="31" s="1"/>
  <c r="Q313" i="31"/>
  <c r="U313" i="31" s="1"/>
  <c r="Q312" i="31"/>
  <c r="U312" i="31" s="1"/>
  <c r="Q311" i="31"/>
  <c r="Q310" i="31"/>
  <c r="U310" i="31" s="1"/>
  <c r="Q309" i="31"/>
  <c r="U309" i="31" s="1"/>
  <c r="Q308" i="31"/>
  <c r="R308" i="31" s="1"/>
  <c r="Q307" i="31"/>
  <c r="Q306" i="31"/>
  <c r="R306" i="31" s="1"/>
  <c r="Q305" i="31"/>
  <c r="R305" i="31" s="1"/>
  <c r="Q304" i="31"/>
  <c r="Q303" i="31"/>
  <c r="Q302" i="31"/>
  <c r="U302" i="31" s="1"/>
  <c r="Q301" i="31"/>
  <c r="U301" i="31" s="1"/>
  <c r="Q300" i="31"/>
  <c r="U300" i="31" s="1"/>
  <c r="Q299" i="31"/>
  <c r="U299" i="31" s="1"/>
  <c r="Q298" i="31"/>
  <c r="U298" i="31" s="1"/>
  <c r="Q297" i="31"/>
  <c r="U297" i="31" s="1"/>
  <c r="Q296" i="31"/>
  <c r="Q295" i="31"/>
  <c r="U295" i="31" s="1"/>
  <c r="Q294" i="31"/>
  <c r="U294" i="31" s="1"/>
  <c r="Q293" i="31"/>
  <c r="U293" i="31" s="1"/>
  <c r="Q292" i="31"/>
  <c r="U292" i="31" s="1"/>
  <c r="Q291" i="31"/>
  <c r="Q290" i="31"/>
  <c r="U290" i="31" s="1"/>
  <c r="Q289" i="31"/>
  <c r="Q288" i="31"/>
  <c r="U288" i="31" s="1"/>
  <c r="Q287" i="31"/>
  <c r="U287" i="31" s="1"/>
  <c r="Q286" i="31"/>
  <c r="Q285" i="31"/>
  <c r="R285" i="31" s="1"/>
  <c r="Q284" i="31"/>
  <c r="R284" i="31" s="1"/>
  <c r="Q283" i="31"/>
  <c r="U283" i="31" s="1"/>
  <c r="Q282" i="31"/>
  <c r="U282" i="31" s="1"/>
  <c r="Q281" i="31"/>
  <c r="U281" i="31" s="1"/>
  <c r="Q280" i="31"/>
  <c r="U280" i="31" s="1"/>
  <c r="Q279" i="31"/>
  <c r="U279" i="31" s="1"/>
  <c r="Q278" i="31"/>
  <c r="R278" i="31" s="1"/>
  <c r="Q277" i="31"/>
  <c r="U277" i="31" s="1"/>
  <c r="Q276" i="31"/>
  <c r="U276" i="31" s="1"/>
  <c r="Q275" i="31"/>
  <c r="U275" i="31" s="1"/>
  <c r="Q274" i="31"/>
  <c r="U274" i="31" s="1"/>
  <c r="Q273" i="31"/>
  <c r="U273" i="31" s="1"/>
  <c r="Q272" i="31"/>
  <c r="R272" i="31" s="1"/>
  <c r="Q271" i="31"/>
  <c r="U271" i="31" s="1"/>
  <c r="Q270" i="31"/>
  <c r="U270" i="31" s="1"/>
  <c r="Q269" i="31"/>
  <c r="R269" i="31" s="1"/>
  <c r="R289" i="31" s="1"/>
  <c r="Q268" i="31"/>
  <c r="U268" i="31" s="1"/>
  <c r="Q267" i="31"/>
  <c r="U267" i="31" s="1"/>
  <c r="Q266" i="31"/>
  <c r="U266" i="31" s="1"/>
  <c r="Q265" i="31"/>
  <c r="R265" i="31" s="1"/>
  <c r="Q264" i="31"/>
  <c r="R264" i="31" s="1"/>
  <c r="Q263" i="31"/>
  <c r="Q262" i="31"/>
  <c r="Q261" i="31"/>
  <c r="Q260" i="31"/>
  <c r="U260" i="31" s="1"/>
  <c r="Q259" i="31"/>
  <c r="U259" i="31" s="1"/>
  <c r="Q258" i="31"/>
  <c r="U258" i="31" s="1"/>
  <c r="Q257" i="31"/>
  <c r="R257" i="31" s="1"/>
  <c r="Q256" i="31"/>
  <c r="U256" i="31" s="1"/>
  <c r="Q255" i="31"/>
  <c r="Q254" i="31"/>
  <c r="U254" i="31" s="1"/>
  <c r="Q253" i="31"/>
  <c r="U253" i="31" s="1"/>
  <c r="Q252" i="31"/>
  <c r="U252" i="31" s="1"/>
  <c r="Q251" i="31"/>
  <c r="U251" i="31" s="1"/>
  <c r="Q250" i="31"/>
  <c r="U250" i="31" s="1"/>
  <c r="Q249" i="31"/>
  <c r="U249" i="31" s="1"/>
  <c r="Q248" i="31"/>
  <c r="U248" i="31" s="1"/>
  <c r="Q247" i="31"/>
  <c r="U247" i="31" s="1"/>
  <c r="Q246" i="31"/>
  <c r="U246" i="31" s="1"/>
  <c r="Q245" i="31"/>
  <c r="U245" i="31" s="1"/>
  <c r="Q244" i="31"/>
  <c r="U244" i="31" s="1"/>
  <c r="Q243" i="31"/>
  <c r="U243" i="31" s="1"/>
  <c r="Q242" i="31"/>
  <c r="U242" i="31" s="1"/>
  <c r="Q241" i="31"/>
  <c r="U241" i="31" s="1"/>
  <c r="Q240" i="31"/>
  <c r="U240" i="31" s="1"/>
  <c r="Q239" i="31"/>
  <c r="R239" i="31" s="1"/>
  <c r="Q238" i="31"/>
  <c r="R238" i="31" s="1"/>
  <c r="Q237" i="31"/>
  <c r="U237" i="31" s="1"/>
  <c r="Q236" i="31"/>
  <c r="U236" i="31" s="1"/>
  <c r="Q235" i="31"/>
  <c r="U235" i="31" s="1"/>
  <c r="Q234" i="31"/>
  <c r="U234" i="31" s="1"/>
  <c r="Q233" i="31"/>
  <c r="U233" i="31" s="1"/>
  <c r="Q232" i="31"/>
  <c r="R232" i="31" s="1"/>
  <c r="R248" i="31" s="1"/>
  <c r="Q231" i="31"/>
  <c r="R231" i="31" s="1"/>
  <c r="Q230" i="31"/>
  <c r="Q229" i="31"/>
  <c r="U229" i="31" s="1"/>
  <c r="Q228" i="31"/>
  <c r="U228" i="31" s="1"/>
  <c r="Q227" i="31"/>
  <c r="U227" i="31" s="1"/>
  <c r="Q226" i="31"/>
  <c r="U226" i="31" s="1"/>
  <c r="Q225" i="31"/>
  <c r="U225" i="31" s="1"/>
  <c r="Q224" i="31"/>
  <c r="U224" i="31" s="1"/>
  <c r="Q223" i="31"/>
  <c r="Q222" i="31"/>
  <c r="U222" i="31" s="1"/>
  <c r="Q221" i="31"/>
  <c r="U221" i="31" s="1"/>
  <c r="Q220" i="31"/>
  <c r="U220" i="31" s="1"/>
  <c r="Q219" i="31"/>
  <c r="U219" i="31" s="1"/>
  <c r="Q218" i="31"/>
  <c r="U218" i="31" s="1"/>
  <c r="Q217" i="31"/>
  <c r="U217" i="31" s="1"/>
  <c r="Q216" i="31"/>
  <c r="U216" i="31" s="1"/>
  <c r="Q215" i="31"/>
  <c r="U215" i="31" s="1"/>
  <c r="Q214" i="31"/>
  <c r="U214" i="31" s="1"/>
  <c r="Q213" i="31"/>
  <c r="U213" i="31" s="1"/>
  <c r="Q212" i="31"/>
  <c r="U212" i="31" s="1"/>
  <c r="Q211" i="31"/>
  <c r="Q210" i="31"/>
  <c r="U210" i="31" s="1"/>
  <c r="Q209" i="31"/>
  <c r="U209" i="31" s="1"/>
  <c r="Q208" i="31"/>
  <c r="U208" i="31" s="1"/>
  <c r="Q207" i="31"/>
  <c r="U207" i="31" s="1"/>
  <c r="Q206" i="31"/>
  <c r="U206" i="31" s="1"/>
  <c r="Q205" i="31"/>
  <c r="U205" i="31" s="1"/>
  <c r="Q204" i="31"/>
  <c r="U204" i="31" s="1"/>
  <c r="Q203" i="31"/>
  <c r="U203" i="31" s="1"/>
  <c r="Q202" i="31"/>
  <c r="U202" i="31" s="1"/>
  <c r="Q201" i="31"/>
  <c r="U201" i="31" s="1"/>
  <c r="Q200" i="31"/>
  <c r="U200" i="31" s="1"/>
  <c r="Q199" i="31"/>
  <c r="U199" i="31" s="1"/>
  <c r="Q198" i="31"/>
  <c r="U198" i="31" s="1"/>
  <c r="Q197" i="31"/>
  <c r="U197" i="31" s="1"/>
  <c r="Q196" i="31"/>
  <c r="U196" i="31" s="1"/>
  <c r="Q195" i="31"/>
  <c r="U195" i="31" s="1"/>
  <c r="Q194" i="31"/>
  <c r="U194" i="31" s="1"/>
  <c r="Q193" i="31"/>
  <c r="U193" i="31" s="1"/>
  <c r="Q192" i="31"/>
  <c r="U192" i="31" s="1"/>
  <c r="Q191" i="31"/>
  <c r="U191" i="31" s="1"/>
  <c r="Q190" i="31"/>
  <c r="U190" i="31" s="1"/>
  <c r="Q189" i="31"/>
  <c r="U189" i="31" s="1"/>
  <c r="Q188" i="31"/>
  <c r="U188" i="31" s="1"/>
  <c r="Q187" i="31"/>
  <c r="U187" i="31" s="1"/>
  <c r="Q186" i="31"/>
  <c r="U186" i="31" s="1"/>
  <c r="Q185" i="31"/>
  <c r="U185" i="31" s="1"/>
  <c r="Q184" i="31"/>
  <c r="U184" i="31" s="1"/>
  <c r="Q183" i="31"/>
  <c r="U183" i="31" s="1"/>
  <c r="Q182" i="31"/>
  <c r="U182" i="31" s="1"/>
  <c r="Q181" i="31"/>
  <c r="R181" i="31" s="1"/>
  <c r="Q180" i="31"/>
  <c r="U180" i="31" s="1"/>
  <c r="Q179" i="31"/>
  <c r="U179" i="31" s="1"/>
  <c r="Q178" i="31"/>
  <c r="U178" i="31" s="1"/>
  <c r="Q177" i="31"/>
  <c r="U177" i="31" s="1"/>
  <c r="Q176" i="31"/>
  <c r="U176" i="31" s="1"/>
  <c r="Q175" i="31"/>
  <c r="Q174" i="31"/>
  <c r="U174" i="31" s="1"/>
  <c r="Q173" i="31"/>
  <c r="U173" i="31" s="1"/>
  <c r="Q172" i="31"/>
  <c r="U172" i="31" s="1"/>
  <c r="Q171" i="31"/>
  <c r="U171" i="31" s="1"/>
  <c r="Q170" i="31"/>
  <c r="U170" i="31" s="1"/>
  <c r="Q169" i="31"/>
  <c r="U169" i="31" s="1"/>
  <c r="Q168" i="31"/>
  <c r="U168" i="31" s="1"/>
  <c r="Q167" i="31"/>
  <c r="U167" i="31" s="1"/>
  <c r="Q166" i="31"/>
  <c r="U166" i="31" s="1"/>
  <c r="Q165" i="31"/>
  <c r="U165" i="31" s="1"/>
  <c r="Q164" i="31"/>
  <c r="U164" i="31" s="1"/>
  <c r="Q163" i="31"/>
  <c r="U163" i="31" s="1"/>
  <c r="Q162" i="31"/>
  <c r="U162" i="31" s="1"/>
  <c r="Q161" i="31"/>
  <c r="U161" i="31" s="1"/>
  <c r="Q160" i="31"/>
  <c r="U160" i="31" s="1"/>
  <c r="Q159" i="31"/>
  <c r="U159" i="31" s="1"/>
  <c r="Q158" i="31"/>
  <c r="U158" i="31" s="1"/>
  <c r="Q157" i="31"/>
  <c r="U157" i="31" s="1"/>
  <c r="Q156" i="31"/>
  <c r="U156" i="31" s="1"/>
  <c r="Q155" i="31"/>
  <c r="U155" i="31" s="1"/>
  <c r="Q154" i="31"/>
  <c r="U154" i="31" s="1"/>
  <c r="Q153" i="31"/>
  <c r="U153" i="31" s="1"/>
  <c r="Q152" i="31"/>
  <c r="U152" i="31" s="1"/>
  <c r="Q151" i="31"/>
  <c r="U151" i="31" s="1"/>
  <c r="Q150" i="31"/>
  <c r="U150" i="31" s="1"/>
  <c r="Q149" i="31"/>
  <c r="U149" i="31" s="1"/>
  <c r="Q148" i="31"/>
  <c r="U148" i="31" s="1"/>
  <c r="Q147" i="31"/>
  <c r="U147" i="31" s="1"/>
  <c r="Q146" i="31"/>
  <c r="U146" i="31" s="1"/>
  <c r="Q145" i="31"/>
  <c r="U145" i="31" s="1"/>
  <c r="Q144" i="31"/>
  <c r="U144" i="31" s="1"/>
  <c r="Q143" i="31"/>
  <c r="Q142" i="31"/>
  <c r="U142" i="31" s="1"/>
  <c r="Q141" i="31"/>
  <c r="U141" i="31" s="1"/>
  <c r="Q140" i="31"/>
  <c r="U140" i="31" s="1"/>
  <c r="Q139" i="31"/>
  <c r="U139" i="31" s="1"/>
  <c r="Q138" i="31"/>
  <c r="U138" i="31" s="1"/>
  <c r="Q137" i="31"/>
  <c r="U137" i="31" s="1"/>
  <c r="Q136" i="31"/>
  <c r="U136" i="31" s="1"/>
  <c r="Q135" i="31"/>
  <c r="R135" i="31" s="1"/>
  <c r="Q134" i="31"/>
  <c r="R134" i="31" s="1"/>
  <c r="R262" i="31"/>
  <c r="Q133" i="31"/>
  <c r="R133" i="31" s="1"/>
  <c r="Q132" i="31"/>
  <c r="R132" i="31" s="1"/>
  <c r="Q131" i="31"/>
  <c r="R131" i="31" s="1"/>
  <c r="Q130" i="31"/>
  <c r="R130" i="31" s="1"/>
  <c r="Q129" i="31"/>
  <c r="R129" i="31" s="1"/>
  <c r="Q128" i="31"/>
  <c r="Q127" i="31"/>
  <c r="Q126" i="31"/>
  <c r="U126" i="31" s="1"/>
  <c r="Q125" i="31"/>
  <c r="U125" i="31" s="1"/>
  <c r="Q124" i="31"/>
  <c r="U124" i="31" s="1"/>
  <c r="Q123" i="31"/>
  <c r="U123" i="31" s="1"/>
  <c r="Q122" i="31"/>
  <c r="U122" i="31" s="1"/>
  <c r="Q121" i="31"/>
  <c r="U121" i="31" s="1"/>
  <c r="Q120" i="31"/>
  <c r="U120" i="31" s="1"/>
  <c r="Q119" i="31"/>
  <c r="U119" i="31" s="1"/>
  <c r="Q118" i="31"/>
  <c r="U118" i="31" s="1"/>
  <c r="Q117" i="31"/>
  <c r="R117" i="31" s="1"/>
  <c r="Q116" i="31"/>
  <c r="R116" i="31" s="1"/>
  <c r="Q115" i="31"/>
  <c r="R115" i="31" s="1"/>
  <c r="Q114" i="31"/>
  <c r="R114" i="31" s="1"/>
  <c r="Q113" i="31"/>
  <c r="R113" i="31" s="1"/>
  <c r="Q112" i="31"/>
  <c r="R112" i="31" s="1"/>
  <c r="Q111" i="31"/>
  <c r="U111" i="31" s="1"/>
  <c r="Q110" i="31"/>
  <c r="R110" i="31" s="1"/>
  <c r="Q109" i="31"/>
  <c r="R109" i="31" s="1"/>
  <c r="Q108" i="31"/>
  <c r="R108" i="31" s="1"/>
  <c r="Q107" i="31"/>
  <c r="R107" i="31" s="1"/>
  <c r="Q106" i="31"/>
  <c r="Q105" i="31"/>
  <c r="U105" i="31" s="1"/>
  <c r="Q104" i="31"/>
  <c r="U104" i="31" s="1"/>
  <c r="Q103" i="31"/>
  <c r="U103" i="31" s="1"/>
  <c r="Q102" i="31"/>
  <c r="U102" i="31" s="1"/>
  <c r="Q101" i="31"/>
  <c r="U101" i="31" s="1"/>
  <c r="Q100" i="31"/>
  <c r="U100" i="31" s="1"/>
  <c r="Q99" i="31"/>
  <c r="U99" i="31" s="1"/>
  <c r="Q98" i="31"/>
  <c r="U98" i="31" s="1"/>
  <c r="Q97" i="31"/>
  <c r="U97" i="31" s="1"/>
  <c r="Q96" i="31"/>
  <c r="U96" i="31" s="1"/>
  <c r="Q95" i="31"/>
  <c r="U95" i="31" s="1"/>
  <c r="Q94" i="31"/>
  <c r="U94" i="31" s="1"/>
  <c r="Q93" i="31"/>
  <c r="U93" i="31" s="1"/>
  <c r="Q92" i="31"/>
  <c r="U92" i="31" s="1"/>
  <c r="Q91" i="31"/>
  <c r="U91" i="31" s="1"/>
  <c r="Q90" i="31"/>
  <c r="U90" i="31" s="1"/>
  <c r="Q89" i="31"/>
  <c r="U89" i="31" s="1"/>
  <c r="Q88" i="31"/>
  <c r="U88" i="31" s="1"/>
  <c r="Q87" i="31"/>
  <c r="U87" i="31" s="1"/>
  <c r="Q86" i="31"/>
  <c r="U86" i="31" s="1"/>
  <c r="Q85" i="31"/>
  <c r="U85" i="31" s="1"/>
  <c r="Q84" i="31"/>
  <c r="R84" i="31" s="1"/>
  <c r="Q83" i="31"/>
  <c r="R83" i="31" s="1"/>
  <c r="Q82" i="31"/>
  <c r="R82" i="31" s="1"/>
  <c r="Q81" i="31"/>
  <c r="Q80" i="31"/>
  <c r="Q79" i="31"/>
  <c r="U79" i="31" s="1"/>
  <c r="Q78" i="31"/>
  <c r="U78" i="31" s="1"/>
  <c r="Q77" i="31"/>
  <c r="U77" i="31" s="1"/>
  <c r="Q76" i="31"/>
  <c r="U76" i="31" s="1"/>
  <c r="Q75" i="31"/>
  <c r="U75" i="31" s="1"/>
  <c r="Q74" i="31"/>
  <c r="U74" i="31" s="1"/>
  <c r="Q73" i="31"/>
  <c r="U73" i="31" s="1"/>
  <c r="Q72" i="31"/>
  <c r="U72" i="31" s="1"/>
  <c r="Q71" i="31"/>
  <c r="U71" i="31" s="1"/>
  <c r="Q70" i="31"/>
  <c r="U70" i="31" s="1"/>
  <c r="Q69" i="31"/>
  <c r="U69" i="31" s="1"/>
  <c r="Q68" i="31"/>
  <c r="U68" i="31" s="1"/>
  <c r="Q67" i="31"/>
  <c r="U67" i="31" s="1"/>
  <c r="Q66" i="31"/>
  <c r="R66" i="31" s="1"/>
  <c r="Q65" i="31"/>
  <c r="U65" i="31" s="1"/>
  <c r="Q64" i="31"/>
  <c r="U64" i="31" s="1"/>
  <c r="Q63" i="31"/>
  <c r="U63" i="31" s="1"/>
  <c r="Q62" i="31"/>
  <c r="R62" i="31" s="1"/>
  <c r="Q61" i="31"/>
  <c r="U61" i="31" s="1"/>
  <c r="Q60" i="31"/>
  <c r="R60" i="31" s="1"/>
  <c r="Q59" i="31"/>
  <c r="R59" i="31" s="1"/>
  <c r="Q58" i="31"/>
  <c r="R58" i="31" s="1"/>
  <c r="R78" i="31" s="1"/>
  <c r="Q57" i="31"/>
  <c r="R57" i="31" s="1"/>
  <c r="Q56" i="31"/>
  <c r="R56" i="31" s="1"/>
  <c r="Q55" i="31"/>
  <c r="U55" i="31" s="1"/>
  <c r="Q54" i="31"/>
  <c r="U54" i="31" s="1"/>
  <c r="Q53" i="31"/>
  <c r="U53" i="31" s="1"/>
  <c r="Q52" i="31"/>
  <c r="U52" i="31" s="1"/>
  <c r="Q51" i="31"/>
  <c r="U51" i="31" s="1"/>
  <c r="Q50" i="31"/>
  <c r="U50" i="31" s="1"/>
  <c r="Q49" i="31"/>
  <c r="U49" i="31" s="1"/>
  <c r="Q48" i="31"/>
  <c r="U48" i="31" s="1"/>
  <c r="Q47" i="31"/>
  <c r="U47" i="31" s="1"/>
  <c r="Q46" i="31"/>
  <c r="U46" i="31" s="1"/>
  <c r="Q45" i="31"/>
  <c r="U45" i="31" s="1"/>
  <c r="Q44" i="31"/>
  <c r="U44" i="31" s="1"/>
  <c r="Q43" i="31"/>
  <c r="R43" i="31" s="1"/>
  <c r="Q42" i="31"/>
  <c r="R42" i="31" s="1"/>
  <c r="Q41" i="31"/>
  <c r="R41" i="31" s="1"/>
  <c r="Q40" i="31"/>
  <c r="R40" i="31" s="1"/>
  <c r="Q39" i="31"/>
  <c r="U39" i="31" s="1"/>
  <c r="Q38" i="31"/>
  <c r="R38" i="31" s="1"/>
  <c r="Q37" i="31"/>
  <c r="U37" i="31" s="1"/>
  <c r="Q36" i="31"/>
  <c r="R36" i="31" s="1"/>
  <c r="Q35" i="31"/>
  <c r="R35" i="31" s="1"/>
  <c r="Q34" i="31"/>
  <c r="R34" i="31" s="1"/>
  <c r="Q33" i="31"/>
  <c r="U33" i="31" s="1"/>
  <c r="Q32" i="31"/>
  <c r="U32" i="31" s="1"/>
  <c r="Q31" i="31"/>
  <c r="R31" i="31" s="1"/>
  <c r="Q30" i="31"/>
  <c r="U30" i="31" s="1"/>
  <c r="Q29" i="31"/>
  <c r="U29" i="31" s="1"/>
  <c r="Q28" i="31"/>
  <c r="U28" i="31" s="1"/>
  <c r="Q27" i="31"/>
  <c r="U27" i="31" s="1"/>
  <c r="Q26" i="31"/>
  <c r="U26" i="31" s="1"/>
  <c r="Q25" i="31"/>
  <c r="Q24" i="31"/>
  <c r="U24" i="31" s="1"/>
  <c r="Q23" i="31"/>
  <c r="Q22" i="31"/>
  <c r="U22" i="31" s="1"/>
  <c r="Q21" i="31"/>
  <c r="R21" i="31" s="1"/>
  <c r="Q20" i="31"/>
  <c r="R20" i="31" s="1"/>
  <c r="Q19" i="31"/>
  <c r="Q18" i="31"/>
  <c r="R18" i="31" s="1"/>
  <c r="Q17" i="31"/>
  <c r="R17" i="31" s="1"/>
  <c r="C6" i="65" s="1"/>
  <c r="Q16" i="31"/>
  <c r="U16" i="31" s="1"/>
  <c r="Q15" i="31"/>
  <c r="R15" i="31" s="1"/>
  <c r="Q14" i="31"/>
  <c r="R14" i="31" s="1"/>
  <c r="Q13" i="31"/>
  <c r="U13" i="31" s="1"/>
  <c r="Q12" i="31"/>
  <c r="U12" i="31" s="1"/>
  <c r="Q11" i="31"/>
  <c r="U11" i="31" s="1"/>
  <c r="Q10" i="31"/>
  <c r="Q9" i="31"/>
  <c r="Q8" i="31"/>
  <c r="R8" i="31" s="1"/>
  <c r="Q7" i="31"/>
  <c r="R7" i="31" s="1"/>
  <c r="E7" i="67" s="1"/>
  <c r="U175" i="31"/>
  <c r="U307" i="31"/>
  <c r="R414" i="31"/>
  <c r="U143" i="31"/>
  <c r="U223" i="31"/>
  <c r="U291" i="31"/>
  <c r="R345" i="31"/>
  <c r="R342" i="31"/>
  <c r="R343" i="31"/>
  <c r="R344" i="31"/>
  <c r="R346" i="31"/>
  <c r="R348" i="31"/>
  <c r="R347" i="31"/>
  <c r="R409" i="31"/>
  <c r="U289" i="31"/>
  <c r="U211" i="31"/>
  <c r="U255" i="31"/>
  <c r="R263" i="31"/>
  <c r="U311" i="31"/>
  <c r="U286" i="31"/>
  <c r="R427" i="31"/>
  <c r="R349" i="31"/>
  <c r="U349" i="31"/>
  <c r="T349" i="31"/>
  <c r="R372" i="31"/>
  <c r="R373" i="31"/>
  <c r="R411" i="31"/>
  <c r="R412" i="31"/>
  <c r="R334" i="31"/>
  <c r="R338" i="31"/>
  <c r="R328" i="31"/>
  <c r="R329" i="31"/>
  <c r="R330" i="31"/>
  <c r="R327" i="31"/>
  <c r="R388" i="31"/>
  <c r="R394" i="31"/>
  <c r="R407" i="31"/>
  <c r="R390" i="31"/>
  <c r="R413" i="31"/>
  <c r="R387" i="31"/>
  <c r="R391" i="31"/>
  <c r="R386" i="31"/>
  <c r="R395" i="31"/>
  <c r="R441" i="31"/>
  <c r="R430" i="31"/>
  <c r="R442" i="31"/>
  <c r="R434" i="31"/>
  <c r="R433" i="31"/>
  <c r="R432" i="31"/>
  <c r="R435" i="31"/>
  <c r="R339" i="31"/>
  <c r="R340" i="31"/>
  <c r="R341" i="31"/>
  <c r="R421" i="31"/>
  <c r="R422" i="31"/>
  <c r="R416" i="31"/>
  <c r="R417" i="31"/>
  <c r="R397" i="31"/>
  <c r="R400" i="31"/>
  <c r="R403" i="31"/>
  <c r="R406" i="31"/>
  <c r="R408" i="31"/>
  <c r="R418" i="31"/>
  <c r="R420" i="31"/>
  <c r="R402" i="31"/>
  <c r="R401" i="31"/>
  <c r="R399" i="31"/>
  <c r="R396" i="31"/>
  <c r="R419" i="31"/>
  <c r="R415" i="31"/>
  <c r="R364" i="31"/>
  <c r="R363" i="31"/>
  <c r="R410" i="31"/>
  <c r="R356" i="31"/>
  <c r="R354" i="31"/>
  <c r="R355" i="31"/>
  <c r="R333" i="31"/>
  <c r="R332" i="31"/>
  <c r="R331" i="31"/>
  <c r="R429" i="31"/>
  <c r="R377" i="31"/>
  <c r="R376" i="31"/>
  <c r="R375" i="31"/>
  <c r="R380" i="31"/>
  <c r="R369" i="31"/>
  <c r="R370" i="31"/>
  <c r="R371" i="31"/>
  <c r="R374" i="31"/>
  <c r="R379" i="31"/>
  <c r="R352" i="31"/>
  <c r="R367" i="31"/>
  <c r="R365" i="31"/>
  <c r="R368" i="31"/>
  <c r="R378" i="31"/>
  <c r="R353" i="31"/>
  <c r="R357" i="31"/>
  <c r="R360" i="31"/>
  <c r="R359" i="31"/>
  <c r="R361" i="31"/>
  <c r="R362" i="31"/>
  <c r="R335" i="31"/>
  <c r="R437" i="31"/>
  <c r="R438" i="31"/>
  <c r="R436" i="31"/>
  <c r="R439" i="31"/>
  <c r="R440" i="31"/>
  <c r="R336" i="31"/>
  <c r="R337" i="31"/>
  <c r="T230" i="31"/>
  <c r="T231" i="31"/>
  <c r="T261" i="31"/>
  <c r="T262" i="31"/>
  <c r="T303" i="31"/>
  <c r="T304" i="31"/>
  <c r="T323" i="31"/>
  <c r="T325" i="31"/>
  <c r="T327" i="31"/>
  <c r="T328" i="31"/>
  <c r="T329" i="31"/>
  <c r="T330" i="31"/>
  <c r="T331" i="31"/>
  <c r="T332" i="31"/>
  <c r="T333" i="31"/>
  <c r="T334" i="31"/>
  <c r="T335" i="31"/>
  <c r="T336" i="31"/>
  <c r="T337" i="31"/>
  <c r="T338" i="31"/>
  <c r="T339" i="31"/>
  <c r="T340" i="31"/>
  <c r="T341" i="31"/>
  <c r="T342" i="31"/>
  <c r="T343" i="31"/>
  <c r="T344" i="31"/>
  <c r="T345" i="31"/>
  <c r="T346" i="31"/>
  <c r="T347" i="31"/>
  <c r="T348" i="31"/>
  <c r="T351" i="31"/>
  <c r="T352" i="31"/>
  <c r="T353" i="31"/>
  <c r="T354" i="31"/>
  <c r="T355" i="31"/>
  <c r="T356" i="31"/>
  <c r="T357" i="31"/>
  <c r="T358" i="31"/>
  <c r="T359" i="31"/>
  <c r="T360" i="31"/>
  <c r="T361" i="31"/>
  <c r="T362" i="31"/>
  <c r="T363" i="31"/>
  <c r="T364" i="31"/>
  <c r="T365" i="31"/>
  <c r="T366" i="31"/>
  <c r="T367" i="31"/>
  <c r="T368" i="31"/>
  <c r="T369" i="31"/>
  <c r="T370" i="31"/>
  <c r="T371" i="31"/>
  <c r="T372" i="31"/>
  <c r="T373" i="31"/>
  <c r="T374" i="31"/>
  <c r="T375" i="31"/>
  <c r="T376" i="31"/>
  <c r="T377" i="31"/>
  <c r="T378" i="31"/>
  <c r="T379" i="31"/>
  <c r="T380" i="31"/>
  <c r="T383" i="31"/>
  <c r="T384" i="31"/>
  <c r="T385" i="31"/>
  <c r="T386" i="31"/>
  <c r="T387" i="31"/>
  <c r="T388" i="31"/>
  <c r="T389" i="31"/>
  <c r="T390" i="31"/>
  <c r="T391" i="31"/>
  <c r="T392" i="31"/>
  <c r="T393" i="31"/>
  <c r="T394" i="31"/>
  <c r="T395" i="31"/>
  <c r="T396" i="31"/>
  <c r="T397" i="31"/>
  <c r="T398" i="31"/>
  <c r="T399" i="31"/>
  <c r="T400" i="31"/>
  <c r="T401" i="31"/>
  <c r="T402" i="31"/>
  <c r="T403" i="31"/>
  <c r="T404" i="31"/>
  <c r="T405" i="31"/>
  <c r="T406" i="31"/>
  <c r="T407" i="31"/>
  <c r="T408" i="31"/>
  <c r="T409" i="31"/>
  <c r="T410" i="31"/>
  <c r="T411" i="31"/>
  <c r="T412" i="31"/>
  <c r="T413" i="31"/>
  <c r="T414" i="31"/>
  <c r="T415" i="31"/>
  <c r="T416" i="31"/>
  <c r="T417" i="31"/>
  <c r="T418" i="31"/>
  <c r="T419" i="31"/>
  <c r="T420" i="31"/>
  <c r="T421" i="31"/>
  <c r="T422" i="31"/>
  <c r="T425" i="31"/>
  <c r="T426" i="31"/>
  <c r="T427" i="31"/>
  <c r="T428" i="31"/>
  <c r="T429" i="31"/>
  <c r="T430" i="31"/>
  <c r="T431" i="31"/>
  <c r="T432" i="31"/>
  <c r="T433" i="31"/>
  <c r="T434" i="31"/>
  <c r="T435" i="31"/>
  <c r="T436" i="31"/>
  <c r="T437" i="31"/>
  <c r="T438" i="31"/>
  <c r="T439" i="31"/>
  <c r="T440" i="31"/>
  <c r="T441" i="31"/>
  <c r="T442" i="31"/>
  <c r="B20" i="33"/>
  <c r="B19" i="33"/>
  <c r="B18" i="33"/>
  <c r="B17" i="33"/>
  <c r="B16" i="33"/>
  <c r="B15" i="33"/>
  <c r="B14" i="33"/>
  <c r="B13" i="33"/>
  <c r="B12" i="33"/>
  <c r="B11" i="33"/>
  <c r="C28" i="33" s="1" a="1"/>
  <c r="A7" i="46"/>
  <c r="A8" i="46" s="1"/>
  <c r="A9" i="46" s="1"/>
  <c r="A10" i="46" s="1"/>
  <c r="A11" i="46" s="1"/>
  <c r="A12" i="46" s="1"/>
  <c r="A13" i="46" s="1"/>
  <c r="A14" i="46" s="1"/>
  <c r="A15" i="46" s="1"/>
  <c r="A7" i="45"/>
  <c r="A8" i="45" s="1"/>
  <c r="A9" i="45" s="1"/>
  <c r="A10" i="45" s="1"/>
  <c r="A11" i="45" s="1"/>
  <c r="A12" i="45" s="1"/>
  <c r="A13" i="45" s="1"/>
  <c r="A14" i="45" s="1"/>
  <c r="A15" i="45" s="1"/>
  <c r="A16" i="45" s="1"/>
  <c r="A17" i="45" s="1"/>
  <c r="A18" i="45" s="1"/>
  <c r="A19" i="45" s="1"/>
  <c r="A20" i="45" s="1"/>
  <c r="A21" i="45" s="1"/>
  <c r="A22" i="45" s="1"/>
  <c r="A23" i="45" s="1"/>
  <c r="A24" i="45" s="1"/>
  <c r="A25" i="45" s="1"/>
  <c r="A26" i="45" s="1"/>
  <c r="A27" i="45" s="1"/>
  <c r="A28" i="45" s="1"/>
  <c r="A29" i="45" s="1"/>
  <c r="A30" i="45" s="1"/>
  <c r="A31" i="45" s="1"/>
  <c r="A32" i="45" s="1"/>
  <c r="A33" i="45" s="1"/>
  <c r="A34" i="45" s="1"/>
  <c r="A35" i="45" s="1"/>
  <c r="A36" i="45" s="1"/>
  <c r="A37" i="45" s="1"/>
  <c r="A38" i="45" s="1"/>
  <c r="A39" i="45" s="1"/>
  <c r="A40" i="45" s="1"/>
  <c r="A41" i="45" s="1"/>
  <c r="A42" i="45" s="1"/>
  <c r="A43" i="45" s="1"/>
  <c r="A44" i="45" s="1"/>
  <c r="A45" i="45" s="1"/>
  <c r="A46" i="45" s="1"/>
  <c r="A47" i="45" s="1"/>
  <c r="A48" i="45" s="1"/>
  <c r="A49" i="45" s="1"/>
  <c r="A50" i="45" s="1"/>
  <c r="A51" i="45" s="1"/>
  <c r="A52" i="45" s="1"/>
  <c r="A53" i="45" s="1"/>
  <c r="A54" i="45" s="1"/>
  <c r="A55" i="45" s="1"/>
  <c r="C50" i="33"/>
  <c r="A8" i="31"/>
  <c r="A9" i="31" s="1"/>
  <c r="A10" i="31" s="1"/>
  <c r="A11" i="31" s="1"/>
  <c r="A12" i="31" s="1"/>
  <c r="A13" i="31" s="1"/>
  <c r="A14" i="31" s="1"/>
  <c r="A15" i="31" s="1"/>
  <c r="A16" i="31" s="1"/>
  <c r="A17" i="31" s="1"/>
  <c r="A18" i="31" s="1"/>
  <c r="A19" i="31" s="1"/>
  <c r="A20" i="31" s="1"/>
  <c r="A21" i="31" s="1"/>
  <c r="A22" i="31" s="1"/>
  <c r="A23" i="31" s="1"/>
  <c r="A24" i="31" s="1"/>
  <c r="A25" i="31" s="1"/>
  <c r="A26" i="31" s="1"/>
  <c r="A27" i="31" s="1"/>
  <c r="A28" i="31" s="1"/>
  <c r="A29" i="31" s="1"/>
  <c r="A30" i="31" s="1"/>
  <c r="A31" i="31" s="1"/>
  <c r="A32" i="31" s="1"/>
  <c r="A33" i="31" s="1"/>
  <c r="A34" i="31" s="1"/>
  <c r="A35" i="31" s="1"/>
  <c r="A36" i="31" s="1"/>
  <c r="A37" i="31" s="1"/>
  <c r="A38" i="31" s="1"/>
  <c r="A39" i="31" s="1"/>
  <c r="A40" i="31" s="1"/>
  <c r="A41" i="31" s="1"/>
  <c r="A42" i="31" s="1"/>
  <c r="A43" i="31" s="1"/>
  <c r="A44" i="31" s="1"/>
  <c r="A45" i="31" s="1"/>
  <c r="A46" i="31" s="1"/>
  <c r="A47" i="31" s="1"/>
  <c r="A48" i="31" s="1"/>
  <c r="A49" i="31" s="1"/>
  <c r="A50" i="31" s="1"/>
  <c r="A51" i="31" s="1"/>
  <c r="A52" i="31" s="1"/>
  <c r="A53" i="31" s="1"/>
  <c r="A54" i="31" s="1"/>
  <c r="A55" i="31" s="1"/>
  <c r="A56" i="31" s="1"/>
  <c r="A57" i="31" s="1"/>
  <c r="A58" i="31" s="1"/>
  <c r="A59" i="31" s="1"/>
  <c r="A60" i="31" s="1"/>
  <c r="A61" i="31" s="1"/>
  <c r="A62" i="31" s="1"/>
  <c r="A63" i="31" s="1"/>
  <c r="A64" i="31" s="1"/>
  <c r="A65" i="31" s="1"/>
  <c r="A66" i="31" s="1"/>
  <c r="A67" i="31" s="1"/>
  <c r="A68" i="31" s="1"/>
  <c r="A69" i="31" s="1"/>
  <c r="A70" i="31" s="1"/>
  <c r="A71" i="31" s="1"/>
  <c r="A72" i="31" s="1"/>
  <c r="A73" i="31" s="1"/>
  <c r="A74" i="31" s="1"/>
  <c r="A75" i="31" s="1"/>
  <c r="A76" i="31" s="1"/>
  <c r="A77" i="31" s="1"/>
  <c r="A78" i="31" s="1"/>
  <c r="A79" i="31" s="1"/>
  <c r="A80" i="31" s="1"/>
  <c r="A81" i="31" s="1"/>
  <c r="A82" i="31" s="1"/>
  <c r="A83" i="31" s="1"/>
  <c r="A84" i="31" s="1"/>
  <c r="A85" i="31" s="1"/>
  <c r="A86" i="31" s="1"/>
  <c r="A87" i="31" s="1"/>
  <c r="A88" i="31" s="1"/>
  <c r="A89" i="31" s="1"/>
  <c r="A90" i="31" s="1"/>
  <c r="A91" i="31" s="1"/>
  <c r="A92" i="31" s="1"/>
  <c r="A93" i="31" s="1"/>
  <c r="A94" i="31" s="1"/>
  <c r="A95" i="31" s="1"/>
  <c r="A96" i="31" s="1"/>
  <c r="A97" i="31" s="1"/>
  <c r="A98" i="31" s="1"/>
  <c r="A99" i="31" s="1"/>
  <c r="A100" i="31" s="1"/>
  <c r="A101" i="31" s="1"/>
  <c r="A102" i="31" s="1"/>
  <c r="A103" i="31" s="1"/>
  <c r="A104" i="31" s="1"/>
  <c r="A105" i="31" s="1"/>
  <c r="A106" i="31" s="1"/>
  <c r="A107" i="31" s="1"/>
  <c r="A108" i="31" s="1"/>
  <c r="A109" i="31" s="1"/>
  <c r="A110" i="31" s="1"/>
  <c r="A111" i="31" s="1"/>
  <c r="A112" i="31" s="1"/>
  <c r="A113" i="31" s="1"/>
  <c r="A114" i="31" s="1"/>
  <c r="A115" i="31" s="1"/>
  <c r="A116" i="31" s="1"/>
  <c r="A117" i="31" s="1"/>
  <c r="A118" i="31" s="1"/>
  <c r="A119" i="31" s="1"/>
  <c r="A120" i="31" s="1"/>
  <c r="A121" i="31" s="1"/>
  <c r="A122" i="31" s="1"/>
  <c r="A123" i="31" s="1"/>
  <c r="A124" i="31" s="1"/>
  <c r="A125" i="31" s="1"/>
  <c r="A126" i="31" s="1"/>
  <c r="A127" i="31" s="1"/>
  <c r="A128" i="31" s="1"/>
  <c r="A129" i="31" s="1"/>
  <c r="A130" i="31" s="1"/>
  <c r="A131" i="31" s="1"/>
  <c r="A132" i="31" s="1"/>
  <c r="A133" i="31" s="1"/>
  <c r="A134" i="31" s="1"/>
  <c r="A135" i="31" s="1"/>
  <c r="A136" i="31" s="1"/>
  <c r="A137" i="31" s="1"/>
  <c r="A138" i="31" s="1"/>
  <c r="A139" i="31" s="1"/>
  <c r="A140" i="31" s="1"/>
  <c r="A141" i="31" s="1"/>
  <c r="A142" i="31" s="1"/>
  <c r="A143" i="31" s="1"/>
  <c r="A144" i="31" s="1"/>
  <c r="A145" i="31" s="1"/>
  <c r="A146" i="31" s="1"/>
  <c r="A147" i="31" s="1"/>
  <c r="A148" i="31" s="1"/>
  <c r="A149" i="31" s="1"/>
  <c r="A150" i="31" s="1"/>
  <c r="A151" i="31" s="1"/>
  <c r="A152" i="31" s="1"/>
  <c r="A153" i="31" s="1"/>
  <c r="A154" i="31" s="1"/>
  <c r="A155" i="31" s="1"/>
  <c r="A156" i="31" s="1"/>
  <c r="A157" i="31" s="1"/>
  <c r="A158" i="31" s="1"/>
  <c r="A159" i="31" s="1"/>
  <c r="A160" i="31" s="1"/>
  <c r="A161" i="31" s="1"/>
  <c r="A162" i="31" s="1"/>
  <c r="A163" i="31" s="1"/>
  <c r="A164" i="31" s="1"/>
  <c r="A165" i="31" s="1"/>
  <c r="A166" i="31" s="1"/>
  <c r="A167" i="31" s="1"/>
  <c r="A168" i="31" s="1"/>
  <c r="A169" i="31" s="1"/>
  <c r="A170" i="31" s="1"/>
  <c r="A171" i="31" s="1"/>
  <c r="A172" i="31" s="1"/>
  <c r="A173" i="31" s="1"/>
  <c r="A174" i="31" s="1"/>
  <c r="A175" i="31" s="1"/>
  <c r="A176" i="31" s="1"/>
  <c r="A177" i="31" s="1"/>
  <c r="A178" i="31" s="1"/>
  <c r="A179" i="31" s="1"/>
  <c r="A180" i="31" s="1"/>
  <c r="A181" i="31" s="1"/>
  <c r="A182" i="31" s="1"/>
  <c r="A183" i="31" s="1"/>
  <c r="A184" i="31" s="1"/>
  <c r="A185" i="31" s="1"/>
  <c r="A186" i="31" s="1"/>
  <c r="A187" i="31" s="1"/>
  <c r="A188" i="31" s="1"/>
  <c r="A189" i="31" s="1"/>
  <c r="A190" i="31" s="1"/>
  <c r="A191" i="31" s="1"/>
  <c r="A192" i="31" s="1"/>
  <c r="A193" i="31" s="1"/>
  <c r="A194" i="31" s="1"/>
  <c r="A195" i="31" s="1"/>
  <c r="A196" i="31" s="1"/>
  <c r="A197" i="31" s="1"/>
  <c r="A198" i="31" s="1"/>
  <c r="A199" i="31" s="1"/>
  <c r="A200" i="31" s="1"/>
  <c r="A201" i="31" s="1"/>
  <c r="A202" i="31" s="1"/>
  <c r="A203" i="31" s="1"/>
  <c r="A204" i="31" s="1"/>
  <c r="A205" i="31" s="1"/>
  <c r="A206" i="31" s="1"/>
  <c r="A207" i="31" s="1"/>
  <c r="A208" i="31" s="1"/>
  <c r="A209" i="31" s="1"/>
  <c r="A210" i="31" s="1"/>
  <c r="A211" i="31" s="1"/>
  <c r="A212" i="31" s="1"/>
  <c r="A213" i="31" s="1"/>
  <c r="A214" i="31" s="1"/>
  <c r="A215" i="31" s="1"/>
  <c r="A216" i="31" s="1"/>
  <c r="A217" i="31" s="1"/>
  <c r="A218" i="31" s="1"/>
  <c r="A219" i="31" s="1"/>
  <c r="A220" i="31" s="1"/>
  <c r="A221" i="31" s="1"/>
  <c r="A222" i="31" s="1"/>
  <c r="A223" i="31" s="1"/>
  <c r="A224" i="31" s="1"/>
  <c r="A225" i="31" s="1"/>
  <c r="A226" i="31" s="1"/>
  <c r="A227" i="31" s="1"/>
  <c r="A228" i="31" s="1"/>
  <c r="A229" i="31" s="1"/>
  <c r="A230" i="31" s="1"/>
  <c r="A231" i="31" s="1"/>
  <c r="A232" i="31" s="1"/>
  <c r="A233" i="31" s="1"/>
  <c r="A234" i="31" s="1"/>
  <c r="A235" i="31" s="1"/>
  <c r="A236" i="31" s="1"/>
  <c r="A237" i="31" s="1"/>
  <c r="A238" i="31" s="1"/>
  <c r="A239" i="31" s="1"/>
  <c r="A240" i="31" s="1"/>
  <c r="A241" i="31" s="1"/>
  <c r="A242" i="31" s="1"/>
  <c r="A243" i="31" s="1"/>
  <c r="A244" i="31" s="1"/>
  <c r="A245" i="31" s="1"/>
  <c r="A246" i="31" s="1"/>
  <c r="A247" i="31" s="1"/>
  <c r="A248" i="31" s="1"/>
  <c r="A249" i="31" s="1"/>
  <c r="A250" i="31" s="1"/>
  <c r="A251" i="31" s="1"/>
  <c r="A252" i="31" s="1"/>
  <c r="A253" i="31" s="1"/>
  <c r="A254" i="31" s="1"/>
  <c r="A255" i="31" s="1"/>
  <c r="A256" i="31" s="1"/>
  <c r="A257" i="31" s="1"/>
  <c r="A258" i="31" s="1"/>
  <c r="A259" i="31" s="1"/>
  <c r="A260" i="31" s="1"/>
  <c r="A261" i="31" s="1"/>
  <c r="A262" i="31" s="1"/>
  <c r="A263" i="31" s="1"/>
  <c r="A264" i="31" s="1"/>
  <c r="A265" i="31" s="1"/>
  <c r="A266" i="31" s="1"/>
  <c r="A267" i="31" s="1"/>
  <c r="A268" i="31" s="1"/>
  <c r="A269" i="31" s="1"/>
  <c r="A270" i="31" s="1"/>
  <c r="A271" i="31" s="1"/>
  <c r="A272" i="31" s="1"/>
  <c r="A273" i="31" s="1"/>
  <c r="A274" i="31" s="1"/>
  <c r="A275" i="31" s="1"/>
  <c r="A276" i="31" s="1"/>
  <c r="A277" i="31" s="1"/>
  <c r="A278" i="31" s="1"/>
  <c r="A279" i="31" s="1"/>
  <c r="A280" i="31" s="1"/>
  <c r="A281" i="31" s="1"/>
  <c r="A282" i="31" s="1"/>
  <c r="A283" i="31" s="1"/>
  <c r="A284" i="31" s="1"/>
  <c r="A285" i="31" s="1"/>
  <c r="A286" i="31" s="1"/>
  <c r="A287" i="31" s="1"/>
  <c r="A288" i="31" s="1"/>
  <c r="A289" i="31" s="1"/>
  <c r="A290" i="31" s="1"/>
  <c r="A291" i="31" s="1"/>
  <c r="A292" i="31" s="1"/>
  <c r="A293" i="31" s="1"/>
  <c r="A294" i="31" s="1"/>
  <c r="A295" i="31" s="1"/>
  <c r="A296" i="31" s="1"/>
  <c r="A297" i="31" s="1"/>
  <c r="A298" i="31" s="1"/>
  <c r="A299" i="31" s="1"/>
  <c r="A300" i="31" s="1"/>
  <c r="A301" i="31" s="1"/>
  <c r="A302" i="31" s="1"/>
  <c r="A303" i="31" s="1"/>
  <c r="A304" i="31" s="1"/>
  <c r="A305" i="31" s="1"/>
  <c r="A306" i="31" s="1"/>
  <c r="A307" i="31" s="1"/>
  <c r="A308" i="31" s="1"/>
  <c r="A309" i="31" s="1"/>
  <c r="A310" i="31" s="1"/>
  <c r="A311" i="31" s="1"/>
  <c r="A312" i="31" s="1"/>
  <c r="A313" i="31" s="1"/>
  <c r="A314" i="31" s="1"/>
  <c r="A315" i="31" s="1"/>
  <c r="A316" i="31" s="1"/>
  <c r="A317" i="31" s="1"/>
  <c r="A318" i="31" s="1"/>
  <c r="A319" i="31" s="1"/>
  <c r="A320" i="31" s="1"/>
  <c r="A321" i="31" s="1"/>
  <c r="A322" i="31" s="1"/>
  <c r="A323" i="31" s="1"/>
  <c r="A324" i="31" s="1"/>
  <c r="A325" i="31" s="1"/>
  <c r="A326" i="31" s="1"/>
  <c r="A327" i="31" s="1"/>
  <c r="A328" i="31" s="1"/>
  <c r="A329" i="31" s="1"/>
  <c r="A330" i="31" s="1"/>
  <c r="A331" i="31" s="1"/>
  <c r="A332" i="31" s="1"/>
  <c r="A333" i="31" s="1"/>
  <c r="A334" i="31" s="1"/>
  <c r="A335" i="31" s="1"/>
  <c r="A336" i="31" s="1"/>
  <c r="A337" i="31" s="1"/>
  <c r="A338" i="31" s="1"/>
  <c r="A339" i="31" s="1"/>
  <c r="A340" i="31" s="1"/>
  <c r="A341" i="31" s="1"/>
  <c r="A342" i="31" s="1"/>
  <c r="A343" i="31" s="1"/>
  <c r="A344" i="31" s="1"/>
  <c r="A345" i="31" s="1"/>
  <c r="A346" i="31" s="1"/>
  <c r="A347" i="31" s="1"/>
  <c r="A348" i="31" s="1"/>
  <c r="A349" i="31" s="1"/>
  <c r="A350" i="31" s="1"/>
  <c r="A351" i="31" s="1"/>
  <c r="A352" i="31" s="1"/>
  <c r="A353" i="31" s="1"/>
  <c r="A354" i="31" s="1"/>
  <c r="A355" i="31" s="1"/>
  <c r="A356" i="31" s="1"/>
  <c r="A357" i="31" s="1"/>
  <c r="A358" i="31" s="1"/>
  <c r="A359" i="31" s="1"/>
  <c r="A360" i="31" s="1"/>
  <c r="A361" i="31" s="1"/>
  <c r="A362" i="31" s="1"/>
  <c r="A363" i="31" s="1"/>
  <c r="A364" i="31" s="1"/>
  <c r="A365" i="31" s="1"/>
  <c r="A366" i="31" s="1"/>
  <c r="A367" i="31" s="1"/>
  <c r="A368" i="31" s="1"/>
  <c r="A369" i="31" s="1"/>
  <c r="A370" i="31" s="1"/>
  <c r="A371" i="31" s="1"/>
  <c r="A372" i="31" s="1"/>
  <c r="A373" i="31" s="1"/>
  <c r="A374" i="31" s="1"/>
  <c r="A375" i="31" s="1"/>
  <c r="A376" i="31" s="1"/>
  <c r="A377" i="31" s="1"/>
  <c r="A378" i="31" s="1"/>
  <c r="A379" i="31" s="1"/>
  <c r="A380" i="31" s="1"/>
  <c r="A381" i="31" s="1"/>
  <c r="A382" i="31" s="1"/>
  <c r="A383" i="31" s="1"/>
  <c r="A384" i="31" s="1"/>
  <c r="A385" i="31" s="1"/>
  <c r="A386" i="31" s="1"/>
  <c r="A387" i="31" s="1"/>
  <c r="A388" i="31" s="1"/>
  <c r="A389" i="31" s="1"/>
  <c r="A390" i="31" s="1"/>
  <c r="A391" i="31" s="1"/>
  <c r="A392" i="31" s="1"/>
  <c r="A393" i="31" s="1"/>
  <c r="A394" i="31" s="1"/>
  <c r="A395" i="31" s="1"/>
  <c r="A396" i="31" s="1"/>
  <c r="A397" i="31" s="1"/>
  <c r="A398" i="31" s="1"/>
  <c r="A399" i="31" s="1"/>
  <c r="A400" i="31" s="1"/>
  <c r="A401" i="31" s="1"/>
  <c r="A402" i="31" s="1"/>
  <c r="A403" i="31" s="1"/>
  <c r="A404" i="31" s="1"/>
  <c r="A405" i="31" s="1"/>
  <c r="A406" i="31" s="1"/>
  <c r="A407" i="31" s="1"/>
  <c r="A408" i="31" s="1"/>
  <c r="A409" i="31" s="1"/>
  <c r="A410" i="31" s="1"/>
  <c r="A411" i="31" s="1"/>
  <c r="A412" i="31" s="1"/>
  <c r="A413" i="31" s="1"/>
  <c r="A414" i="31" s="1"/>
  <c r="A415" i="31" s="1"/>
  <c r="A416" i="31" s="1"/>
  <c r="A417" i="31" s="1"/>
  <c r="A418" i="31" s="1"/>
  <c r="A419" i="31" s="1"/>
  <c r="A420" i="31" s="1"/>
  <c r="A421" i="31" s="1"/>
  <c r="A422" i="31" s="1"/>
  <c r="A423" i="31" s="1"/>
  <c r="A424" i="31" s="1"/>
  <c r="A425" i="31" s="1"/>
  <c r="A426" i="31" s="1"/>
  <c r="A427" i="31" s="1"/>
  <c r="A428" i="31" s="1"/>
  <c r="A429" i="31" s="1"/>
  <c r="A430" i="31" s="1"/>
  <c r="A431" i="31" s="1"/>
  <c r="A432" i="31" s="1"/>
  <c r="A433" i="31" s="1"/>
  <c r="A434" i="31" s="1"/>
  <c r="A435" i="31" s="1"/>
  <c r="A436" i="31" s="1"/>
  <c r="A437" i="31" s="1"/>
  <c r="A438" i="31" s="1"/>
  <c r="A439" i="31" s="1"/>
  <c r="A440" i="31" s="1"/>
  <c r="A441" i="31" s="1"/>
  <c r="A442" i="31" s="1"/>
  <c r="A443" i="31" s="1"/>
  <c r="A444" i="31" s="1"/>
  <c r="A445" i="31" s="1"/>
  <c r="A446" i="31" s="1"/>
  <c r="A447" i="31" s="1"/>
  <c r="A448" i="31" s="1"/>
  <c r="A449" i="31" s="1"/>
  <c r="A450" i="31" s="1"/>
  <c r="A451" i="31" s="1"/>
  <c r="A452" i="31" s="1"/>
  <c r="A453" i="31" s="1"/>
  <c r="A454" i="31" s="1"/>
  <c r="A455" i="31" s="1"/>
  <c r="A456" i="31" s="1"/>
  <c r="A457" i="31" s="1"/>
  <c r="A458" i="31" s="1"/>
  <c r="A459" i="31" s="1"/>
  <c r="A460" i="31" s="1"/>
  <c r="A461" i="31" s="1"/>
  <c r="A462" i="31" s="1"/>
  <c r="A463" i="31" s="1"/>
  <c r="A464" i="31" s="1"/>
  <c r="A465" i="31" s="1"/>
  <c r="A466" i="31" s="1"/>
  <c r="A467" i="31" s="1"/>
  <c r="A468" i="31" s="1"/>
  <c r="A469" i="31" s="1"/>
  <c r="A470" i="31" s="1"/>
  <c r="A471" i="31" s="1"/>
  <c r="A472" i="31" s="1"/>
  <c r="A473" i="31" s="1"/>
  <c r="A474" i="31" s="1"/>
  <c r="A475" i="31" s="1"/>
  <c r="A476" i="31" s="1"/>
  <c r="A477" i="31" s="1"/>
  <c r="A478" i="31" s="1"/>
  <c r="A479" i="31" s="1"/>
  <c r="A480" i="31" s="1"/>
  <c r="A481" i="31" s="1"/>
  <c r="A482" i="31" s="1"/>
  <c r="A483" i="31" s="1"/>
  <c r="A484" i="31" s="1"/>
  <c r="A485" i="31" s="1"/>
  <c r="A486" i="31" s="1"/>
  <c r="A487" i="31" s="1"/>
  <c r="A488" i="31" s="1"/>
  <c r="A489" i="31" s="1"/>
  <c r="A490" i="31" s="1"/>
  <c r="A491" i="31" s="1"/>
  <c r="A492" i="31" s="1"/>
  <c r="A493" i="31" s="1"/>
  <c r="A494" i="31" s="1"/>
  <c r="A495" i="31" s="1"/>
  <c r="A496" i="31" s="1"/>
  <c r="A497" i="31" s="1"/>
  <c r="A498" i="31" s="1"/>
  <c r="A499" i="31" s="1"/>
  <c r="A500" i="31" s="1"/>
  <c r="A501" i="31" s="1"/>
  <c r="A502" i="31" s="1"/>
  <c r="A503" i="31" s="1"/>
  <c r="A504" i="31" s="1"/>
  <c r="A505" i="31" s="1"/>
  <c r="A506" i="31" s="1"/>
  <c r="A507" i="31" s="1"/>
  <c r="A508" i="31" s="1"/>
  <c r="A509" i="31" s="1"/>
  <c r="A510" i="31" s="1"/>
  <c r="A511" i="31" s="1"/>
  <c r="A512" i="31" s="1"/>
  <c r="A513" i="31" s="1"/>
  <c r="A514" i="31" s="1"/>
  <c r="A515" i="31" s="1"/>
  <c r="A516" i="31" s="1"/>
  <c r="A517" i="31" s="1"/>
  <c r="A518" i="31" s="1"/>
  <c r="A519" i="31" s="1"/>
  <c r="A520" i="31" s="1"/>
  <c r="A521" i="31" s="1"/>
  <c r="A522" i="31" s="1"/>
  <c r="A523" i="31" s="1"/>
  <c r="A524" i="31" s="1"/>
  <c r="A525" i="31" s="1"/>
  <c r="A526" i="31" s="1"/>
  <c r="A527" i="31" s="1"/>
  <c r="A528" i="31" s="1"/>
  <c r="A529" i="31" s="1"/>
  <c r="A530" i="31" s="1"/>
  <c r="A531" i="31" s="1"/>
  <c r="A532" i="31" s="1"/>
  <c r="A533" i="31" s="1"/>
  <c r="A534" i="31" s="1"/>
  <c r="A535" i="31" s="1"/>
  <c r="A536" i="31" s="1"/>
  <c r="A537" i="31" s="1"/>
  <c r="A538" i="31" s="1"/>
  <c r="A539" i="31" s="1"/>
  <c r="A540" i="31" s="1"/>
  <c r="A541" i="31" s="1"/>
  <c r="A542" i="31" s="1"/>
  <c r="A543" i="31" s="1"/>
  <c r="A544" i="31" s="1"/>
  <c r="A545" i="31" s="1"/>
  <c r="A546" i="31" s="1"/>
  <c r="A547" i="31" s="1"/>
  <c r="A548" i="31" s="1"/>
  <c r="A549" i="31" s="1"/>
  <c r="A550" i="31" s="1"/>
  <c r="A551" i="31" s="1"/>
  <c r="A552" i="31" s="1"/>
  <c r="A553" i="31" s="1"/>
  <c r="A554" i="31" s="1"/>
  <c r="A555" i="31" s="1"/>
  <c r="A556" i="31" s="1"/>
  <c r="A557" i="31" s="1"/>
  <c r="A558" i="31" s="1"/>
  <c r="A559" i="31" s="1"/>
  <c r="A560" i="31" s="1"/>
  <c r="A561" i="31" s="1"/>
  <c r="A562" i="31" s="1"/>
  <c r="A563" i="31" s="1"/>
  <c r="A564" i="31" s="1"/>
  <c r="A565" i="31" s="1"/>
  <c r="A566" i="31" s="1"/>
  <c r="A567" i="31" s="1"/>
  <c r="A568" i="31" s="1"/>
  <c r="A569" i="31" s="1"/>
  <c r="A570" i="31" s="1"/>
  <c r="A571" i="31" s="1"/>
  <c r="A572" i="31" s="1"/>
  <c r="A573" i="31" s="1"/>
  <c r="A574" i="31" s="1"/>
  <c r="A575" i="31" s="1"/>
  <c r="A576" i="31" s="1"/>
  <c r="A577" i="31" s="1"/>
  <c r="A578" i="31" s="1"/>
  <c r="A579" i="31" s="1"/>
  <c r="A580" i="31" s="1"/>
  <c r="A581" i="31" s="1"/>
  <c r="A582" i="31" s="1"/>
  <c r="A583" i="31" s="1"/>
  <c r="A584" i="31" s="1"/>
  <c r="A585" i="31" s="1"/>
  <c r="A586" i="31" s="1"/>
  <c r="A587" i="31" s="1"/>
  <c r="A588" i="31" s="1"/>
  <c r="A589" i="31" s="1"/>
  <c r="A590" i="31" s="1"/>
  <c r="A591" i="31" s="1"/>
  <c r="A592" i="31" s="1"/>
  <c r="A593" i="31" s="1"/>
  <c r="A594" i="31" s="1"/>
  <c r="A595" i="31" s="1"/>
  <c r="A596" i="31" s="1"/>
  <c r="A597" i="31" s="1"/>
  <c r="A598" i="31" s="1"/>
  <c r="A599" i="31" s="1"/>
  <c r="A600" i="31" s="1"/>
  <c r="A601" i="31" s="1"/>
  <c r="A602" i="31" s="1"/>
  <c r="A603" i="31" s="1"/>
  <c r="A604" i="31" s="1"/>
  <c r="A605" i="31" s="1"/>
  <c r="A606" i="31" s="1"/>
  <c r="A607" i="31" s="1"/>
  <c r="A608" i="31" s="1"/>
  <c r="A609" i="31" s="1"/>
  <c r="A610" i="31" s="1"/>
  <c r="A611" i="31" s="1"/>
  <c r="A612" i="31" s="1"/>
  <c r="A613" i="31" s="1"/>
  <c r="A614" i="31" s="1"/>
  <c r="A615" i="31" s="1"/>
  <c r="A616" i="31" s="1"/>
  <c r="A617" i="31" s="1"/>
  <c r="A618" i="31" s="1"/>
  <c r="A619" i="31" s="1"/>
  <c r="A620" i="31" s="1"/>
  <c r="A621" i="31" s="1"/>
  <c r="A622" i="31" s="1"/>
  <c r="A623" i="31" s="1"/>
  <c r="A624" i="31" s="1"/>
  <c r="A625" i="31" s="1"/>
  <c r="A626" i="31" s="1"/>
  <c r="A627" i="31" s="1"/>
  <c r="A628" i="31" s="1"/>
  <c r="A629" i="31" s="1"/>
  <c r="A630" i="31" s="1"/>
  <c r="A631" i="31" s="1"/>
  <c r="A632" i="31" s="1"/>
  <c r="A633" i="31" s="1"/>
  <c r="A634" i="31" s="1"/>
  <c r="A635" i="31" s="1"/>
  <c r="A636" i="31" s="1"/>
  <c r="A637" i="31" s="1"/>
  <c r="A638" i="31" s="1"/>
  <c r="A639" i="31" s="1"/>
  <c r="A640" i="31" s="1"/>
  <c r="A641" i="31" s="1"/>
  <c r="A642" i="31" s="1"/>
  <c r="A643" i="31" s="1"/>
  <c r="A644" i="31" s="1"/>
  <c r="A645" i="31" s="1"/>
  <c r="A646" i="31" s="1"/>
  <c r="A647" i="31" s="1"/>
  <c r="A648" i="31" s="1"/>
  <c r="A649" i="31" s="1"/>
  <c r="A650" i="31" s="1"/>
  <c r="A651" i="31" s="1"/>
  <c r="A652" i="31" s="1"/>
  <c r="A653" i="31" s="1"/>
  <c r="A654" i="31" s="1"/>
  <c r="A655" i="31" s="1"/>
  <c r="A656" i="31" s="1"/>
  <c r="A657" i="31" s="1"/>
  <c r="A658" i="31" s="1"/>
  <c r="A659" i="31" s="1"/>
  <c r="A660" i="31" s="1"/>
  <c r="A661" i="31" s="1"/>
  <c r="A662" i="31" s="1"/>
  <c r="A663" i="31" s="1"/>
  <c r="A664" i="31" s="1"/>
  <c r="A665" i="31" s="1"/>
  <c r="A666" i="31" s="1"/>
  <c r="A667" i="31" s="1"/>
  <c r="A668" i="31" s="1"/>
  <c r="A669" i="31" s="1"/>
  <c r="A670" i="31" s="1"/>
  <c r="A671" i="31" s="1"/>
  <c r="A672" i="31" s="1"/>
  <c r="A673" i="31" s="1"/>
  <c r="A674" i="31" s="1"/>
  <c r="A675" i="31" s="1"/>
  <c r="A676" i="31" s="1"/>
  <c r="A677" i="31" s="1"/>
  <c r="A678" i="31" s="1"/>
  <c r="A679" i="31" s="1"/>
  <c r="A680" i="31" s="1"/>
  <c r="A681" i="31" s="1"/>
  <c r="A682" i="31" s="1"/>
  <c r="A683" i="31" s="1"/>
  <c r="A684" i="31" s="1"/>
  <c r="A685" i="31" s="1"/>
  <c r="A686" i="31" s="1"/>
  <c r="A687" i="31" s="1"/>
  <c r="A688" i="31" s="1"/>
  <c r="A689" i="31" s="1"/>
  <c r="A690" i="31" s="1"/>
  <c r="A691" i="31" s="1"/>
  <c r="A692" i="31" s="1"/>
  <c r="A693" i="31" s="1"/>
  <c r="A694" i="31" s="1"/>
  <c r="A695" i="31" s="1"/>
  <c r="A696" i="31" s="1"/>
  <c r="A697" i="31" s="1"/>
  <c r="A698" i="31" s="1"/>
  <c r="A699" i="31" s="1"/>
  <c r="A700" i="31" s="1"/>
  <c r="A701" i="31" s="1"/>
  <c r="A702" i="31" s="1"/>
  <c r="A703" i="31" s="1"/>
  <c r="A704" i="31" s="1"/>
  <c r="A705" i="31" s="1"/>
  <c r="A706" i="31" s="1"/>
  <c r="A707" i="31" s="1"/>
  <c r="A708" i="31" s="1"/>
  <c r="A709" i="31" s="1"/>
  <c r="A710" i="31" s="1"/>
  <c r="A711" i="31" s="1"/>
  <c r="A712" i="31" s="1"/>
  <c r="A713" i="31" s="1"/>
  <c r="A714" i="31" s="1"/>
  <c r="A715" i="31" s="1"/>
  <c r="A716" i="31" s="1"/>
  <c r="A717" i="31" s="1"/>
  <c r="A718" i="31" s="1"/>
  <c r="A719" i="31" s="1"/>
  <c r="A720" i="31" s="1"/>
  <c r="A721" i="31" s="1"/>
  <c r="A722" i="31" s="1"/>
  <c r="A723" i="31" s="1"/>
  <c r="A724" i="31" s="1"/>
  <c r="A725" i="31" s="1"/>
  <c r="A726" i="31" s="1"/>
  <c r="A727" i="31" s="1"/>
  <c r="A728" i="31" s="1"/>
  <c r="A729" i="31" s="1"/>
  <c r="A730" i="31" s="1"/>
  <c r="A731" i="31" s="1"/>
  <c r="A732" i="31" s="1"/>
  <c r="A733" i="31" s="1"/>
  <c r="A734" i="31" s="1"/>
  <c r="A735" i="31" s="1"/>
  <c r="A736" i="31" s="1"/>
  <c r="A737" i="31" s="1"/>
  <c r="A738" i="31" s="1"/>
  <c r="A739" i="31" s="1"/>
  <c r="A740" i="31" s="1"/>
  <c r="A741" i="31" s="1"/>
  <c r="A742" i="31" s="1"/>
  <c r="A743" i="31" s="1"/>
  <c r="A744" i="31" s="1"/>
  <c r="A745" i="31" s="1"/>
  <c r="A746" i="31" s="1"/>
  <c r="A747" i="31" s="1"/>
  <c r="A748" i="31" s="1"/>
  <c r="A749" i="31" s="1"/>
  <c r="A750" i="31" s="1"/>
  <c r="A751" i="31" s="1"/>
  <c r="A752" i="31" s="1"/>
  <c r="A753" i="31" s="1"/>
  <c r="A754" i="31" s="1"/>
  <c r="A755" i="31" s="1"/>
  <c r="A756" i="31" s="1"/>
  <c r="A757" i="31" s="1"/>
  <c r="A758" i="31" s="1"/>
  <c r="A759" i="31" s="1"/>
  <c r="A760" i="31" s="1"/>
  <c r="A761" i="31" s="1"/>
  <c r="A762" i="31" s="1"/>
  <c r="A763" i="31" s="1"/>
  <c r="A764" i="31" s="1"/>
  <c r="A765" i="31" s="1"/>
  <c r="A766" i="31" s="1"/>
  <c r="A767" i="31" s="1"/>
  <c r="A768" i="31" s="1"/>
  <c r="A769" i="31" s="1"/>
  <c r="A770" i="31" s="1"/>
  <c r="A771" i="31" s="1"/>
  <c r="A772" i="31" s="1"/>
  <c r="A773" i="31" s="1"/>
  <c r="A774" i="31" s="1"/>
  <c r="A775" i="31" s="1"/>
  <c r="A776" i="31" s="1"/>
  <c r="A777" i="31" s="1"/>
  <c r="A778" i="31" s="1"/>
  <c r="A779" i="31" s="1"/>
  <c r="A780" i="31" s="1"/>
  <c r="A781" i="31" s="1"/>
  <c r="A782" i="31" s="1"/>
  <c r="A783" i="31" s="1"/>
  <c r="A784" i="31" s="1"/>
  <c r="A785" i="31" s="1"/>
  <c r="A786" i="31" s="1"/>
  <c r="A787" i="31" s="1"/>
  <c r="A788" i="31" s="1"/>
  <c r="A789" i="31" s="1"/>
  <c r="A790" i="31" s="1"/>
  <c r="A791" i="31" s="1"/>
  <c r="A792" i="31" s="1"/>
  <c r="A793" i="31" s="1"/>
  <c r="A794" i="31" s="1"/>
  <c r="A795" i="31" s="1"/>
  <c r="A796" i="31" s="1"/>
  <c r="A797" i="31" s="1"/>
  <c r="A798" i="31" s="1"/>
  <c r="A799" i="31" s="1"/>
  <c r="A800" i="31" s="1"/>
  <c r="A801" i="31" s="1"/>
  <c r="A802" i="31" s="1"/>
  <c r="A803" i="31" s="1"/>
  <c r="A804" i="31" s="1"/>
  <c r="A805" i="31" s="1"/>
  <c r="A806" i="31" s="1"/>
  <c r="A807" i="31" s="1"/>
  <c r="A808" i="31" s="1"/>
  <c r="A809" i="31" s="1"/>
  <c r="A810" i="31" s="1"/>
  <c r="A811" i="31" s="1"/>
  <c r="A812" i="31" s="1"/>
  <c r="A813" i="31" s="1"/>
  <c r="A814" i="31" s="1"/>
  <c r="A815" i="31" s="1"/>
  <c r="A816" i="31" s="1"/>
  <c r="A817" i="31" s="1"/>
  <c r="A818" i="31" s="1"/>
  <c r="A819" i="31" s="1"/>
  <c r="A820" i="31" s="1"/>
  <c r="A821" i="31" s="1"/>
  <c r="A822" i="31" s="1"/>
  <c r="A823" i="31" s="1"/>
  <c r="A824" i="31" s="1"/>
  <c r="A825" i="31" s="1"/>
  <c r="A826" i="31" s="1"/>
  <c r="A827" i="31" s="1"/>
  <c r="A828" i="31" s="1"/>
  <c r="A829" i="31" s="1"/>
  <c r="A830" i="31" s="1"/>
  <c r="A831" i="31" s="1"/>
  <c r="A832" i="31" s="1"/>
  <c r="A833" i="31" s="1"/>
  <c r="A834" i="31" s="1"/>
  <c r="A835" i="31" s="1"/>
  <c r="A836" i="31" s="1"/>
  <c r="A837" i="31" s="1"/>
  <c r="A838" i="31" s="1"/>
  <c r="A839" i="31" s="1"/>
  <c r="A840" i="31" s="1"/>
  <c r="A841" i="31" s="1"/>
  <c r="A842" i="31" s="1"/>
  <c r="A843" i="31" s="1"/>
  <c r="A844" i="31" s="1"/>
  <c r="A845" i="31" s="1"/>
  <c r="A846" i="31" s="1"/>
  <c r="A847" i="31" s="1"/>
  <c r="A848" i="31" s="1"/>
  <c r="A849" i="31" s="1"/>
  <c r="A850" i="31" s="1"/>
  <c r="A851" i="31" s="1"/>
  <c r="A852" i="31" s="1"/>
  <c r="A853" i="31" s="1"/>
  <c r="A854" i="31" s="1"/>
  <c r="A855" i="31" s="1"/>
  <c r="A856" i="31" s="1"/>
  <c r="A857" i="31" s="1"/>
  <c r="A858" i="31" s="1"/>
  <c r="A859" i="31" s="1"/>
  <c r="A860" i="31" s="1"/>
  <c r="A861" i="31" s="1"/>
  <c r="A862" i="31" s="1"/>
  <c r="A863" i="31" s="1"/>
  <c r="A864" i="31" s="1"/>
  <c r="A865" i="31" s="1"/>
  <c r="A866" i="31" s="1"/>
  <c r="A867" i="31" s="1"/>
  <c r="A868" i="31" s="1"/>
  <c r="A869" i="31" s="1"/>
  <c r="A870" i="31" s="1"/>
  <c r="A871" i="31" s="1"/>
  <c r="A872" i="31" s="1"/>
  <c r="A873" i="31" s="1"/>
  <c r="A874" i="31" s="1"/>
  <c r="A875" i="31" s="1"/>
  <c r="A876" i="31" s="1"/>
  <c r="A877" i="31" s="1"/>
  <c r="A878" i="31" s="1"/>
  <c r="A879" i="31" s="1"/>
  <c r="A880" i="31" s="1"/>
  <c r="A881" i="31" s="1"/>
  <c r="A882" i="31" s="1"/>
  <c r="A883" i="31" s="1"/>
  <c r="A884" i="31" s="1"/>
  <c r="A885" i="31" s="1"/>
  <c r="A886" i="31" s="1"/>
  <c r="A887" i="31" s="1"/>
  <c r="A888" i="31" s="1"/>
  <c r="A889" i="31" s="1"/>
  <c r="A890" i="31" s="1"/>
  <c r="A891" i="31" s="1"/>
  <c r="A892" i="31" s="1"/>
  <c r="A893" i="31" s="1"/>
  <c r="A894" i="31" s="1"/>
  <c r="A895" i="31" s="1"/>
  <c r="A896" i="31" s="1"/>
  <c r="A897" i="31" s="1"/>
  <c r="A898" i="31" s="1"/>
  <c r="A899" i="31" s="1"/>
  <c r="A900" i="31" s="1"/>
  <c r="A901" i="31" s="1"/>
  <c r="A902" i="31" s="1"/>
  <c r="A903" i="31" s="1"/>
  <c r="A904" i="31" s="1"/>
  <c r="A1" i="12"/>
  <c r="U351" i="31"/>
  <c r="U358" i="31"/>
  <c r="U366" i="31"/>
  <c r="U383" i="31"/>
  <c r="U384" i="31"/>
  <c r="U385" i="31"/>
  <c r="U389" i="31"/>
  <c r="U392" i="31"/>
  <c r="U393" i="31"/>
  <c r="U398" i="31"/>
  <c r="U404" i="31"/>
  <c r="U405" i="31"/>
  <c r="U425" i="31"/>
  <c r="U426" i="31"/>
  <c r="U428" i="31"/>
  <c r="U431" i="31"/>
  <c r="R55" i="31" l="1"/>
  <c r="U56" i="31"/>
  <c r="U15" i="31"/>
  <c r="U41" i="31"/>
  <c r="U34" i="31"/>
  <c r="U35" i="31"/>
  <c r="U40" i="31"/>
  <c r="R16" i="31"/>
  <c r="R324" i="31"/>
  <c r="T326" i="31"/>
  <c r="U326" i="31"/>
  <c r="R325" i="31"/>
  <c r="U324" i="31"/>
  <c r="A905" i="31"/>
  <c r="R307" i="31"/>
  <c r="R270" i="31"/>
  <c r="R293" i="31" s="1"/>
  <c r="R298" i="31"/>
  <c r="R300" i="31" s="1"/>
  <c r="R259" i="31"/>
  <c r="R294" i="31"/>
  <c r="R191" i="31"/>
  <c r="R290" i="31"/>
  <c r="R291" i="31" s="1"/>
  <c r="C28" i="33"/>
  <c r="R28" i="33"/>
  <c r="R49" i="33" s="1"/>
  <c r="Q28" i="33"/>
  <c r="Q49" i="33" s="1"/>
  <c r="P28" i="33"/>
  <c r="P49" i="33" s="1"/>
  <c r="O28" i="33"/>
  <c r="O49" i="33" s="1"/>
  <c r="I28" i="33"/>
  <c r="I49" i="33" s="1"/>
  <c r="G28" i="33"/>
  <c r="G49" i="33" s="1"/>
  <c r="E28" i="33"/>
  <c r="E49" i="33" s="1"/>
  <c r="D28" i="33"/>
  <c r="D49" i="33" s="1"/>
  <c r="N28" i="33"/>
  <c r="N49" i="33" s="1"/>
  <c r="M28" i="33"/>
  <c r="M49" i="33" s="1"/>
  <c r="L28" i="33"/>
  <c r="L49" i="33" s="1"/>
  <c r="K28" i="33"/>
  <c r="K49" i="33" s="1"/>
  <c r="J28" i="33"/>
  <c r="J49" i="33" s="1"/>
  <c r="H28" i="33"/>
  <c r="H49" i="33" s="1"/>
  <c r="F28" i="33"/>
  <c r="F49" i="33" s="1"/>
  <c r="H12" i="12"/>
  <c r="H15" i="12"/>
  <c r="R10" i="31"/>
  <c r="H22" i="12"/>
  <c r="H18" i="12"/>
  <c r="H14" i="12"/>
  <c r="H21" i="12"/>
  <c r="H17" i="12"/>
  <c r="H13" i="12"/>
  <c r="H19" i="12"/>
  <c r="H20" i="12"/>
  <c r="H16" i="12"/>
  <c r="R125" i="31"/>
  <c r="R120" i="31"/>
  <c r="R273" i="31"/>
  <c r="R309" i="31"/>
  <c r="R234" i="31"/>
  <c r="R236" i="31" s="1"/>
  <c r="R311" i="31"/>
  <c r="R244" i="31"/>
  <c r="R228" i="31"/>
  <c r="R246" i="31"/>
  <c r="R26" i="31"/>
  <c r="R9" i="31"/>
  <c r="R24" i="31"/>
  <c r="R33" i="31"/>
  <c r="R296" i="31"/>
  <c r="R25" i="31"/>
  <c r="U25" i="31"/>
  <c r="R63" i="31"/>
  <c r="R111" i="31"/>
  <c r="R13" i="31"/>
  <c r="R12" i="31" s="1"/>
  <c r="R179" i="31"/>
  <c r="U296" i="31"/>
  <c r="R88" i="31"/>
  <c r="R245" i="31"/>
  <c r="R85" i="31"/>
  <c r="R194" i="31"/>
  <c r="R189" i="31" s="1"/>
  <c r="R22" i="31"/>
  <c r="P6" i="66" s="1"/>
  <c r="R50" i="31"/>
  <c r="R51" i="31"/>
  <c r="R54" i="31"/>
  <c r="R23" i="31"/>
  <c r="R249" i="31"/>
  <c r="R233" i="31"/>
  <c r="R37" i="31"/>
  <c r="R39" i="31" s="1"/>
  <c r="R295" i="31"/>
  <c r="R44" i="31"/>
  <c r="R266" i="31"/>
  <c r="R312" i="31"/>
  <c r="R279" i="31"/>
  <c r="R118" i="31"/>
  <c r="R119" i="31" s="1"/>
  <c r="R65" i="31"/>
  <c r="R76" i="31"/>
  <c r="R271" i="31"/>
  <c r="R321" i="31"/>
  <c r="R315" i="31"/>
  <c r="R317" i="31" s="1"/>
  <c r="R318" i="31" s="1"/>
  <c r="R45" i="31"/>
  <c r="R52" i="31"/>
  <c r="R193" i="31"/>
  <c r="R322" i="31"/>
  <c r="R275" i="31"/>
  <c r="R267" i="31"/>
  <c r="R280" i="31"/>
  <c r="R313" i="31"/>
  <c r="R192" i="31"/>
  <c r="R190" i="31"/>
  <c r="R314" i="31"/>
  <c r="R319" i="31" s="1"/>
  <c r="R320" i="31" s="1"/>
  <c r="R53" i="31"/>
  <c r="R196" i="31"/>
  <c r="R277" i="31"/>
  <c r="R240" i="31"/>
  <c r="R268" i="31"/>
  <c r="R287" i="31"/>
  <c r="R281" i="31"/>
  <c r="R310" i="31"/>
  <c r="R46" i="31"/>
  <c r="E6" i="67" s="1"/>
  <c r="R49" i="31"/>
  <c r="R48" i="31"/>
  <c r="R47" i="31"/>
  <c r="R32" i="31"/>
  <c r="A16" i="46"/>
  <c r="R185" i="31"/>
  <c r="R204" i="31" s="1"/>
  <c r="R182" i="31"/>
  <c r="R95" i="31"/>
  <c r="R93" i="31"/>
  <c r="R100" i="31"/>
  <c r="R89" i="31"/>
  <c r="R94" i="31"/>
  <c r="R98" i="31"/>
  <c r="R140" i="31"/>
  <c r="R148" i="31"/>
  <c r="R223" i="31"/>
  <c r="R141" i="31"/>
  <c r="R229" i="31"/>
  <c r="R151" i="31"/>
  <c r="R227" i="31"/>
  <c r="R146" i="31"/>
  <c r="R147" i="31"/>
  <c r="R143" i="31"/>
  <c r="R149" i="31"/>
  <c r="R186" i="31"/>
  <c r="R226" i="31"/>
  <c r="R137" i="31"/>
  <c r="R145" i="31"/>
  <c r="R188" i="31" s="1"/>
  <c r="R139" i="31"/>
  <c r="R155" i="31"/>
  <c r="R142" i="31"/>
  <c r="R150" i="31"/>
  <c r="R154" i="31"/>
  <c r="R201" i="31"/>
  <c r="R195" i="31"/>
  <c r="T7" i="31"/>
  <c r="R11" i="31"/>
  <c r="R19" i="31"/>
  <c r="U23" i="31"/>
  <c r="R105" i="31"/>
  <c r="R297" i="31"/>
  <c r="R282" i="31"/>
  <c r="R286" i="31"/>
  <c r="R288" i="31" s="1"/>
  <c r="R283" i="31"/>
  <c r="R276" i="31"/>
  <c r="R299" i="31" s="1"/>
  <c r="R301" i="31"/>
  <c r="R302" i="31" s="1"/>
  <c r="R138" i="31"/>
  <c r="R176" i="31" s="1"/>
  <c r="R97" i="31"/>
  <c r="R96" i="31"/>
  <c r="R71" i="31"/>
  <c r="R72" i="31"/>
  <c r="R73" i="31" s="1"/>
  <c r="R61" i="31"/>
  <c r="R68" i="31" s="1"/>
  <c r="R70" i="31"/>
  <c r="R64" i="31"/>
  <c r="R69" i="31"/>
  <c r="R79" i="31"/>
  <c r="R74" i="31"/>
  <c r="R77" i="31"/>
  <c r="R136" i="31"/>
  <c r="R175" i="31" s="1"/>
  <c r="R184" i="31"/>
  <c r="R153" i="31"/>
  <c r="R260" i="31"/>
  <c r="R255" i="31"/>
  <c r="R258" i="31"/>
  <c r="R256" i="31"/>
  <c r="R250" i="31"/>
  <c r="R251" i="31" s="1"/>
  <c r="R67" i="31"/>
  <c r="U19" i="31"/>
  <c r="R102" i="31"/>
  <c r="R103" i="31"/>
  <c r="R104" i="31" s="1"/>
  <c r="R101" i="31"/>
  <c r="R126" i="31"/>
  <c r="R121" i="31"/>
  <c r="R122" i="31"/>
  <c r="R274" i="31"/>
  <c r="R247" i="31"/>
  <c r="R183" i="31"/>
  <c r="R86" i="31"/>
  <c r="R87" i="31"/>
  <c r="R92" i="31"/>
  <c r="R75" i="31"/>
  <c r="R180" i="31"/>
  <c r="R152" i="31"/>
  <c r="R144" i="31"/>
  <c r="R99" i="31"/>
  <c r="R27" i="31" l="1"/>
  <c r="C7" i="65"/>
  <c r="Q6" i="66"/>
  <c r="E50" i="33"/>
  <c r="I50" i="33"/>
  <c r="M50" i="33"/>
  <c r="Q50" i="33"/>
  <c r="C49" i="33"/>
  <c r="F50" i="33"/>
  <c r="J50" i="33"/>
  <c r="N50" i="33"/>
  <c r="R50" i="33"/>
  <c r="G50" i="33"/>
  <c r="K50" i="33"/>
  <c r="O50" i="33"/>
  <c r="H50" i="33"/>
  <c r="L50" i="33"/>
  <c r="P50" i="33"/>
  <c r="R292" i="31"/>
  <c r="A906" i="31"/>
  <c r="R30" i="31"/>
  <c r="R28" i="31"/>
  <c r="R235" i="31"/>
  <c r="R237" i="31"/>
  <c r="R29" i="31"/>
  <c r="R316" i="31"/>
  <c r="R198" i="31"/>
  <c r="R200" i="31" s="1"/>
  <c r="R197" i="31"/>
  <c r="R199" i="31"/>
  <c r="R242" i="31"/>
  <c r="R243" i="31" s="1"/>
  <c r="R241" i="31"/>
  <c r="R207" i="31"/>
  <c r="R210" i="31"/>
  <c r="R209" i="31"/>
  <c r="R178" i="31" s="1"/>
  <c r="R187" i="31" s="1"/>
  <c r="R208" i="31"/>
  <c r="T8" i="31"/>
  <c r="R217" i="31"/>
  <c r="R218" i="31"/>
  <c r="R216" i="31"/>
  <c r="R219" i="31" s="1"/>
  <c r="R215" i="31"/>
  <c r="R162" i="31"/>
  <c r="R163" i="31"/>
  <c r="R206" i="31"/>
  <c r="R202" i="31"/>
  <c r="R205" i="31"/>
  <c r="R203" i="31"/>
  <c r="R211" i="31"/>
  <c r="R212" i="31"/>
  <c r="R213" i="31"/>
  <c r="R214" i="31"/>
  <c r="R124" i="31"/>
  <c r="R123" i="31"/>
  <c r="R253" i="31"/>
  <c r="R254" i="31"/>
  <c r="R252" i="31"/>
  <c r="R91" i="31"/>
  <c r="R90" i="31"/>
  <c r="A17" i="46"/>
  <c r="T9" i="31" l="1"/>
  <c r="P65" i="33"/>
  <c r="P64" i="33"/>
  <c r="J64" i="33"/>
  <c r="J65" i="33"/>
  <c r="M64" i="33"/>
  <c r="M65" i="33"/>
  <c r="O64" i="33"/>
  <c r="O65" i="33"/>
  <c r="Q64" i="33"/>
  <c r="Q65" i="33"/>
  <c r="L65" i="33"/>
  <c r="L64" i="33"/>
  <c r="G64" i="33"/>
  <c r="G65" i="33"/>
  <c r="F64" i="33"/>
  <c r="F65" i="33"/>
  <c r="I65" i="33"/>
  <c r="I64" i="33"/>
  <c r="N64" i="33"/>
  <c r="N65" i="33"/>
  <c r="K64" i="33"/>
  <c r="K65" i="33"/>
  <c r="H65" i="33"/>
  <c r="H64" i="33"/>
  <c r="R64" i="33"/>
  <c r="R65" i="33"/>
  <c r="E64" i="33"/>
  <c r="E65" i="33"/>
  <c r="A907" i="31"/>
  <c r="T10" i="31"/>
  <c r="A18" i="46"/>
  <c r="R170" i="31"/>
  <c r="R169" i="31"/>
  <c r="R171" i="31"/>
  <c r="R174" i="31"/>
  <c r="R173" i="31"/>
  <c r="R172" i="31"/>
  <c r="R222" i="31"/>
  <c r="R225" i="31"/>
  <c r="R224" i="31"/>
  <c r="R220" i="31"/>
  <c r="R221" i="31"/>
  <c r="N29" i="33"/>
  <c r="E29" i="33"/>
  <c r="G29" i="33"/>
  <c r="H29" i="33"/>
  <c r="J29" i="33"/>
  <c r="D50" i="33"/>
  <c r="L29" i="33"/>
  <c r="M29" i="33"/>
  <c r="D29" i="33"/>
  <c r="I29" i="33"/>
  <c r="O29" i="33"/>
  <c r="F29" i="33"/>
  <c r="K29" i="33"/>
  <c r="P29" i="33"/>
  <c r="R161" i="31"/>
  <c r="R158" i="31"/>
  <c r="R168" i="31" s="1"/>
  <c r="R156" i="31"/>
  <c r="R164" i="31" s="1"/>
  <c r="R177" i="31" s="1"/>
  <c r="R157" i="31"/>
  <c r="R159" i="31"/>
  <c r="R160" i="31"/>
  <c r="A908" i="31" l="1"/>
  <c r="N59" i="33"/>
  <c r="Q59" i="33"/>
  <c r="H59" i="33"/>
  <c r="G59" i="33"/>
  <c r="E59" i="33"/>
  <c r="L59" i="33"/>
  <c r="J59" i="33"/>
  <c r="F59" i="33"/>
  <c r="M59" i="33"/>
  <c r="I59" i="33"/>
  <c r="P59" i="33"/>
  <c r="R59" i="33"/>
  <c r="O59" i="33"/>
  <c r="K59" i="33"/>
  <c r="M54" i="33"/>
  <c r="I54" i="33"/>
  <c r="E54" i="33"/>
  <c r="Q54" i="33"/>
  <c r="J54" i="33"/>
  <c r="H54" i="33"/>
  <c r="K54" i="33"/>
  <c r="O54" i="33"/>
  <c r="R54" i="33"/>
  <c r="G54" i="33"/>
  <c r="F54" i="33"/>
  <c r="N54" i="33"/>
  <c r="P54" i="33"/>
  <c r="L54" i="33"/>
  <c r="I63" i="33"/>
  <c r="R63" i="33"/>
  <c r="P63" i="33"/>
  <c r="O63" i="33"/>
  <c r="E63" i="33"/>
  <c r="F63" i="33"/>
  <c r="L63" i="33"/>
  <c r="K63" i="33"/>
  <c r="N63" i="33"/>
  <c r="Q63" i="33"/>
  <c r="H63" i="33"/>
  <c r="G63" i="33"/>
  <c r="J63" i="33"/>
  <c r="M63" i="33"/>
  <c r="G56" i="33"/>
  <c r="O56" i="33"/>
  <c r="K56" i="33"/>
  <c r="J56" i="33"/>
  <c r="Q56" i="33"/>
  <c r="F56" i="33"/>
  <c r="M56" i="33"/>
  <c r="P56" i="33"/>
  <c r="R56" i="33"/>
  <c r="I56" i="33"/>
  <c r="L56" i="33"/>
  <c r="N56" i="33"/>
  <c r="E56" i="33"/>
  <c r="H56" i="33"/>
  <c r="D52" i="33"/>
  <c r="D56" i="33"/>
  <c r="D60" i="33"/>
  <c r="D64" i="33"/>
  <c r="D57" i="33"/>
  <c r="D65" i="33"/>
  <c r="D55" i="33"/>
  <c r="D59" i="33"/>
  <c r="D63" i="33"/>
  <c r="D54" i="33"/>
  <c r="D58" i="33"/>
  <c r="D62" i="33"/>
  <c r="D53" i="33"/>
  <c r="D61" i="33"/>
  <c r="K52" i="33"/>
  <c r="O52" i="33"/>
  <c r="G52" i="33"/>
  <c r="L52" i="33"/>
  <c r="R52" i="33"/>
  <c r="I52" i="33"/>
  <c r="H52" i="33"/>
  <c r="N52" i="33"/>
  <c r="E52" i="33"/>
  <c r="P52" i="33"/>
  <c r="F52" i="33"/>
  <c r="J52" i="33"/>
  <c r="Q52" i="33"/>
  <c r="M52" i="33"/>
  <c r="E62" i="33"/>
  <c r="Q62" i="33"/>
  <c r="I62" i="33"/>
  <c r="M62" i="33"/>
  <c r="H62" i="33"/>
  <c r="K62" i="33"/>
  <c r="N62" i="33"/>
  <c r="R62" i="33"/>
  <c r="G62" i="33"/>
  <c r="J62" i="33"/>
  <c r="P62" i="33"/>
  <c r="F62" i="33"/>
  <c r="L62" i="33"/>
  <c r="O62" i="33"/>
  <c r="P57" i="33"/>
  <c r="L57" i="33"/>
  <c r="H57" i="33"/>
  <c r="K57" i="33"/>
  <c r="R57" i="33"/>
  <c r="E57" i="33"/>
  <c r="G57" i="33"/>
  <c r="N57" i="33"/>
  <c r="Q57" i="33"/>
  <c r="O57" i="33"/>
  <c r="F57" i="33"/>
  <c r="I57" i="33"/>
  <c r="J57" i="33"/>
  <c r="M57" i="33"/>
  <c r="H61" i="33"/>
  <c r="L61" i="33"/>
  <c r="P61" i="33"/>
  <c r="J61" i="33"/>
  <c r="M61" i="33"/>
  <c r="Q61" i="33"/>
  <c r="O61" i="33"/>
  <c r="F61" i="33"/>
  <c r="I61" i="33"/>
  <c r="G61" i="33"/>
  <c r="K61" i="33"/>
  <c r="R61" i="33"/>
  <c r="E61" i="33"/>
  <c r="N61" i="33"/>
  <c r="M58" i="33"/>
  <c r="I58" i="33"/>
  <c r="Q58" i="33"/>
  <c r="E58" i="33"/>
  <c r="P58" i="33"/>
  <c r="F58" i="33"/>
  <c r="J58" i="33"/>
  <c r="L58" i="33"/>
  <c r="O58" i="33"/>
  <c r="R58" i="33"/>
  <c r="H58" i="33"/>
  <c r="K58" i="33"/>
  <c r="N58" i="33"/>
  <c r="G58" i="33"/>
  <c r="H53" i="33"/>
  <c r="P53" i="33"/>
  <c r="L53" i="33"/>
  <c r="E53" i="33"/>
  <c r="J53" i="33"/>
  <c r="G53" i="33"/>
  <c r="Q53" i="33"/>
  <c r="O53" i="33"/>
  <c r="F53" i="33"/>
  <c r="N53" i="33"/>
  <c r="M53" i="33"/>
  <c r="K53" i="33"/>
  <c r="R53" i="33"/>
  <c r="I53" i="33"/>
  <c r="G60" i="33"/>
  <c r="O60" i="33"/>
  <c r="K60" i="33"/>
  <c r="R60" i="33"/>
  <c r="I60" i="33"/>
  <c r="L60" i="33"/>
  <c r="N60" i="33"/>
  <c r="E60" i="33"/>
  <c r="H60" i="33"/>
  <c r="M60" i="33"/>
  <c r="P60" i="33"/>
  <c r="J60" i="33"/>
  <c r="Q60" i="33"/>
  <c r="F60" i="33"/>
  <c r="K55" i="33"/>
  <c r="I55" i="33"/>
  <c r="P55" i="33"/>
  <c r="J55" i="33"/>
  <c r="G55" i="33"/>
  <c r="E55" i="33"/>
  <c r="L55" i="33"/>
  <c r="O55" i="33"/>
  <c r="M55" i="33"/>
  <c r="N55" i="33"/>
  <c r="Q55" i="33"/>
  <c r="R55" i="33"/>
  <c r="H55" i="33"/>
  <c r="F55" i="33"/>
  <c r="P51" i="33"/>
  <c r="L51" i="33"/>
  <c r="H51" i="33"/>
  <c r="O51" i="33"/>
  <c r="N51" i="33"/>
  <c r="M51" i="33"/>
  <c r="R51" i="33"/>
  <c r="K51" i="33"/>
  <c r="J51" i="33"/>
  <c r="I51" i="33"/>
  <c r="Q51" i="33"/>
  <c r="G51" i="33"/>
  <c r="F51" i="33"/>
  <c r="E51" i="33"/>
  <c r="K31" i="33"/>
  <c r="K32" i="33"/>
  <c r="K33" i="33"/>
  <c r="K37" i="33"/>
  <c r="K41" i="33"/>
  <c r="K34" i="33"/>
  <c r="K38" i="33"/>
  <c r="K42" i="33"/>
  <c r="K39" i="33"/>
  <c r="K43" i="33"/>
  <c r="K35" i="33"/>
  <c r="K36" i="33"/>
  <c r="K44" i="33"/>
  <c r="K40" i="33"/>
  <c r="E33" i="33"/>
  <c r="E34" i="33"/>
  <c r="E42" i="33"/>
  <c r="E37" i="33"/>
  <c r="E38" i="33"/>
  <c r="E41" i="33"/>
  <c r="E44" i="33"/>
  <c r="E32" i="33"/>
  <c r="E35" i="33"/>
  <c r="E40" i="33"/>
  <c r="E36" i="33"/>
  <c r="E43" i="33"/>
  <c r="E39" i="33"/>
  <c r="E31" i="33"/>
  <c r="O31" i="33"/>
  <c r="O32" i="33"/>
  <c r="O33" i="33"/>
  <c r="O37" i="33"/>
  <c r="O41" i="33"/>
  <c r="O34" i="33"/>
  <c r="O38" i="33"/>
  <c r="O42" i="33"/>
  <c r="O36" i="33"/>
  <c r="O35" i="33"/>
  <c r="O43" i="33"/>
  <c r="O44" i="33"/>
  <c r="O40" i="33"/>
  <c r="O39" i="33"/>
  <c r="N32" i="33"/>
  <c r="N33" i="33"/>
  <c r="N36" i="33"/>
  <c r="N37" i="33"/>
  <c r="N41" i="33"/>
  <c r="N43" i="33"/>
  <c r="N39" i="33"/>
  <c r="N42" i="33"/>
  <c r="N44" i="33"/>
  <c r="N40" i="33"/>
  <c r="N31" i="33"/>
  <c r="N34" i="33"/>
  <c r="N38" i="33"/>
  <c r="N35" i="33"/>
  <c r="F32" i="33"/>
  <c r="F33" i="33"/>
  <c r="F36" i="33"/>
  <c r="F37" i="33"/>
  <c r="F41" i="33"/>
  <c r="F38" i="33"/>
  <c r="F40" i="33"/>
  <c r="F34" i="33"/>
  <c r="F42" i="33"/>
  <c r="F35" i="33"/>
  <c r="F44" i="33"/>
  <c r="F43" i="33"/>
  <c r="F39" i="33"/>
  <c r="F31" i="33"/>
  <c r="M33" i="33"/>
  <c r="M34" i="33"/>
  <c r="M38" i="33"/>
  <c r="M37" i="33"/>
  <c r="M41" i="33"/>
  <c r="M42" i="33"/>
  <c r="M40" i="33"/>
  <c r="M36" i="33"/>
  <c r="M35" i="33"/>
  <c r="M43" i="33"/>
  <c r="M39" i="33"/>
  <c r="M31" i="33"/>
  <c r="M44" i="33"/>
  <c r="M32" i="33"/>
  <c r="J32" i="33"/>
  <c r="J33" i="33"/>
  <c r="J36" i="33"/>
  <c r="J37" i="33"/>
  <c r="J41" i="33"/>
  <c r="J44" i="33"/>
  <c r="J35" i="33"/>
  <c r="J31" i="33"/>
  <c r="J42" i="33"/>
  <c r="J40" i="33"/>
  <c r="J34" i="33"/>
  <c r="J43" i="33"/>
  <c r="J39" i="33"/>
  <c r="J38" i="33"/>
  <c r="I33" i="33"/>
  <c r="I34" i="33"/>
  <c r="I37" i="33"/>
  <c r="I38" i="33"/>
  <c r="I41" i="33"/>
  <c r="I42" i="33"/>
  <c r="I43" i="33"/>
  <c r="I39" i="33"/>
  <c r="I31" i="33"/>
  <c r="I44" i="33"/>
  <c r="I36" i="33"/>
  <c r="I40" i="33"/>
  <c r="I32" i="33"/>
  <c r="I35" i="33"/>
  <c r="H34" i="33"/>
  <c r="H33" i="33"/>
  <c r="H37" i="33"/>
  <c r="H41" i="33"/>
  <c r="H38" i="33"/>
  <c r="H42" i="33"/>
  <c r="H43" i="33"/>
  <c r="H39" i="33"/>
  <c r="H40" i="33"/>
  <c r="H32" i="33"/>
  <c r="H36" i="33"/>
  <c r="H35" i="33"/>
  <c r="H44" i="33"/>
  <c r="H31" i="33"/>
  <c r="D34" i="33"/>
  <c r="D33" i="33"/>
  <c r="D37" i="33"/>
  <c r="D41" i="33"/>
  <c r="D38" i="33"/>
  <c r="D42" i="33"/>
  <c r="D36" i="33"/>
  <c r="D31" i="33"/>
  <c r="D39" i="33"/>
  <c r="D44" i="33"/>
  <c r="D32" i="33"/>
  <c r="D35" i="33"/>
  <c r="D43" i="33"/>
  <c r="D40" i="33"/>
  <c r="L34" i="33"/>
  <c r="L33" i="33"/>
  <c r="L37" i="33"/>
  <c r="L41" i="33"/>
  <c r="L38" i="33"/>
  <c r="L42" i="33"/>
  <c r="L43" i="33"/>
  <c r="L36" i="33"/>
  <c r="L35" i="33"/>
  <c r="L40" i="33"/>
  <c r="L31" i="33"/>
  <c r="L44" i="33"/>
  <c r="L39" i="33"/>
  <c r="L32" i="33"/>
  <c r="G31" i="33"/>
  <c r="G32" i="33"/>
  <c r="G33" i="33"/>
  <c r="G37" i="33"/>
  <c r="G41" i="33"/>
  <c r="G34" i="33"/>
  <c r="G38" i="33"/>
  <c r="G42" i="33"/>
  <c r="G36" i="33"/>
  <c r="G39" i="33"/>
  <c r="G40" i="33"/>
  <c r="G43" i="33"/>
  <c r="G44" i="33"/>
  <c r="G35" i="33"/>
  <c r="T11" i="31"/>
  <c r="P43" i="33"/>
  <c r="P37" i="33"/>
  <c r="P44" i="33"/>
  <c r="P40" i="33"/>
  <c r="P42" i="33"/>
  <c r="P39" i="33"/>
  <c r="P36" i="33"/>
  <c r="P34" i="33"/>
  <c r="P30" i="33"/>
  <c r="P35" i="33"/>
  <c r="P41" i="33"/>
  <c r="P38" i="33"/>
  <c r="H30" i="33"/>
  <c r="N30" i="33"/>
  <c r="R166" i="31"/>
  <c r="R167" i="31"/>
  <c r="R165" i="31"/>
  <c r="D51" i="33"/>
  <c r="F30" i="33"/>
  <c r="I30" i="33"/>
  <c r="D30" i="33"/>
  <c r="L30" i="33"/>
  <c r="G30" i="33"/>
  <c r="A19" i="46"/>
  <c r="E30" i="33"/>
  <c r="K30" i="33"/>
  <c r="O30" i="33"/>
  <c r="M30" i="33"/>
  <c r="J30" i="33"/>
  <c r="A909" i="31" l="1"/>
  <c r="T12" i="31"/>
  <c r="T13" i="31" s="1"/>
  <c r="U7" i="31"/>
  <c r="A20" i="46"/>
  <c r="A910" i="31" l="1"/>
  <c r="U8" i="31"/>
  <c r="U10" i="31" s="1"/>
  <c r="T14" i="31"/>
  <c r="T15" i="31" s="1"/>
  <c r="T16" i="31" s="1"/>
  <c r="A21" i="46"/>
  <c r="U9" i="31" l="1"/>
  <c r="A911" i="31"/>
  <c r="T17" i="31"/>
  <c r="U14" i="31"/>
  <c r="A22" i="46"/>
  <c r="U17" i="31" l="1"/>
  <c r="A912" i="31"/>
  <c r="T18" i="31"/>
  <c r="A23" i="46"/>
  <c r="U18" i="31"/>
  <c r="A913" i="31" l="1"/>
  <c r="T19" i="31"/>
  <c r="A24" i="46"/>
  <c r="U20" i="31"/>
  <c r="A914" i="31" l="1"/>
  <c r="T20" i="31"/>
  <c r="U21" i="31"/>
  <c r="A25" i="46"/>
  <c r="A915" i="31" l="1"/>
  <c r="T21" i="31"/>
  <c r="U31" i="31"/>
  <c r="U36" i="31" s="1"/>
  <c r="U38" i="31" s="1"/>
  <c r="U42" i="31" s="1"/>
  <c r="U43" i="31" s="1"/>
  <c r="U57" i="31" s="1"/>
  <c r="U58" i="31" s="1"/>
  <c r="U59" i="31" s="1"/>
  <c r="U60" i="31" s="1"/>
  <c r="U62" i="31" s="1"/>
  <c r="U66" i="31" s="1"/>
  <c r="U82" i="31" s="1"/>
  <c r="U83" i="31" s="1"/>
  <c r="U84" i="31" s="1"/>
  <c r="U107" i="31" s="1"/>
  <c r="U108" i="31" s="1"/>
  <c r="U109" i="31" s="1"/>
  <c r="U110" i="31" s="1"/>
  <c r="U112" i="31" s="1"/>
  <c r="U113" i="31" s="1"/>
  <c r="U114" i="31" s="1"/>
  <c r="U115" i="31" s="1"/>
  <c r="U116" i="31" s="1"/>
  <c r="U117" i="31" s="1"/>
  <c r="U129" i="31" s="1"/>
  <c r="U130" i="31" s="1"/>
  <c r="U131" i="31" s="1"/>
  <c r="U132" i="31" s="1"/>
  <c r="U133" i="31" s="1"/>
  <c r="U134" i="31" s="1"/>
  <c r="U135" i="31" s="1"/>
  <c r="U181" i="31" s="1"/>
  <c r="U232" i="31" s="1"/>
  <c r="U238" i="31" s="1"/>
  <c r="U239" i="31" s="1"/>
  <c r="U257" i="31" s="1"/>
  <c r="U263" i="31" s="1"/>
  <c r="U264" i="31" s="1"/>
  <c r="U265" i="31" s="1"/>
  <c r="U269" i="31" s="1"/>
  <c r="U272" i="31" s="1"/>
  <c r="U278" i="31" s="1"/>
  <c r="U284" i="31" s="1"/>
  <c r="U285" i="31" s="1"/>
  <c r="U305" i="31" s="1"/>
  <c r="U306" i="31" s="1"/>
  <c r="U308" i="31" s="1"/>
  <c r="U323" i="31" s="1"/>
  <c r="A26" i="46"/>
  <c r="B10" i="53" l="1"/>
  <c r="B11" i="44" s="1"/>
  <c r="B10" i="45" s="1"/>
  <c r="E11" i="53"/>
  <c r="E12" i="44" s="1"/>
  <c r="E11" i="45" s="1"/>
  <c r="C8" i="53"/>
  <c r="B9" i="53"/>
  <c r="B10" i="44" s="1"/>
  <c r="B9" i="45" s="1"/>
  <c r="E10" i="53"/>
  <c r="E11" i="44" s="1"/>
  <c r="E10" i="45" s="1"/>
  <c r="C9" i="53"/>
  <c r="C10" i="44" s="1"/>
  <c r="E7" i="53"/>
  <c r="E8" i="44" s="1"/>
  <c r="E7" i="45" s="1"/>
  <c r="C6" i="53"/>
  <c r="C10" i="53"/>
  <c r="C11" i="44" s="1"/>
  <c r="E9" i="53"/>
  <c r="E10" i="44" s="1"/>
  <c r="E9" i="45" s="1"/>
  <c r="C11" i="53"/>
  <c r="C12" i="44" s="1"/>
  <c r="C11" i="45" s="1"/>
  <c r="B7" i="53"/>
  <c r="B8" i="44" s="1"/>
  <c r="B7" i="45" s="1"/>
  <c r="B6" i="53"/>
  <c r="B7" i="44" s="1"/>
  <c r="B6" i="45" s="1"/>
  <c r="B11" i="53"/>
  <c r="B12" i="44" s="1"/>
  <c r="B11" i="45" s="1"/>
  <c r="B8" i="53"/>
  <c r="B9" i="44" s="1"/>
  <c r="B8" i="45" s="1"/>
  <c r="E8" i="53"/>
  <c r="E9" i="44" s="1"/>
  <c r="E8" i="45" s="1"/>
  <c r="C7" i="53"/>
  <c r="E6" i="53"/>
  <c r="E7" i="44" s="1"/>
  <c r="E6" i="45" s="1"/>
  <c r="A916" i="31"/>
  <c r="T22" i="31"/>
  <c r="E12" i="53"/>
  <c r="E13" i="44" s="1"/>
  <c r="E12" i="45" s="1"/>
  <c r="C13" i="53"/>
  <c r="C14" i="44" s="1"/>
  <c r="E13" i="53"/>
  <c r="E14" i="44" s="1"/>
  <c r="E13" i="45" s="1"/>
  <c r="C12" i="53"/>
  <c r="C13" i="44" s="1"/>
  <c r="B13" i="53"/>
  <c r="B14" i="44" s="1"/>
  <c r="B13" i="45" s="1"/>
  <c r="C29" i="53"/>
  <c r="B53" i="53"/>
  <c r="E42" i="53"/>
  <c r="E43" i="44" s="1"/>
  <c r="E42" i="45" s="1"/>
  <c r="E23" i="53"/>
  <c r="E24" i="44" s="1"/>
  <c r="E23" i="45" s="1"/>
  <c r="C52" i="53"/>
  <c r="C42" i="53"/>
  <c r="E27" i="53"/>
  <c r="E28" i="44" s="1"/>
  <c r="E27" i="45" s="1"/>
  <c r="C18" i="53"/>
  <c r="C49" i="53"/>
  <c r="E55" i="53"/>
  <c r="E56" i="44" s="1"/>
  <c r="E55" i="45" s="1"/>
  <c r="B12" i="53"/>
  <c r="B54" i="53"/>
  <c r="E22" i="53"/>
  <c r="E23" i="44" s="1"/>
  <c r="E22" i="45" s="1"/>
  <c r="C27" i="53"/>
  <c r="B43" i="53"/>
  <c r="C20" i="53"/>
  <c r="E14" i="53"/>
  <c r="E15" i="44" s="1"/>
  <c r="E14" i="45" s="1"/>
  <c r="E16" i="53"/>
  <c r="E17" i="44" s="1"/>
  <c r="E16" i="45" s="1"/>
  <c r="C51" i="53"/>
  <c r="C15" i="53"/>
  <c r="E24" i="53"/>
  <c r="E25" i="44" s="1"/>
  <c r="E24" i="45" s="1"/>
  <c r="C30" i="53"/>
  <c r="B28" i="53"/>
  <c r="E43" i="53"/>
  <c r="E44" i="44" s="1"/>
  <c r="E43" i="45" s="1"/>
  <c r="B21" i="53"/>
  <c r="C44" i="53"/>
  <c r="C21" i="53"/>
  <c r="B44" i="53"/>
  <c r="E46" i="53"/>
  <c r="E47" i="44" s="1"/>
  <c r="E46" i="45" s="1"/>
  <c r="B38" i="53"/>
  <c r="C34" i="53"/>
  <c r="C45" i="53"/>
  <c r="E30" i="53"/>
  <c r="E31" i="44" s="1"/>
  <c r="E30" i="45" s="1"/>
  <c r="C47" i="53"/>
  <c r="E36" i="53"/>
  <c r="E37" i="44" s="1"/>
  <c r="E36" i="45" s="1"/>
  <c r="E15" i="53"/>
  <c r="E16" i="44" s="1"/>
  <c r="E15" i="45" s="1"/>
  <c r="E49" i="53"/>
  <c r="E50" i="44" s="1"/>
  <c r="E49" i="45" s="1"/>
  <c r="B52" i="53"/>
  <c r="C43" i="53"/>
  <c r="E28" i="53"/>
  <c r="E29" i="44" s="1"/>
  <c r="E28" i="45" s="1"/>
  <c r="B32" i="53"/>
  <c r="B26" i="53"/>
  <c r="E21" i="53"/>
  <c r="E22" i="44" s="1"/>
  <c r="E21" i="45" s="1"/>
  <c r="C37" i="53"/>
  <c r="C22" i="53"/>
  <c r="C41" i="53"/>
  <c r="B24" i="53"/>
  <c r="C23" i="53"/>
  <c r="B22" i="53"/>
  <c r="B25" i="53"/>
  <c r="C35" i="53"/>
  <c r="B23" i="53"/>
  <c r="E35" i="53"/>
  <c r="E36" i="44" s="1"/>
  <c r="E35" i="45" s="1"/>
  <c r="B18" i="53"/>
  <c r="E45" i="53"/>
  <c r="E46" i="44" s="1"/>
  <c r="E45" i="45" s="1"/>
  <c r="B19" i="53"/>
  <c r="C14" i="53"/>
  <c r="E32" i="53"/>
  <c r="E33" i="44" s="1"/>
  <c r="E32" i="45" s="1"/>
  <c r="C19" i="53"/>
  <c r="C40" i="53"/>
  <c r="E51" i="53"/>
  <c r="E52" i="44" s="1"/>
  <c r="E51" i="45" s="1"/>
  <c r="C55" i="53"/>
  <c r="E19" i="53"/>
  <c r="E20" i="44" s="1"/>
  <c r="E19" i="45" s="1"/>
  <c r="B48" i="53"/>
  <c r="C36" i="53"/>
  <c r="E33" i="53"/>
  <c r="E34" i="44" s="1"/>
  <c r="E33" i="45" s="1"/>
  <c r="B16" i="53"/>
  <c r="E18" i="53"/>
  <c r="E19" i="44" s="1"/>
  <c r="E18" i="45" s="1"/>
  <c r="B49" i="53"/>
  <c r="B51" i="53"/>
  <c r="B35" i="53"/>
  <c r="C46" i="53"/>
  <c r="E37" i="53"/>
  <c r="E38" i="44" s="1"/>
  <c r="E37" i="45" s="1"/>
  <c r="B41" i="53"/>
  <c r="C32" i="53"/>
  <c r="B14" i="53"/>
  <c r="C54" i="53"/>
  <c r="E53" i="53"/>
  <c r="E54" i="44" s="1"/>
  <c r="E53" i="45" s="1"/>
  <c r="E29" i="53"/>
  <c r="E30" i="44" s="1"/>
  <c r="E29" i="45" s="1"/>
  <c r="E54" i="53"/>
  <c r="E55" i="44" s="1"/>
  <c r="E54" i="45" s="1"/>
  <c r="E44" i="53"/>
  <c r="E45" i="44" s="1"/>
  <c r="E44" i="45" s="1"/>
  <c r="E38" i="53"/>
  <c r="E39" i="44" s="1"/>
  <c r="E38" i="45" s="1"/>
  <c r="B46" i="53"/>
  <c r="B36" i="53"/>
  <c r="B20" i="53"/>
  <c r="E17" i="53"/>
  <c r="E18" i="44" s="1"/>
  <c r="E17" i="45" s="1"/>
  <c r="B29" i="53"/>
  <c r="B40" i="53"/>
  <c r="B15" i="53"/>
  <c r="C16" i="53"/>
  <c r="E52" i="53"/>
  <c r="E53" i="44" s="1"/>
  <c r="E52" i="45" s="1"/>
  <c r="C31" i="53"/>
  <c r="E48" i="53"/>
  <c r="E49" i="44" s="1"/>
  <c r="E48" i="45" s="1"/>
  <c r="E20" i="53"/>
  <c r="E21" i="44" s="1"/>
  <c r="E20" i="45" s="1"/>
  <c r="B33" i="53"/>
  <c r="B50" i="53"/>
  <c r="C28" i="53"/>
  <c r="C39" i="53"/>
  <c r="B17" i="53"/>
  <c r="E40" i="53"/>
  <c r="E41" i="44" s="1"/>
  <c r="E40" i="45" s="1"/>
  <c r="B34" i="53"/>
  <c r="C33" i="53"/>
  <c r="B30" i="53"/>
  <c r="B45" i="53"/>
  <c r="E26" i="53"/>
  <c r="E27" i="44" s="1"/>
  <c r="E26" i="45" s="1"/>
  <c r="E31" i="53"/>
  <c r="E32" i="44" s="1"/>
  <c r="E31" i="45" s="1"/>
  <c r="C38" i="53"/>
  <c r="B42" i="53"/>
  <c r="B47" i="53"/>
  <c r="B37" i="53"/>
  <c r="E39" i="53"/>
  <c r="E40" i="44" s="1"/>
  <c r="E39" i="45" s="1"/>
  <c r="E25" i="53"/>
  <c r="E26" i="44" s="1"/>
  <c r="E25" i="45" s="1"/>
  <c r="B55" i="53"/>
  <c r="B39" i="53"/>
  <c r="B31" i="53"/>
  <c r="C50" i="53"/>
  <c r="E50" i="53"/>
  <c r="E51" i="44" s="1"/>
  <c r="E50" i="45" s="1"/>
  <c r="C24" i="53"/>
  <c r="E41" i="53"/>
  <c r="E42" i="44" s="1"/>
  <c r="E41" i="45" s="1"/>
  <c r="E47" i="53"/>
  <c r="E48" i="44" s="1"/>
  <c r="E47" i="45" s="1"/>
  <c r="C25" i="53"/>
  <c r="C17" i="53"/>
  <c r="E34" i="53"/>
  <c r="E35" i="44" s="1"/>
  <c r="E34" i="45" s="1"/>
  <c r="B27" i="53"/>
  <c r="C26" i="53"/>
  <c r="C53" i="53"/>
  <c r="C48" i="53"/>
  <c r="T23" i="31"/>
  <c r="A27" i="46"/>
  <c r="F10" i="53" l="1" a="1"/>
  <c r="F10" i="53" s="1"/>
  <c r="F11" i="44" s="1"/>
  <c r="F10" i="45" s="1"/>
  <c r="F6" i="53"/>
  <c r="F7" i="44" s="1"/>
  <c r="F6" i="45" s="1"/>
  <c r="C10" i="45"/>
  <c r="C9" i="44"/>
  <c r="M10" i="44"/>
  <c r="C9" i="45"/>
  <c r="I9" i="45" s="1"/>
  <c r="C7" i="44"/>
  <c r="C8" i="44"/>
  <c r="A917" i="31"/>
  <c r="C13" i="45"/>
  <c r="C12" i="45"/>
  <c r="F11" i="53" a="1"/>
  <c r="F11" i="53" s="1"/>
  <c r="F27" i="53" a="1"/>
  <c r="F27" i="53" s="1"/>
  <c r="B28" i="44"/>
  <c r="B27" i="45" s="1"/>
  <c r="C51" i="44"/>
  <c r="B56" i="44"/>
  <c r="B55" i="45" s="1"/>
  <c r="F55" i="53" a="1"/>
  <c r="F55" i="53" s="1"/>
  <c r="F37" i="53" a="1"/>
  <c r="F37" i="53" s="1"/>
  <c r="B38" i="44"/>
  <c r="B37" i="45" s="1"/>
  <c r="B46" i="44"/>
  <c r="F45" i="53" a="1"/>
  <c r="F45" i="53" s="1"/>
  <c r="B35" i="44"/>
  <c r="B34" i="45" s="1"/>
  <c r="F34" i="53" a="1"/>
  <c r="F34" i="53" s="1"/>
  <c r="C40" i="44"/>
  <c r="B34" i="44"/>
  <c r="B33" i="45" s="1"/>
  <c r="F33" i="53" a="1"/>
  <c r="F33" i="53" s="1"/>
  <c r="C32" i="44"/>
  <c r="F15" i="53" a="1"/>
  <c r="F15" i="53" s="1"/>
  <c r="B16" i="44"/>
  <c r="C33" i="44"/>
  <c r="B50" i="44"/>
  <c r="B49" i="45" s="1"/>
  <c r="F49" i="53" a="1"/>
  <c r="F49" i="53" s="1"/>
  <c r="C15" i="44"/>
  <c r="F18" i="53" a="1"/>
  <c r="F18" i="53" s="1"/>
  <c r="B19" i="44"/>
  <c r="B18" i="45" s="1"/>
  <c r="B25" i="44"/>
  <c r="B24" i="45" s="1"/>
  <c r="F24" i="53" a="1"/>
  <c r="F24" i="53" s="1"/>
  <c r="B33" i="44"/>
  <c r="B32" i="45" s="1"/>
  <c r="F32" i="53" a="1"/>
  <c r="F32" i="53" s="1"/>
  <c r="B22" i="44"/>
  <c r="B21" i="45" s="1"/>
  <c r="F21" i="53" a="1"/>
  <c r="F21" i="53" s="1"/>
  <c r="C31" i="44"/>
  <c r="B44" i="44"/>
  <c r="B43" i="45" s="1"/>
  <c r="F43" i="53" a="1"/>
  <c r="F43" i="53" s="1"/>
  <c r="F54" i="53" a="1"/>
  <c r="F54" i="53" s="1"/>
  <c r="B55" i="44"/>
  <c r="B54" i="45" s="1"/>
  <c r="C19" i="44"/>
  <c r="T24" i="31"/>
  <c r="C54" i="44"/>
  <c r="C39" i="44"/>
  <c r="B31" i="44"/>
  <c r="B30" i="45" s="1"/>
  <c r="F30" i="53" a="1"/>
  <c r="F30" i="53" s="1"/>
  <c r="C29" i="44"/>
  <c r="B41" i="44"/>
  <c r="B40" i="45" s="1"/>
  <c r="F40" i="53" a="1"/>
  <c r="F40" i="53" s="1"/>
  <c r="F20" i="53" a="1"/>
  <c r="F20" i="53" s="1"/>
  <c r="B21" i="44"/>
  <c r="B20" i="45" s="1"/>
  <c r="C47" i="44"/>
  <c r="C56" i="44"/>
  <c r="C41" i="44"/>
  <c r="B20" i="44"/>
  <c r="B19" i="45" s="1"/>
  <c r="F19" i="53" a="1"/>
  <c r="F19" i="53" s="1"/>
  <c r="F25" i="53" a="1"/>
  <c r="F25" i="53" s="1"/>
  <c r="B26" i="44"/>
  <c r="B25" i="45" s="1"/>
  <c r="C38" i="44"/>
  <c r="C48" i="44"/>
  <c r="C35" i="44"/>
  <c r="B45" i="44"/>
  <c r="B44" i="45" s="1"/>
  <c r="F44" i="53" a="1"/>
  <c r="F44" i="53" s="1"/>
  <c r="F12" i="53" a="1"/>
  <c r="F12" i="53" s="1"/>
  <c r="B13" i="44"/>
  <c r="B12" i="45" s="1"/>
  <c r="F8" i="53" a="1"/>
  <c r="F8" i="53" s="1"/>
  <c r="F9" i="53" a="1"/>
  <c r="F9" i="53" s="1"/>
  <c r="F7" i="53" a="1"/>
  <c r="F7" i="53" s="1"/>
  <c r="F13" i="53" a="1"/>
  <c r="F13" i="53" s="1"/>
  <c r="C18" i="44"/>
  <c r="B48" i="44"/>
  <c r="B47" i="45" s="1"/>
  <c r="F47" i="53" a="1"/>
  <c r="F47" i="53" s="1"/>
  <c r="F29" i="53" a="1"/>
  <c r="F29" i="53" s="1"/>
  <c r="B30" i="44"/>
  <c r="B29" i="45" s="1"/>
  <c r="F36" i="53" a="1"/>
  <c r="F36" i="53" s="1"/>
  <c r="B37" i="44"/>
  <c r="B36" i="45" s="1"/>
  <c r="C55" i="44"/>
  <c r="B36" i="44"/>
  <c r="B35" i="45" s="1"/>
  <c r="F35" i="53" a="1"/>
  <c r="F35" i="53" s="1"/>
  <c r="B17" i="44"/>
  <c r="B16" i="45" s="1"/>
  <c r="F16" i="53" a="1"/>
  <c r="F16" i="53" s="1"/>
  <c r="C37" i="44"/>
  <c r="C20" i="44"/>
  <c r="B24" i="44"/>
  <c r="B23" i="45" s="1"/>
  <c r="F23" i="53" a="1"/>
  <c r="F23" i="53" s="1"/>
  <c r="F22" i="53" a="1"/>
  <c r="F22" i="53" s="1"/>
  <c r="B23" i="44"/>
  <c r="B22" i="45" s="1"/>
  <c r="C42" i="44"/>
  <c r="C44" i="44"/>
  <c r="F38" i="53" a="1"/>
  <c r="F38" i="53" s="1"/>
  <c r="B39" i="44"/>
  <c r="B38" i="45" s="1"/>
  <c r="C22" i="44"/>
  <c r="F28" i="53" a="1"/>
  <c r="F28" i="53" s="1"/>
  <c r="B29" i="44"/>
  <c r="B28" i="45" s="1"/>
  <c r="C16" i="44"/>
  <c r="C28" i="44"/>
  <c r="C43" i="44"/>
  <c r="B54" i="44"/>
  <c r="B53" i="45" s="1"/>
  <c r="F53" i="53" a="1"/>
  <c r="F53" i="53" s="1"/>
  <c r="A28" i="46"/>
  <c r="C27" i="44"/>
  <c r="C25" i="44"/>
  <c r="B32" i="44"/>
  <c r="B31" i="45" s="1"/>
  <c r="F31" i="53" a="1"/>
  <c r="F31" i="53" s="1"/>
  <c r="C49" i="44"/>
  <c r="C26" i="44"/>
  <c r="B40" i="44"/>
  <c r="B39" i="45" s="1"/>
  <c r="F39" i="53" a="1"/>
  <c r="F39" i="53" s="1"/>
  <c r="B43" i="44"/>
  <c r="B42" i="45" s="1"/>
  <c r="F42" i="53" a="1"/>
  <c r="F42" i="53" s="1"/>
  <c r="C34" i="44"/>
  <c r="B18" i="44"/>
  <c r="B17" i="45" s="1"/>
  <c r="F17" i="53" a="1"/>
  <c r="F17" i="53" s="1"/>
  <c r="B51" i="44"/>
  <c r="F50" i="53" a="1"/>
  <c r="F50" i="53" s="1"/>
  <c r="C17" i="44"/>
  <c r="B47" i="44"/>
  <c r="B46" i="45" s="1"/>
  <c r="F46" i="53" a="1"/>
  <c r="F46" i="53" s="1"/>
  <c r="B15" i="44"/>
  <c r="B14" i="45" s="1"/>
  <c r="F14" i="53" a="1"/>
  <c r="F14" i="53" s="1"/>
  <c r="B42" i="44"/>
  <c r="B41" i="45" s="1"/>
  <c r="F41" i="53" a="1"/>
  <c r="F41" i="53" s="1"/>
  <c r="F51" i="53" a="1"/>
  <c r="F51" i="53" s="1"/>
  <c r="B52" i="44"/>
  <c r="B51" i="45" s="1"/>
  <c r="B49" i="44"/>
  <c r="B48" i="45" s="1"/>
  <c r="F48" i="53" a="1"/>
  <c r="F48" i="53" s="1"/>
  <c r="C36" i="44"/>
  <c r="C24" i="44"/>
  <c r="C23" i="44"/>
  <c r="F26" i="53" a="1"/>
  <c r="F26" i="53" s="1"/>
  <c r="B27" i="44"/>
  <c r="B26" i="45" s="1"/>
  <c r="B53" i="44"/>
  <c r="F52" i="53" a="1"/>
  <c r="F52" i="53" s="1"/>
  <c r="C46" i="44"/>
  <c r="C45" i="44"/>
  <c r="C52" i="44"/>
  <c r="C21" i="44"/>
  <c r="C50" i="44"/>
  <c r="C53" i="44"/>
  <c r="C30" i="44"/>
  <c r="H10" i="45" l="1"/>
  <c r="R8" i="44"/>
  <c r="M8" i="44"/>
  <c r="S8" i="44"/>
  <c r="C7" i="45"/>
  <c r="I7" i="45" s="1"/>
  <c r="S9" i="44"/>
  <c r="C8" i="45"/>
  <c r="I8" i="45" s="1"/>
  <c r="M9" i="44"/>
  <c r="R9" i="44"/>
  <c r="C6" i="45"/>
  <c r="A918" i="31"/>
  <c r="N7" i="44"/>
  <c r="N17" i="44"/>
  <c r="J13" i="45"/>
  <c r="N14" i="44"/>
  <c r="N8" i="44"/>
  <c r="N45" i="44"/>
  <c r="N36" i="44"/>
  <c r="N34" i="44"/>
  <c r="N16" i="44"/>
  <c r="N42" i="44"/>
  <c r="N48" i="44"/>
  <c r="N41" i="44"/>
  <c r="N54" i="44"/>
  <c r="N33" i="44"/>
  <c r="N21" i="44"/>
  <c r="N23" i="44"/>
  <c r="N49" i="44"/>
  <c r="N27" i="44"/>
  <c r="N43" i="44"/>
  <c r="N20" i="44"/>
  <c r="N30" i="44"/>
  <c r="N52" i="44"/>
  <c r="N24" i="44"/>
  <c r="N28" i="44"/>
  <c r="N22" i="44"/>
  <c r="N44" i="44"/>
  <c r="N55" i="44"/>
  <c r="N35" i="44"/>
  <c r="N47" i="44"/>
  <c r="N15" i="44"/>
  <c r="N32" i="44"/>
  <c r="N50" i="44"/>
  <c r="N46" i="44"/>
  <c r="N26" i="44"/>
  <c r="N25" i="44"/>
  <c r="N37" i="44"/>
  <c r="N18" i="44"/>
  <c r="N38" i="44"/>
  <c r="N56" i="44"/>
  <c r="N39" i="44"/>
  <c r="N31" i="44"/>
  <c r="J12" i="45"/>
  <c r="J11" i="45"/>
  <c r="N13" i="44"/>
  <c r="N9" i="44"/>
  <c r="N29" i="44"/>
  <c r="N19" i="44"/>
  <c r="N40" i="44"/>
  <c r="N12" i="44"/>
  <c r="F12" i="44"/>
  <c r="F11" i="45" s="1"/>
  <c r="A29" i="46"/>
  <c r="F54" i="44"/>
  <c r="F53" i="45" s="1"/>
  <c r="C27" i="45"/>
  <c r="C21" i="45"/>
  <c r="F36" i="44"/>
  <c r="F35" i="45" s="1"/>
  <c r="F30" i="44"/>
  <c r="F29" i="45" s="1"/>
  <c r="F13" i="44"/>
  <c r="F12" i="45" s="1"/>
  <c r="F45" i="44"/>
  <c r="F44" i="45" s="1"/>
  <c r="C55" i="45"/>
  <c r="F31" i="44"/>
  <c r="F30" i="45" s="1"/>
  <c r="F25" i="44"/>
  <c r="F24" i="45" s="1"/>
  <c r="F16" i="44"/>
  <c r="F15" i="45" s="1"/>
  <c r="C39" i="45"/>
  <c r="F46" i="44"/>
  <c r="F45" i="45" s="1"/>
  <c r="F56" i="44"/>
  <c r="F55" i="45" s="1"/>
  <c r="C50" i="45"/>
  <c r="F42" i="44"/>
  <c r="F41" i="45" s="1"/>
  <c r="B50" i="45"/>
  <c r="C33" i="45"/>
  <c r="C25" i="45"/>
  <c r="C44" i="45"/>
  <c r="C41" i="45"/>
  <c r="F9" i="44"/>
  <c r="F8" i="45" s="1"/>
  <c r="C47" i="45"/>
  <c r="T25" i="31"/>
  <c r="C30" i="45"/>
  <c r="C14" i="45"/>
  <c r="C32" i="45"/>
  <c r="F34" i="44"/>
  <c r="F33" i="45" s="1"/>
  <c r="F35" i="44"/>
  <c r="F34" i="45" s="1"/>
  <c r="F53" i="44"/>
  <c r="F52" i="45" s="1"/>
  <c r="C23" i="45"/>
  <c r="F18" i="44"/>
  <c r="F17" i="45" s="1"/>
  <c r="F40" i="44"/>
  <c r="F39" i="45" s="1"/>
  <c r="F37" i="44"/>
  <c r="F36" i="45" s="1"/>
  <c r="F8" i="44"/>
  <c r="F26" i="44"/>
  <c r="F25" i="45" s="1"/>
  <c r="C53" i="45"/>
  <c r="C52" i="45"/>
  <c r="C20" i="45"/>
  <c r="F27" i="44"/>
  <c r="F26" i="45" s="1"/>
  <c r="F47" i="44"/>
  <c r="F46" i="45" s="1"/>
  <c r="F51" i="44"/>
  <c r="F50" i="45" s="1"/>
  <c r="F43" i="44"/>
  <c r="F42" i="45" s="1"/>
  <c r="C48" i="45"/>
  <c r="C24" i="45"/>
  <c r="C42" i="45"/>
  <c r="C15" i="45"/>
  <c r="F29" i="44"/>
  <c r="F28" i="45" s="1"/>
  <c r="C43" i="45"/>
  <c r="C19" i="45"/>
  <c r="C54" i="45"/>
  <c r="F48" i="44"/>
  <c r="F47" i="45" s="1"/>
  <c r="C17" i="45"/>
  <c r="H17" i="45" s="1"/>
  <c r="F14" i="44"/>
  <c r="F13" i="45" s="1"/>
  <c r="F10" i="44"/>
  <c r="F9" i="45" s="1"/>
  <c r="H9" i="45" s="1"/>
  <c r="C37" i="45"/>
  <c r="F20" i="44"/>
  <c r="F19" i="45" s="1"/>
  <c r="C40" i="45"/>
  <c r="F21" i="44"/>
  <c r="F20" i="45" s="1"/>
  <c r="C28" i="45"/>
  <c r="H28" i="45" s="1"/>
  <c r="F55" i="44"/>
  <c r="F54" i="45" s="1"/>
  <c r="C31" i="45"/>
  <c r="B45" i="45"/>
  <c r="C29" i="45"/>
  <c r="C49" i="45"/>
  <c r="C51" i="45"/>
  <c r="C45" i="45"/>
  <c r="C35" i="45"/>
  <c r="F49" i="44"/>
  <c r="F48" i="45" s="1"/>
  <c r="F52" i="44"/>
  <c r="F51" i="45" s="1"/>
  <c r="C16" i="45"/>
  <c r="F24" i="44"/>
  <c r="F23" i="45" s="1"/>
  <c r="F17" i="44"/>
  <c r="F16" i="45" s="1"/>
  <c r="B52" i="45"/>
  <c r="C22" i="45"/>
  <c r="F15" i="44"/>
  <c r="F14" i="45" s="1"/>
  <c r="F32" i="44"/>
  <c r="F31" i="45" s="1"/>
  <c r="C26" i="45"/>
  <c r="F39" i="44"/>
  <c r="F38" i="45" s="1"/>
  <c r="F23" i="44"/>
  <c r="F22" i="45" s="1"/>
  <c r="C36" i="45"/>
  <c r="C34" i="45"/>
  <c r="C46" i="45"/>
  <c r="F41" i="44"/>
  <c r="F40" i="45" s="1"/>
  <c r="C38" i="45"/>
  <c r="C18" i="45"/>
  <c r="F44" i="44"/>
  <c r="F43" i="45" s="1"/>
  <c r="F22" i="44"/>
  <c r="F21" i="45" s="1"/>
  <c r="F33" i="44"/>
  <c r="F32" i="45" s="1"/>
  <c r="F19" i="44"/>
  <c r="F18" i="45" s="1"/>
  <c r="F50" i="44"/>
  <c r="F49" i="45" s="1"/>
  <c r="B15" i="45"/>
  <c r="F38" i="44"/>
  <c r="F37" i="45" s="1"/>
  <c r="F28" i="44"/>
  <c r="F27" i="45" s="1"/>
  <c r="J6" i="45" l="1"/>
  <c r="J7" i="45"/>
  <c r="J8" i="45"/>
  <c r="H6" i="45"/>
  <c r="H46" i="45"/>
  <c r="H38" i="45"/>
  <c r="H19" i="45"/>
  <c r="H52" i="45"/>
  <c r="H15" i="45"/>
  <c r="H43" i="45"/>
  <c r="H25" i="45"/>
  <c r="H50" i="45"/>
  <c r="A919" i="31"/>
  <c r="J37" i="45"/>
  <c r="J17" i="45"/>
  <c r="J30" i="45"/>
  <c r="J41" i="45"/>
  <c r="J26" i="45"/>
  <c r="J49" i="45"/>
  <c r="J20" i="45"/>
  <c r="J47" i="45"/>
  <c r="J33" i="45"/>
  <c r="J38" i="45"/>
  <c r="J29" i="45"/>
  <c r="J42" i="45"/>
  <c r="J16" i="45"/>
  <c r="J45" i="45"/>
  <c r="J40" i="45"/>
  <c r="J54" i="45"/>
  <c r="J43" i="45"/>
  <c r="J24" i="45"/>
  <c r="J53" i="45"/>
  <c r="J23" i="45"/>
  <c r="J32" i="45"/>
  <c r="J44" i="45"/>
  <c r="J55" i="45"/>
  <c r="J21" i="45"/>
  <c r="J34" i="45"/>
  <c r="J15" i="45"/>
  <c r="J36" i="45"/>
  <c r="J35" i="45"/>
  <c r="J19" i="45"/>
  <c r="J18" i="45"/>
  <c r="J46" i="45"/>
  <c r="J22" i="45"/>
  <c r="J51" i="45"/>
  <c r="J31" i="45"/>
  <c r="J28" i="45"/>
  <c r="J48" i="45"/>
  <c r="J25" i="45"/>
  <c r="J50" i="45"/>
  <c r="J39" i="45"/>
  <c r="J27" i="45"/>
  <c r="J14" i="45"/>
  <c r="F7" i="45"/>
  <c r="T26" i="31"/>
  <c r="A30" i="46"/>
  <c r="A920" i="31" l="1"/>
  <c r="T27" i="31"/>
  <c r="A31" i="46"/>
  <c r="A921" i="31" l="1"/>
  <c r="T28" i="31"/>
  <c r="A32" i="46"/>
  <c r="A922" i="31" l="1"/>
  <c r="A33" i="46"/>
  <c r="T29" i="31"/>
  <c r="A923" i="31" l="1"/>
  <c r="T30" i="31"/>
  <c r="A34" i="46"/>
  <c r="A924" i="31" l="1"/>
  <c r="A35" i="46"/>
  <c r="T31" i="31"/>
  <c r="A925" i="31" l="1"/>
  <c r="T32" i="31"/>
  <c r="A36" i="46"/>
  <c r="A926" i="31" l="1"/>
  <c r="T33" i="31"/>
  <c r="T34" i="31" s="1"/>
  <c r="T35" i="31" s="1"/>
  <c r="M11" i="44"/>
  <c r="M12" i="44"/>
  <c r="I10" i="45"/>
  <c r="M13" i="44"/>
  <c r="M14" i="44"/>
  <c r="I11" i="45"/>
  <c r="I13" i="45"/>
  <c r="I12" i="45"/>
  <c r="M15" i="44"/>
  <c r="I14" i="45"/>
  <c r="R10" i="44"/>
  <c r="S10" i="44"/>
  <c r="A37" i="46"/>
  <c r="R11" i="44"/>
  <c r="S11" i="44"/>
  <c r="R12" i="44"/>
  <c r="R13" i="44"/>
  <c r="S12" i="44"/>
  <c r="S13" i="44"/>
  <c r="S14" i="44"/>
  <c r="R14" i="44"/>
  <c r="R15" i="44"/>
  <c r="S15" i="44"/>
  <c r="A927" i="31" l="1"/>
  <c r="T36" i="31"/>
  <c r="A38" i="46"/>
  <c r="A928" i="31" l="1"/>
  <c r="I15" i="45"/>
  <c r="M16" i="44"/>
  <c r="S16" i="44"/>
  <c r="R16" i="44"/>
  <c r="T37" i="31"/>
  <c r="A39" i="46"/>
  <c r="A929" i="31" l="1"/>
  <c r="T38" i="31"/>
  <c r="A40" i="46"/>
  <c r="A930" i="31" l="1"/>
  <c r="M17" i="44"/>
  <c r="I16" i="45"/>
  <c r="R17" i="44"/>
  <c r="S17" i="44"/>
  <c r="T39" i="31"/>
  <c r="T40" i="31" s="1"/>
  <c r="T41" i="31" s="1"/>
  <c r="K8" i="45"/>
  <c r="A41" i="46"/>
  <c r="A931" i="31" l="1"/>
  <c r="T42" i="31"/>
  <c r="A42" i="46"/>
  <c r="T43" i="31" l="1"/>
  <c r="T44" i="31" s="1"/>
  <c r="T45" i="31" s="1"/>
  <c r="T46" i="31" s="1"/>
  <c r="T47" i="31" s="1"/>
  <c r="T48" i="31" s="1"/>
  <c r="T49" i="31" s="1"/>
  <c r="T50" i="31" s="1"/>
  <c r="T51" i="31" s="1"/>
  <c r="T52" i="31" s="1"/>
  <c r="T53" i="31" s="1"/>
  <c r="T54" i="31" s="1"/>
  <c r="A932" i="31"/>
  <c r="A43" i="46"/>
  <c r="T57" i="31" l="1"/>
  <c r="T58" i="31" s="1"/>
  <c r="T59" i="31" s="1"/>
  <c r="T60" i="31" s="1"/>
  <c r="T61" i="31" s="1"/>
  <c r="T62" i="31" s="1"/>
  <c r="T63" i="31" s="1"/>
  <c r="T64" i="31" s="1"/>
  <c r="T65" i="31" s="1"/>
  <c r="T66" i="31" s="1"/>
  <c r="T67" i="31" s="1"/>
  <c r="T68" i="31" s="1"/>
  <c r="T69" i="31" s="1"/>
  <c r="T70" i="31" s="1"/>
  <c r="T71" i="31" s="1"/>
  <c r="T72" i="31" s="1"/>
  <c r="T73" i="31" s="1"/>
  <c r="T74" i="31" s="1"/>
  <c r="T75" i="31" s="1"/>
  <c r="T76" i="31" s="1"/>
  <c r="T77" i="31" s="1"/>
  <c r="T78" i="31" s="1"/>
  <c r="T79" i="31" s="1"/>
  <c r="T82" i="31" s="1"/>
  <c r="T83" i="31" s="1"/>
  <c r="T84" i="31" s="1"/>
  <c r="T85" i="31" s="1"/>
  <c r="T86" i="31" s="1"/>
  <c r="T87" i="31" s="1"/>
  <c r="T88" i="31" s="1"/>
  <c r="T89" i="31" s="1"/>
  <c r="T90" i="31" s="1"/>
  <c r="T91" i="31" s="1"/>
  <c r="T92" i="31" s="1"/>
  <c r="T93" i="31" s="1"/>
  <c r="T94" i="31" s="1"/>
  <c r="T95" i="31" s="1"/>
  <c r="T96" i="31" s="1"/>
  <c r="T97" i="31" s="1"/>
  <c r="T98" i="31" s="1"/>
  <c r="T99" i="31" s="1"/>
  <c r="T100" i="31" s="1"/>
  <c r="T101" i="31" s="1"/>
  <c r="T102" i="31" s="1"/>
  <c r="T103" i="31" s="1"/>
  <c r="T104" i="31" s="1"/>
  <c r="T105" i="31" s="1"/>
  <c r="T107" i="31" s="1"/>
  <c r="T108" i="31" s="1"/>
  <c r="T109" i="31" s="1"/>
  <c r="T110" i="31" s="1"/>
  <c r="T111" i="31" s="1"/>
  <c r="T112" i="31" s="1"/>
  <c r="T113" i="31" s="1"/>
  <c r="T114" i="31" s="1"/>
  <c r="T115" i="31" s="1"/>
  <c r="T116" i="31" s="1"/>
  <c r="T117" i="31" s="1"/>
  <c r="T118" i="31" s="1"/>
  <c r="T119" i="31" s="1"/>
  <c r="T120" i="31" s="1"/>
  <c r="T121" i="31" s="1"/>
  <c r="T122" i="31" s="1"/>
  <c r="T123" i="31" s="1"/>
  <c r="T124" i="31" s="1"/>
  <c r="T125" i="31" s="1"/>
  <c r="T126" i="31" s="1"/>
  <c r="T129" i="31" s="1"/>
  <c r="T130" i="31" s="1"/>
  <c r="T131" i="31" s="1"/>
  <c r="T132" i="31" s="1"/>
  <c r="T133" i="31" s="1"/>
  <c r="T134" i="31" s="1"/>
  <c r="T135" i="31" s="1"/>
  <c r="T136" i="31" s="1"/>
  <c r="T137" i="31" s="1"/>
  <c r="T138" i="31" s="1"/>
  <c r="T139" i="31" s="1"/>
  <c r="T140" i="31" s="1"/>
  <c r="T141" i="31" s="1"/>
  <c r="T142" i="31" s="1"/>
  <c r="T143" i="31" s="1"/>
  <c r="T144" i="31" s="1"/>
  <c r="T145" i="31" s="1"/>
  <c r="T146" i="31" s="1"/>
  <c r="T147" i="31" s="1"/>
  <c r="T148" i="31" s="1"/>
  <c r="T149" i="31" s="1"/>
  <c r="T150" i="31" s="1"/>
  <c r="T151" i="31" s="1"/>
  <c r="T152" i="31" s="1"/>
  <c r="T153" i="31" s="1"/>
  <c r="T154" i="31" s="1"/>
  <c r="T155" i="31" s="1"/>
  <c r="T156" i="31" s="1"/>
  <c r="T157" i="31" s="1"/>
  <c r="T158" i="31" s="1"/>
  <c r="T159" i="31" s="1"/>
  <c r="T160" i="31" s="1"/>
  <c r="T161" i="31" s="1"/>
  <c r="T162" i="31" s="1"/>
  <c r="T163" i="31" s="1"/>
  <c r="T164" i="31" s="1"/>
  <c r="T165" i="31" s="1"/>
  <c r="T166" i="31" s="1"/>
  <c r="T167" i="31" s="1"/>
  <c r="T168" i="31" s="1"/>
  <c r="T169" i="31" s="1"/>
  <c r="T170" i="31" s="1"/>
  <c r="T171" i="31" s="1"/>
  <c r="T172" i="31" s="1"/>
  <c r="T173" i="31" s="1"/>
  <c r="T174" i="31" s="1"/>
  <c r="T175" i="31" s="1"/>
  <c r="T176" i="31" s="1"/>
  <c r="T177" i="31" s="1"/>
  <c r="T178" i="31" s="1"/>
  <c r="T179" i="31" s="1"/>
  <c r="T180" i="31" s="1"/>
  <c r="T181" i="31" s="1"/>
  <c r="T182" i="31" s="1"/>
  <c r="T183" i="31" s="1"/>
  <c r="T184" i="31" s="1"/>
  <c r="T185" i="31" s="1"/>
  <c r="T186" i="31" s="1"/>
  <c r="T187" i="31" s="1"/>
  <c r="T188" i="31" s="1"/>
  <c r="T189" i="31" s="1"/>
  <c r="T190" i="31" s="1"/>
  <c r="T191" i="31" s="1"/>
  <c r="T192" i="31" s="1"/>
  <c r="T193" i="31" s="1"/>
  <c r="T194" i="31" s="1"/>
  <c r="T195" i="31" s="1"/>
  <c r="T196" i="31" s="1"/>
  <c r="T197" i="31" s="1"/>
  <c r="T198" i="31" s="1"/>
  <c r="T199" i="31" s="1"/>
  <c r="T200" i="31" s="1"/>
  <c r="T201" i="31" s="1"/>
  <c r="T202" i="31" s="1"/>
  <c r="T203" i="31" s="1"/>
  <c r="T204" i="31" s="1"/>
  <c r="T205" i="31" s="1"/>
  <c r="T206" i="31" s="1"/>
  <c r="T207" i="31" s="1"/>
  <c r="T208" i="31" s="1"/>
  <c r="T209" i="31" s="1"/>
  <c r="T210" i="31" s="1"/>
  <c r="T211" i="31" s="1"/>
  <c r="T212" i="31" s="1"/>
  <c r="T213" i="31" s="1"/>
  <c r="T214" i="31" s="1"/>
  <c r="T215" i="31" s="1"/>
  <c r="T216" i="31" s="1"/>
  <c r="T217" i="31" s="1"/>
  <c r="T218" i="31" s="1"/>
  <c r="T219" i="31" s="1"/>
  <c r="T220" i="31" s="1"/>
  <c r="T221" i="31" s="1"/>
  <c r="T222" i="31" s="1"/>
  <c r="T223" i="31" s="1"/>
  <c r="T224" i="31" s="1"/>
  <c r="T225" i="31" s="1"/>
  <c r="T226" i="31" s="1"/>
  <c r="T227" i="31" s="1"/>
  <c r="T228" i="31" s="1"/>
  <c r="T229" i="31" s="1"/>
  <c r="T232" i="31" s="1"/>
  <c r="T233" i="31" s="1"/>
  <c r="T234" i="31" s="1"/>
  <c r="T235" i="31" s="1"/>
  <c r="T236" i="31" s="1"/>
  <c r="T237" i="31" s="1"/>
  <c r="T238" i="31" s="1"/>
  <c r="T239" i="31" s="1"/>
  <c r="T240" i="31" s="1"/>
  <c r="T241" i="31" s="1"/>
  <c r="T242" i="31" s="1"/>
  <c r="T243" i="31" s="1"/>
  <c r="T244" i="31" s="1"/>
  <c r="T245" i="31" s="1"/>
  <c r="T246" i="31" s="1"/>
  <c r="T247" i="31" s="1"/>
  <c r="T248" i="31" s="1"/>
  <c r="T249" i="31" s="1"/>
  <c r="T250" i="31" s="1"/>
  <c r="T251" i="31" s="1"/>
  <c r="T252" i="31" s="1"/>
  <c r="T253" i="31" s="1"/>
  <c r="T254" i="31" s="1"/>
  <c r="T255" i="31" s="1"/>
  <c r="T256" i="31" s="1"/>
  <c r="T257" i="31" s="1"/>
  <c r="T258" i="31" s="1"/>
  <c r="T259" i="31" s="1"/>
  <c r="T260" i="31" s="1"/>
  <c r="T263" i="31" s="1"/>
  <c r="T264" i="31" s="1"/>
  <c r="T265" i="31" s="1"/>
  <c r="T266" i="31" s="1"/>
  <c r="T267" i="31" s="1"/>
  <c r="T268" i="31" s="1"/>
  <c r="T269" i="31" s="1"/>
  <c r="T270" i="31" s="1"/>
  <c r="T271" i="31" s="1"/>
  <c r="T272" i="31" s="1"/>
  <c r="T273" i="31" s="1"/>
  <c r="T274" i="31" s="1"/>
  <c r="T275" i="31" s="1"/>
  <c r="T276" i="31" s="1"/>
  <c r="T277" i="31" s="1"/>
  <c r="T278" i="31" s="1"/>
  <c r="T279" i="31" s="1"/>
  <c r="T280" i="31" s="1"/>
  <c r="T281" i="31" s="1"/>
  <c r="T282" i="31" s="1"/>
  <c r="T283" i="31" s="1"/>
  <c r="T284" i="31" s="1"/>
  <c r="T285" i="31" s="1"/>
  <c r="T286" i="31" s="1"/>
  <c r="T287" i="31" s="1"/>
  <c r="T288" i="31" s="1"/>
  <c r="T289" i="31" s="1"/>
  <c r="T290" i="31" s="1"/>
  <c r="T291" i="31" s="1"/>
  <c r="T292" i="31" s="1"/>
  <c r="T293" i="31" s="1"/>
  <c r="T294" i="31" s="1"/>
  <c r="T295" i="31" s="1"/>
  <c r="T296" i="31" s="1"/>
  <c r="T297" i="31" s="1"/>
  <c r="T298" i="31" s="1"/>
  <c r="T299" i="31" s="1"/>
  <c r="T300" i="31" s="1"/>
  <c r="T301" i="31" s="1"/>
  <c r="T302" i="31" s="1"/>
  <c r="T305" i="31" s="1"/>
  <c r="T306" i="31" s="1"/>
  <c r="T307" i="31" s="1"/>
  <c r="T308" i="31" s="1"/>
  <c r="T309" i="31" s="1"/>
  <c r="T310" i="31" s="1"/>
  <c r="T311" i="31" s="1"/>
  <c r="T312" i="31" s="1"/>
  <c r="T313" i="31" s="1"/>
  <c r="T314" i="31" s="1"/>
  <c r="T315" i="31" s="1"/>
  <c r="T316" i="31" s="1"/>
  <c r="T317" i="31" s="1"/>
  <c r="T318" i="31" s="1"/>
  <c r="T319" i="31" s="1"/>
  <c r="T320" i="31" s="1"/>
  <c r="T321" i="31" s="1"/>
  <c r="T322" i="31" s="1"/>
  <c r="T55" i="31"/>
  <c r="T56" i="31" s="1"/>
  <c r="R18" i="44"/>
  <c r="M19" i="44"/>
  <c r="I19" i="45"/>
  <c r="M18" i="44"/>
  <c r="S18" i="44"/>
  <c r="I36" i="45"/>
  <c r="S19" i="44"/>
  <c r="I18" i="45"/>
  <c r="I17" i="45"/>
  <c r="R19" i="44"/>
  <c r="A933" i="31"/>
  <c r="R37" i="44"/>
  <c r="S37" i="44"/>
  <c r="M37" i="44"/>
  <c r="S20" i="44"/>
  <c r="R36" i="44"/>
  <c r="M36" i="44"/>
  <c r="S22" i="44"/>
  <c r="S30" i="44"/>
  <c r="R31" i="44"/>
  <c r="R30" i="44"/>
  <c r="M25" i="44"/>
  <c r="I22" i="45"/>
  <c r="R25" i="44"/>
  <c r="I25" i="45"/>
  <c r="S32" i="44"/>
  <c r="S28" i="44"/>
  <c r="R20" i="44"/>
  <c r="R24" i="44"/>
  <c r="S27" i="44"/>
  <c r="S34" i="44"/>
  <c r="R23" i="44"/>
  <c r="M35" i="44"/>
  <c r="R28" i="44"/>
  <c r="R22" i="44"/>
  <c r="M26" i="44"/>
  <c r="I24" i="45"/>
  <c r="S24" i="44"/>
  <c r="S31" i="44"/>
  <c r="M27" i="44"/>
  <c r="I32" i="45"/>
  <c r="I31" i="45"/>
  <c r="M31" i="44"/>
  <c r="M32" i="44"/>
  <c r="R26" i="44"/>
  <c r="M33" i="44"/>
  <c r="M30" i="44"/>
  <c r="S23" i="44"/>
  <c r="M34" i="44"/>
  <c r="I34" i="45"/>
  <c r="I35" i="45"/>
  <c r="R27" i="44"/>
  <c r="S21" i="44"/>
  <c r="M22" i="44"/>
  <c r="I27" i="45"/>
  <c r="I30" i="45"/>
  <c r="M29" i="44"/>
  <c r="R33" i="44"/>
  <c r="M24" i="44"/>
  <c r="S33" i="44"/>
  <c r="I23" i="45"/>
  <c r="S26" i="44"/>
  <c r="S35" i="44"/>
  <c r="I20" i="45"/>
  <c r="M20" i="44"/>
  <c r="I26" i="45"/>
  <c r="R35" i="44"/>
  <c r="I33" i="45"/>
  <c r="S36" i="44"/>
  <c r="M21" i="44"/>
  <c r="M23" i="44"/>
  <c r="R32" i="44"/>
  <c r="S25" i="44"/>
  <c r="I29" i="45"/>
  <c r="I21" i="45"/>
  <c r="R29" i="44"/>
  <c r="M28" i="44"/>
  <c r="S29" i="44"/>
  <c r="R21" i="44"/>
  <c r="I28" i="45"/>
  <c r="R34" i="44"/>
  <c r="R38" i="44"/>
  <c r="S38" i="44"/>
  <c r="A44" i="46"/>
  <c r="B13" i="43" l="1"/>
  <c r="C17" i="43"/>
  <c r="C17" i="46"/>
  <c r="C36" i="43"/>
  <c r="B12" i="46"/>
  <c r="B6" i="46"/>
  <c r="C37" i="46"/>
  <c r="B43" i="46"/>
  <c r="B36" i="43"/>
  <c r="B13" i="46"/>
  <c r="C23" i="46"/>
  <c r="B14" i="46"/>
  <c r="C13" i="43"/>
  <c r="B10" i="43"/>
  <c r="C6" i="46"/>
  <c r="B14" i="43"/>
  <c r="C34" i="43"/>
  <c r="B30" i="43"/>
  <c r="C30" i="46"/>
  <c r="C25" i="43"/>
  <c r="B20" i="46"/>
  <c r="B7" i="43"/>
  <c r="B34" i="43"/>
  <c r="C21" i="43"/>
  <c r="D36" i="43"/>
  <c r="C15" i="43"/>
  <c r="C21" i="46"/>
  <c r="C10" i="46"/>
  <c r="C12" i="43"/>
  <c r="B9" i="43"/>
  <c r="C8" i="43"/>
  <c r="C13" i="46"/>
  <c r="B33" i="46"/>
  <c r="C32" i="46"/>
  <c r="C33" i="43"/>
  <c r="B18" i="43"/>
  <c r="B33" i="43"/>
  <c r="B12" i="43"/>
  <c r="C19" i="46"/>
  <c r="C28" i="46"/>
  <c r="C43" i="46"/>
  <c r="C14" i="46"/>
  <c r="B17" i="43"/>
  <c r="B25" i="46"/>
  <c r="B10" i="46"/>
  <c r="D10" i="43"/>
  <c r="D9" i="43"/>
  <c r="B8" i="43"/>
  <c r="C22" i="46"/>
  <c r="C22" i="43"/>
  <c r="C20" i="43"/>
  <c r="C15" i="46"/>
  <c r="C42" i="46"/>
  <c r="B38" i="46"/>
  <c r="B11" i="46"/>
  <c r="B9" i="46"/>
  <c r="C10" i="43"/>
  <c r="B8" i="46"/>
  <c r="C9" i="43"/>
  <c r="D8" i="43"/>
  <c r="C7" i="43"/>
  <c r="C7" i="46"/>
  <c r="C16" i="46"/>
  <c r="B31" i="43"/>
  <c r="D27" i="43"/>
  <c r="C33" i="46"/>
  <c r="C31" i="46"/>
  <c r="B15" i="43"/>
  <c r="C30" i="43"/>
  <c r="B41" i="46"/>
  <c r="D29" i="43"/>
  <c r="B40" i="46"/>
  <c r="B36" i="46"/>
  <c r="B24" i="46"/>
  <c r="C14" i="43"/>
  <c r="C11" i="43"/>
  <c r="B11" i="43"/>
  <c r="C9" i="46"/>
  <c r="C8" i="46"/>
  <c r="D7" i="43"/>
  <c r="D21" i="46" s="1"/>
  <c r="B7" i="46"/>
  <c r="C20" i="46"/>
  <c r="B28" i="43"/>
  <c r="B32" i="46"/>
  <c r="B35" i="46"/>
  <c r="C29" i="46"/>
  <c r="C31" i="43"/>
  <c r="B19" i="46"/>
  <c r="C26" i="46"/>
  <c r="C39" i="46"/>
  <c r="C23" i="43"/>
  <c r="D21" i="43"/>
  <c r="B16" i="46"/>
  <c r="C27" i="46"/>
  <c r="B29" i="46"/>
  <c r="B26" i="43"/>
  <c r="C36" i="46"/>
  <c r="B22" i="43"/>
  <c r="B16" i="43"/>
  <c r="C34" i="46"/>
  <c r="D34" i="46" s="1"/>
  <c r="C25" i="46"/>
  <c r="C32" i="43"/>
  <c r="B29" i="43"/>
  <c r="B21" i="46"/>
  <c r="B26" i="46"/>
  <c r="D18" i="43"/>
  <c r="D11" i="43"/>
  <c r="C35" i="43"/>
  <c r="B17" i="46"/>
  <c r="D24" i="43"/>
  <c r="C27" i="43"/>
  <c r="B34" i="46"/>
  <c r="B30" i="46"/>
  <c r="B27" i="43"/>
  <c r="C29" i="43"/>
  <c r="B19" i="43"/>
  <c r="B24" i="43"/>
  <c r="B31" i="46"/>
  <c r="D31" i="43"/>
  <c r="B23" i="43"/>
  <c r="C24" i="43"/>
  <c r="B25" i="43"/>
  <c r="B18" i="46"/>
  <c r="B39" i="46"/>
  <c r="C38" i="46"/>
  <c r="C18" i="46"/>
  <c r="D23" i="43"/>
  <c r="D14" i="43"/>
  <c r="C16" i="43"/>
  <c r="C24" i="46"/>
  <c r="C26" i="43"/>
  <c r="B15" i="46"/>
  <c r="D30" i="43"/>
  <c r="D25" i="43"/>
  <c r="B37" i="46"/>
  <c r="C41" i="46"/>
  <c r="B23" i="46"/>
  <c r="B20" i="43"/>
  <c r="D34" i="43"/>
  <c r="C19" i="43"/>
  <c r="C11" i="46"/>
  <c r="D28" i="43"/>
  <c r="B32" i="43"/>
  <c r="B21" i="43"/>
  <c r="B27" i="46"/>
  <c r="C35" i="46"/>
  <c r="C12" i="46"/>
  <c r="B22" i="46"/>
  <c r="D26" i="43"/>
  <c r="D22" i="43"/>
  <c r="C28" i="43"/>
  <c r="D12" i="43"/>
  <c r="D33" i="43"/>
  <c r="C40" i="46"/>
  <c r="D20" i="43"/>
  <c r="B28" i="46"/>
  <c r="D17" i="43"/>
  <c r="D35" i="43"/>
  <c r="D19" i="43"/>
  <c r="B42" i="46"/>
  <c r="D32" i="43"/>
  <c r="D15" i="43"/>
  <c r="C18" i="43"/>
  <c r="D13" i="43"/>
  <c r="D16" i="43"/>
  <c r="B35" i="43"/>
  <c r="O17" i="44"/>
  <c r="O37" i="44"/>
  <c r="O33" i="44"/>
  <c r="A934" i="31"/>
  <c r="O22" i="44"/>
  <c r="O35" i="44"/>
  <c r="O34" i="44"/>
  <c r="O15" i="44"/>
  <c r="O32" i="44"/>
  <c r="O13" i="44"/>
  <c r="P13" i="44" s="1"/>
  <c r="O24" i="44"/>
  <c r="O23" i="44"/>
  <c r="O14" i="44"/>
  <c r="R39" i="44"/>
  <c r="D37" i="43"/>
  <c r="C37" i="43"/>
  <c r="S40" i="44" s="1"/>
  <c r="B37" i="43"/>
  <c r="A45" i="46"/>
  <c r="C44" i="46"/>
  <c r="B44" i="46"/>
  <c r="D23" i="53" l="1"/>
  <c r="D24" i="44" s="1"/>
  <c r="D23" i="45" s="1"/>
  <c r="K23" i="45" s="1"/>
  <c r="D23" i="46"/>
  <c r="D8" i="46"/>
  <c r="D26" i="53"/>
  <c r="D27" i="44" s="1"/>
  <c r="D26" i="45" s="1"/>
  <c r="D10" i="46"/>
  <c r="D32" i="46"/>
  <c r="D27" i="53"/>
  <c r="D28" i="44" s="1"/>
  <c r="D27" i="45" s="1"/>
  <c r="K27" i="45" s="1"/>
  <c r="D15" i="53"/>
  <c r="D16" i="44" s="1"/>
  <c r="D15" i="45" s="1"/>
  <c r="D28" i="53"/>
  <c r="D29" i="44" s="1"/>
  <c r="D28" i="45" s="1"/>
  <c r="D22" i="53"/>
  <c r="D23" i="44" s="1"/>
  <c r="D22" i="45" s="1"/>
  <c r="K22" i="45" s="1"/>
  <c r="D24" i="46"/>
  <c r="D9" i="53"/>
  <c r="D10" i="44" s="1"/>
  <c r="D9" i="45" s="1"/>
  <c r="D26" i="46"/>
  <c r="D14" i="53"/>
  <c r="D15" i="44" s="1"/>
  <c r="D14" i="45" s="1"/>
  <c r="K14" i="45" s="1"/>
  <c r="D31" i="46"/>
  <c r="D15" i="46"/>
  <c r="D13" i="46"/>
  <c r="D10" i="53"/>
  <c r="D11" i="44" s="1"/>
  <c r="D10" i="45" s="1"/>
  <c r="D9" i="46"/>
  <c r="D25" i="46"/>
  <c r="D25" i="53"/>
  <c r="D26" i="44" s="1"/>
  <c r="D25" i="45" s="1"/>
  <c r="D17" i="46"/>
  <c r="D16" i="53"/>
  <c r="D17" i="44" s="1"/>
  <c r="D16" i="45" s="1"/>
  <c r="D30" i="46"/>
  <c r="D34" i="53"/>
  <c r="D35" i="44" s="1"/>
  <c r="D34" i="45" s="1"/>
  <c r="K34" i="45" s="1"/>
  <c r="D35" i="46"/>
  <c r="D6" i="46"/>
  <c r="D7" i="53"/>
  <c r="D8" i="44" s="1"/>
  <c r="D7" i="45" s="1"/>
  <c r="D29" i="46"/>
  <c r="D27" i="46"/>
  <c r="D31" i="53"/>
  <c r="D32" i="44" s="1"/>
  <c r="D31" i="45" s="1"/>
  <c r="K31" i="45" s="1"/>
  <c r="D19" i="46"/>
  <c r="D19" i="53"/>
  <c r="D20" i="44" s="1"/>
  <c r="D19" i="45" s="1"/>
  <c r="D29" i="53"/>
  <c r="D30" i="44" s="1"/>
  <c r="D29" i="45" s="1"/>
  <c r="D33" i="53"/>
  <c r="D34" i="44" s="1"/>
  <c r="D33" i="45" s="1"/>
  <c r="K33" i="45" s="1"/>
  <c r="D21" i="53"/>
  <c r="D22" i="44" s="1"/>
  <c r="D21" i="45" s="1"/>
  <c r="K21" i="45" s="1"/>
  <c r="D18" i="46"/>
  <c r="D16" i="46"/>
  <c r="D13" i="53"/>
  <c r="D14" i="44" s="1"/>
  <c r="D13" i="45" s="1"/>
  <c r="K13" i="45" s="1"/>
  <c r="D8" i="53"/>
  <c r="D9" i="44" s="1"/>
  <c r="D8" i="45" s="1"/>
  <c r="D12" i="46"/>
  <c r="D20" i="53"/>
  <c r="D21" i="44" s="1"/>
  <c r="D20" i="45" s="1"/>
  <c r="D20" i="46"/>
  <c r="D35" i="53"/>
  <c r="D36" i="44" s="1"/>
  <c r="O36" i="44" s="1"/>
  <c r="D17" i="53"/>
  <c r="D18" i="44" s="1"/>
  <c r="D17" i="45" s="1"/>
  <c r="D33" i="46"/>
  <c r="D28" i="46"/>
  <c r="D7" i="46"/>
  <c r="D6" i="53"/>
  <c r="D22" i="46"/>
  <c r="D18" i="53"/>
  <c r="D19" i="44" s="1"/>
  <c r="D18" i="45" s="1"/>
  <c r="D12" i="53"/>
  <c r="D13" i="44" s="1"/>
  <c r="D12" i="45" s="1"/>
  <c r="K12" i="45" s="1"/>
  <c r="D14" i="46"/>
  <c r="D30" i="53"/>
  <c r="D31" i="44" s="1"/>
  <c r="D30" i="45" s="1"/>
  <c r="D32" i="53"/>
  <c r="D33" i="44" s="1"/>
  <c r="D32" i="45" s="1"/>
  <c r="K32" i="45" s="1"/>
  <c r="D11" i="53"/>
  <c r="D12" i="44" s="1"/>
  <c r="D11" i="45" s="1"/>
  <c r="K11" i="45" s="1"/>
  <c r="D37" i="53"/>
  <c r="D38" i="44" s="1"/>
  <c r="D37" i="45" s="1"/>
  <c r="K37" i="45" s="1"/>
  <c r="D24" i="53"/>
  <c r="D25" i="44" s="1"/>
  <c r="D24" i="45" s="1"/>
  <c r="D11" i="46"/>
  <c r="D36" i="53"/>
  <c r="D37" i="44" s="1"/>
  <c r="D36" i="45" s="1"/>
  <c r="K36" i="45" s="1"/>
  <c r="M7" i="44"/>
  <c r="R7" i="44"/>
  <c r="S7" i="44"/>
  <c r="A935" i="31"/>
  <c r="O38" i="44"/>
  <c r="R40" i="44"/>
  <c r="D38" i="43"/>
  <c r="B38" i="43"/>
  <c r="C38" i="43"/>
  <c r="D39" i="53"/>
  <c r="O12" i="44"/>
  <c r="A46" i="46"/>
  <c r="B45" i="46"/>
  <c r="C45" i="46"/>
  <c r="G24" i="53" l="1"/>
  <c r="G25" i="44" s="1"/>
  <c r="G24" i="45" s="1"/>
  <c r="G27" i="53"/>
  <c r="G28" i="44" s="1"/>
  <c r="G27" i="45" s="1"/>
  <c r="G38" i="53"/>
  <c r="G39" i="44" s="1"/>
  <c r="G38" i="45" s="1"/>
  <c r="G10" i="53"/>
  <c r="G11" i="44" s="1"/>
  <c r="G10" i="45" s="1"/>
  <c r="G25" i="53"/>
  <c r="G26" i="44" s="1"/>
  <c r="G25" i="45" s="1"/>
  <c r="G31" i="53"/>
  <c r="G32" i="44" s="1"/>
  <c r="G31" i="45" s="1"/>
  <c r="G28" i="53"/>
  <c r="G29" i="44" s="1"/>
  <c r="G28" i="45" s="1"/>
  <c r="G23" i="53"/>
  <c r="G24" i="44" s="1"/>
  <c r="G23" i="45" s="1"/>
  <c r="G9" i="53"/>
  <c r="G10" i="44" s="1"/>
  <c r="G9" i="45" s="1"/>
  <c r="G34" i="53"/>
  <c r="G35" i="44" s="1"/>
  <c r="G34" i="45" s="1"/>
  <c r="G17" i="53"/>
  <c r="G18" i="44" s="1"/>
  <c r="G17" i="45" s="1"/>
  <c r="G20" i="53"/>
  <c r="G21" i="44" s="1"/>
  <c r="G20" i="45" s="1"/>
  <c r="G21" i="53"/>
  <c r="G22" i="44" s="1"/>
  <c r="G21" i="45" s="1"/>
  <c r="G15" i="53"/>
  <c r="G16" i="44" s="1"/>
  <c r="G15" i="45" s="1"/>
  <c r="G7" i="53"/>
  <c r="G8" i="44" s="1"/>
  <c r="G7" i="45" s="1"/>
  <c r="G29" i="53"/>
  <c r="G30" i="44" s="1"/>
  <c r="G29" i="45" s="1"/>
  <c r="G18" i="53"/>
  <c r="G19" i="44" s="1"/>
  <c r="G18" i="45" s="1"/>
  <c r="D35" i="45"/>
  <c r="K35" i="45" s="1"/>
  <c r="G46" i="53"/>
  <c r="G47" i="44" s="1"/>
  <c r="G46" i="45" s="1"/>
  <c r="G11" i="53"/>
  <c r="G12" i="44" s="1"/>
  <c r="G11" i="45" s="1"/>
  <c r="G13" i="53"/>
  <c r="G14" i="44" s="1"/>
  <c r="G13" i="45" s="1"/>
  <c r="G6" i="53"/>
  <c r="G7" i="44" s="1"/>
  <c r="G6" i="45" s="1"/>
  <c r="G26" i="53"/>
  <c r="G27" i="44" s="1"/>
  <c r="G26" i="45" s="1"/>
  <c r="G36" i="53"/>
  <c r="G37" i="44" s="1"/>
  <c r="G36" i="45" s="1"/>
  <c r="G30" i="53"/>
  <c r="G31" i="44" s="1"/>
  <c r="G30" i="45" s="1"/>
  <c r="G12" i="53"/>
  <c r="G13" i="44" s="1"/>
  <c r="G12" i="45" s="1"/>
  <c r="G37" i="53"/>
  <c r="G38" i="44" s="1"/>
  <c r="G37" i="45" s="1"/>
  <c r="G16" i="53"/>
  <c r="G17" i="44" s="1"/>
  <c r="G16" i="45" s="1"/>
  <c r="G35" i="53"/>
  <c r="G36" i="44" s="1"/>
  <c r="G35" i="45" s="1"/>
  <c r="G32" i="53"/>
  <c r="G33" i="44" s="1"/>
  <c r="G32" i="45" s="1"/>
  <c r="G19" i="53"/>
  <c r="G20" i="44" s="1"/>
  <c r="G19" i="45" s="1"/>
  <c r="G50" i="53"/>
  <c r="G51" i="44" s="1"/>
  <c r="G50" i="45" s="1"/>
  <c r="G52" i="53"/>
  <c r="G53" i="44" s="1"/>
  <c r="G52" i="45" s="1"/>
  <c r="G8" i="53"/>
  <c r="G9" i="44" s="1"/>
  <c r="G8" i="45" s="1"/>
  <c r="D7" i="44"/>
  <c r="D6" i="45" s="1"/>
  <c r="G22" i="53"/>
  <c r="G23" i="44" s="1"/>
  <c r="G22" i="45" s="1"/>
  <c r="G14" i="53"/>
  <c r="G15" i="44" s="1"/>
  <c r="G14" i="45" s="1"/>
  <c r="G33" i="53"/>
  <c r="G34" i="44" s="1"/>
  <c r="G33" i="45" s="1"/>
  <c r="A936" i="31"/>
  <c r="D39" i="43"/>
  <c r="B39" i="43"/>
  <c r="C39" i="43"/>
  <c r="G40" i="53"/>
  <c r="G41" i="44" s="1"/>
  <c r="G40" i="45" s="1"/>
  <c r="D40" i="44"/>
  <c r="D39" i="45" s="1"/>
  <c r="K24" i="45"/>
  <c r="A47" i="46"/>
  <c r="B46" i="46"/>
  <c r="C46" i="46"/>
  <c r="A937" i="31" l="1"/>
  <c r="D38" i="46"/>
  <c r="D40" i="43"/>
  <c r="C40" i="43"/>
  <c r="B40" i="43"/>
  <c r="O28" i="44"/>
  <c r="A48" i="46"/>
  <c r="C47" i="46"/>
  <c r="B47" i="46"/>
  <c r="A938" i="31" l="1"/>
  <c r="D39" i="46"/>
  <c r="D41" i="43"/>
  <c r="C41" i="43"/>
  <c r="B41" i="43"/>
  <c r="A49" i="46"/>
  <c r="C48" i="46"/>
  <c r="B48" i="46"/>
  <c r="A939" i="31" l="1"/>
  <c r="D42" i="43"/>
  <c r="C42" i="43"/>
  <c r="B42" i="43"/>
  <c r="O25" i="44"/>
  <c r="A50" i="46"/>
  <c r="B49" i="46"/>
  <c r="C49" i="46"/>
  <c r="A940" i="31" l="1"/>
  <c r="D43" i="43"/>
  <c r="C43" i="43"/>
  <c r="B43" i="43"/>
  <c r="D41" i="46"/>
  <c r="A51" i="46"/>
  <c r="B50" i="46"/>
  <c r="C50" i="46"/>
  <c r="A941" i="31" l="1"/>
  <c r="D44" i="43"/>
  <c r="C44" i="43"/>
  <c r="B44" i="43"/>
  <c r="A52" i="46"/>
  <c r="C51" i="46"/>
  <c r="B51" i="46"/>
  <c r="A942" i="31" l="1"/>
  <c r="D45" i="43"/>
  <c r="B45" i="43"/>
  <c r="C45" i="43"/>
  <c r="A53" i="46"/>
  <c r="B52" i="46"/>
  <c r="C52" i="46"/>
  <c r="A943" i="31" l="1"/>
  <c r="D46" i="43"/>
  <c r="C46" i="43"/>
  <c r="B46" i="43"/>
  <c r="A54" i="46"/>
  <c r="C53" i="46"/>
  <c r="B53" i="46"/>
  <c r="A944" i="31" l="1"/>
  <c r="D47" i="43"/>
  <c r="C47" i="43"/>
  <c r="B47" i="43"/>
  <c r="A55" i="46"/>
  <c r="B54" i="46"/>
  <c r="C54" i="46"/>
  <c r="A945" i="31" l="1"/>
  <c r="D48" i="43"/>
  <c r="C48" i="43"/>
  <c r="B48" i="43"/>
  <c r="B55" i="46"/>
  <c r="C55" i="46"/>
  <c r="A946" i="31" l="1"/>
  <c r="D49" i="43"/>
  <c r="C49" i="43"/>
  <c r="B49" i="43"/>
  <c r="F55" i="46"/>
  <c r="E55" i="46"/>
  <c r="I55" i="46"/>
  <c r="H55" i="46"/>
  <c r="B51" i="43" l="1"/>
  <c r="C51" i="43"/>
  <c r="D51" i="43"/>
  <c r="A947" i="31"/>
  <c r="D50" i="43"/>
  <c r="C50" i="43"/>
  <c r="B50" i="43"/>
  <c r="J55" i="46"/>
  <c r="G55" i="46"/>
  <c r="C52" i="43" l="1"/>
  <c r="D52" i="43"/>
  <c r="B52" i="43"/>
  <c r="A948" i="31"/>
  <c r="L55" i="46"/>
  <c r="B53" i="43" l="1"/>
  <c r="C53" i="43"/>
  <c r="D53" i="43"/>
  <c r="A949" i="31"/>
  <c r="D50" i="46"/>
  <c r="C54" i="43" l="1"/>
  <c r="D54" i="43"/>
  <c r="B54" i="43"/>
  <c r="A950" i="31"/>
  <c r="B55" i="43" l="1"/>
  <c r="C55" i="43"/>
  <c r="D55" i="43"/>
  <c r="A951" i="31"/>
  <c r="C56" i="43" l="1"/>
  <c r="D56" i="43"/>
  <c r="B56" i="43"/>
  <c r="A952" i="31"/>
  <c r="A953" i="31" l="1"/>
  <c r="A954" i="31" l="1"/>
  <c r="A955" i="31" l="1"/>
  <c r="A956" i="31" l="1"/>
  <c r="A957" i="31" l="1"/>
  <c r="A958" i="31" l="1"/>
  <c r="K30" i="45"/>
  <c r="A959" i="31" l="1"/>
  <c r="O31" i="44"/>
  <c r="A960" i="31" l="1"/>
  <c r="A961" i="31" l="1"/>
  <c r="K26" i="45"/>
  <c r="A962" i="31" l="1"/>
  <c r="O27" i="44"/>
  <c r="A963" i="31" l="1"/>
  <c r="K20" i="45"/>
  <c r="C7" i="70" l="1"/>
  <c r="A7" i="70"/>
  <c r="A964" i="31"/>
  <c r="M50" i="44"/>
  <c r="M49" i="44"/>
  <c r="M42" i="44"/>
  <c r="M43" i="44"/>
  <c r="M44" i="44"/>
  <c r="M51" i="44"/>
  <c r="M39" i="44"/>
  <c r="M53" i="44"/>
  <c r="M52" i="44"/>
  <c r="I52" i="45"/>
  <c r="M47" i="44"/>
  <c r="M40" i="44"/>
  <c r="M56" i="44"/>
  <c r="I54" i="45"/>
  <c r="I44" i="45"/>
  <c r="M54" i="44"/>
  <c r="M38" i="44"/>
  <c r="I55" i="45"/>
  <c r="M55" i="44"/>
  <c r="M48" i="44"/>
  <c r="I47" i="45"/>
  <c r="M45" i="44"/>
  <c r="I38" i="45"/>
  <c r="M46" i="44"/>
  <c r="I37" i="45"/>
  <c r="L37" i="45" s="1"/>
  <c r="M37" i="45" s="1"/>
  <c r="I42" i="45"/>
  <c r="M41" i="44"/>
  <c r="I41" i="45"/>
  <c r="I43" i="45"/>
  <c r="I51" i="45"/>
  <c r="I50" i="45"/>
  <c r="I45" i="45"/>
  <c r="I53" i="45"/>
  <c r="I46" i="45"/>
  <c r="I39" i="45"/>
  <c r="I48" i="45"/>
  <c r="I40" i="45"/>
  <c r="I49" i="45"/>
  <c r="E10" i="46"/>
  <c r="F20" i="46"/>
  <c r="E24" i="46"/>
  <c r="P25" i="44"/>
  <c r="F11" i="46"/>
  <c r="F10" i="46"/>
  <c r="P12" i="44"/>
  <c r="L26" i="45"/>
  <c r="M26" i="45" s="1"/>
  <c r="D40" i="53"/>
  <c r="L34" i="45"/>
  <c r="M34" i="45" s="1"/>
  <c r="F32" i="46"/>
  <c r="P31" i="44"/>
  <c r="L8" i="45"/>
  <c r="M8" i="45" s="1"/>
  <c r="E25" i="46"/>
  <c r="E15" i="46"/>
  <c r="D38" i="53"/>
  <c r="F7" i="46"/>
  <c r="E13" i="46"/>
  <c r="L14" i="45"/>
  <c r="M14" i="45" s="1"/>
  <c r="L27" i="45"/>
  <c r="M27" i="45" s="1"/>
  <c r="L22" i="45"/>
  <c r="M22" i="45" s="1"/>
  <c r="F28" i="46"/>
  <c r="P36" i="44"/>
  <c r="D42" i="53"/>
  <c r="D43" i="44" s="1"/>
  <c r="D42" i="45" s="1"/>
  <c r="P23" i="44"/>
  <c r="F26" i="46"/>
  <c r="F12" i="46"/>
  <c r="P27" i="44"/>
  <c r="F33" i="46"/>
  <c r="F19" i="46"/>
  <c r="D54" i="53"/>
  <c r="D55" i="44" s="1"/>
  <c r="E26" i="46"/>
  <c r="E30" i="46"/>
  <c r="F14" i="46"/>
  <c r="L20" i="45"/>
  <c r="M20" i="45" s="1"/>
  <c r="E20" i="46"/>
  <c r="F24" i="46"/>
  <c r="F9" i="46"/>
  <c r="E16" i="46"/>
  <c r="P37" i="44"/>
  <c r="F16" i="46"/>
  <c r="L33" i="45"/>
  <c r="M33" i="45" s="1"/>
  <c r="D53" i="53"/>
  <c r="D54" i="44" s="1"/>
  <c r="D53" i="45" s="1"/>
  <c r="K53" i="45" s="1"/>
  <c r="L30" i="45"/>
  <c r="M30" i="45" s="1"/>
  <c r="D51" i="53"/>
  <c r="D52" i="44" s="1"/>
  <c r="P35" i="44"/>
  <c r="F27" i="46"/>
  <c r="L24" i="45"/>
  <c r="M24" i="45" s="1"/>
  <c r="E21" i="46"/>
  <c r="L21" i="45"/>
  <c r="M21" i="45" s="1"/>
  <c r="L32" i="45"/>
  <c r="M32" i="45" s="1"/>
  <c r="F13" i="46"/>
  <c r="L23" i="45"/>
  <c r="M23" i="45" s="1"/>
  <c r="F17" i="46"/>
  <c r="D45" i="53"/>
  <c r="D46" i="44" s="1"/>
  <c r="E8" i="46"/>
  <c r="D50" i="53"/>
  <c r="P24" i="44"/>
  <c r="F6" i="46"/>
  <c r="E35" i="46"/>
  <c r="D37" i="46"/>
  <c r="D47" i="53"/>
  <c r="D48" i="44" s="1"/>
  <c r="P28" i="44"/>
  <c r="L13" i="45"/>
  <c r="M13" i="45" s="1"/>
  <c r="P14" i="44"/>
  <c r="E19" i="46"/>
  <c r="E28" i="46"/>
  <c r="F25" i="46"/>
  <c r="E11" i="46"/>
  <c r="P38" i="44"/>
  <c r="D44" i="53"/>
  <c r="L35" i="45"/>
  <c r="M35" i="45" s="1"/>
  <c r="E9" i="46"/>
  <c r="E7" i="46"/>
  <c r="L11" i="45"/>
  <c r="M11" i="45" s="1"/>
  <c r="F21" i="46"/>
  <c r="E27" i="46"/>
  <c r="P33" i="44"/>
  <c r="E22" i="46"/>
  <c r="F34" i="46"/>
  <c r="F23" i="46"/>
  <c r="E6" i="46"/>
  <c r="L31" i="45"/>
  <c r="M31" i="45" s="1"/>
  <c r="P34" i="44"/>
  <c r="F36" i="46"/>
  <c r="E29" i="46"/>
  <c r="D55" i="53"/>
  <c r="D56" i="44" s="1"/>
  <c r="E23" i="46"/>
  <c r="F30" i="46"/>
  <c r="D49" i="53"/>
  <c r="D50" i="44" s="1"/>
  <c r="F18" i="46"/>
  <c r="E33" i="46"/>
  <c r="E14" i="46"/>
  <c r="P32" i="44"/>
  <c r="P17" i="44"/>
  <c r="F22" i="46"/>
  <c r="F15" i="46"/>
  <c r="F29" i="46"/>
  <c r="F31" i="46"/>
  <c r="D48" i="53"/>
  <c r="D49" i="44" s="1"/>
  <c r="E12" i="46"/>
  <c r="P22" i="44"/>
  <c r="D41" i="53"/>
  <c r="F8" i="46"/>
  <c r="E17" i="46"/>
  <c r="E18" i="46"/>
  <c r="F35" i="46"/>
  <c r="E34" i="46"/>
  <c r="L36" i="45"/>
  <c r="M36" i="45" s="1"/>
  <c r="E32" i="46"/>
  <c r="E36" i="46"/>
  <c r="F37" i="46"/>
  <c r="D52" i="53"/>
  <c r="L12" i="45"/>
  <c r="M12" i="45" s="1"/>
  <c r="E31" i="46"/>
  <c r="D46" i="53"/>
  <c r="D43" i="53"/>
  <c r="P15" i="44"/>
  <c r="E39" i="46"/>
  <c r="E37" i="46"/>
  <c r="E38" i="46"/>
  <c r="F38" i="46"/>
  <c r="E41" i="46"/>
  <c r="E40" i="46"/>
  <c r="F40" i="46"/>
  <c r="F39" i="46"/>
  <c r="F41" i="46"/>
  <c r="E43" i="46"/>
  <c r="D42" i="46"/>
  <c r="F42" i="46"/>
  <c r="D43" i="46"/>
  <c r="E42" i="46"/>
  <c r="F43" i="46"/>
  <c r="D44" i="46"/>
  <c r="E46" i="46"/>
  <c r="F44" i="46"/>
  <c r="F45" i="46"/>
  <c r="D48" i="46"/>
  <c r="D45" i="46"/>
  <c r="E45" i="46"/>
  <c r="E44" i="46"/>
  <c r="F46" i="46"/>
  <c r="D46" i="46"/>
  <c r="E47" i="46"/>
  <c r="F47" i="46"/>
  <c r="D47" i="46"/>
  <c r="E49" i="46"/>
  <c r="D49" i="46"/>
  <c r="F48" i="46"/>
  <c r="F49" i="46"/>
  <c r="E48" i="46"/>
  <c r="F51" i="46"/>
  <c r="D52" i="46"/>
  <c r="E50" i="46"/>
  <c r="F50" i="46"/>
  <c r="D51" i="46"/>
  <c r="F52" i="46"/>
  <c r="E51" i="46"/>
  <c r="E53" i="46"/>
  <c r="E52" i="46"/>
  <c r="E54" i="46"/>
  <c r="D53" i="46"/>
  <c r="D54" i="46"/>
  <c r="F53" i="46"/>
  <c r="F54" i="46"/>
  <c r="D55" i="46"/>
  <c r="S56" i="44"/>
  <c r="S50" i="44"/>
  <c r="S39" i="44"/>
  <c r="S41" i="44"/>
  <c r="R49" i="44"/>
  <c r="R41" i="44"/>
  <c r="S52" i="44"/>
  <c r="R56" i="44"/>
  <c r="S43" i="44"/>
  <c r="R50" i="44"/>
  <c r="D36" i="46"/>
  <c r="R44" i="44"/>
  <c r="S42" i="44"/>
  <c r="S45" i="44"/>
  <c r="S55" i="44"/>
  <c r="S53" i="44"/>
  <c r="R47" i="44"/>
  <c r="S44" i="44"/>
  <c r="R45" i="44"/>
  <c r="S54" i="44"/>
  <c r="R48" i="44"/>
  <c r="R43" i="44"/>
  <c r="S46" i="44"/>
  <c r="R52" i="44"/>
  <c r="S47" i="44"/>
  <c r="R46" i="44"/>
  <c r="S48" i="44"/>
  <c r="R51" i="44"/>
  <c r="R55" i="44"/>
  <c r="S51" i="44"/>
  <c r="S49" i="44"/>
  <c r="R42" i="44"/>
  <c r="R54" i="44"/>
  <c r="R53" i="44"/>
  <c r="D40" i="46"/>
  <c r="O21" i="44"/>
  <c r="G33" i="46" l="1"/>
  <c r="A965" i="31"/>
  <c r="G18" i="46"/>
  <c r="G20" i="46"/>
  <c r="Q24" i="44"/>
  <c r="Q32" i="44"/>
  <c r="G32" i="46"/>
  <c r="G26" i="46"/>
  <c r="G31" i="46"/>
  <c r="G34" i="46"/>
  <c r="G17" i="46"/>
  <c r="G7" i="46"/>
  <c r="Q27" i="44"/>
  <c r="Q28" i="44"/>
  <c r="Q33" i="44"/>
  <c r="Q38" i="44"/>
  <c r="Q23" i="44"/>
  <c r="G8" i="46"/>
  <c r="Q36" i="44"/>
  <c r="Q31" i="44"/>
  <c r="Q12" i="44"/>
  <c r="G47" i="46"/>
  <c r="G42" i="46"/>
  <c r="G37" i="46"/>
  <c r="G16" i="46"/>
  <c r="G15" i="46"/>
  <c r="G24" i="46"/>
  <c r="G53" i="46"/>
  <c r="G48" i="46"/>
  <c r="G49" i="46"/>
  <c r="G46" i="46"/>
  <c r="G41" i="46"/>
  <c r="G39" i="46"/>
  <c r="D47" i="44"/>
  <c r="D46" i="45" s="1"/>
  <c r="G48" i="53"/>
  <c r="G49" i="44" s="1"/>
  <c r="G48" i="45" s="1"/>
  <c r="G49" i="53"/>
  <c r="G50" i="44" s="1"/>
  <c r="G49" i="45" s="1"/>
  <c r="G47" i="53"/>
  <c r="G48" i="44" s="1"/>
  <c r="G47" i="45" s="1"/>
  <c r="Q22" i="44"/>
  <c r="G14" i="46"/>
  <c r="G29" i="46"/>
  <c r="G6" i="46"/>
  <c r="G27" i="46"/>
  <c r="G9" i="46"/>
  <c r="G11" i="46"/>
  <c r="G19" i="46"/>
  <c r="D45" i="45"/>
  <c r="K45" i="45" s="1"/>
  <c r="L45" i="45" s="1"/>
  <c r="M45" i="45" s="1"/>
  <c r="O46" i="44"/>
  <c r="P46" i="44" s="1"/>
  <c r="G21" i="46"/>
  <c r="Q35" i="44"/>
  <c r="G13" i="46"/>
  <c r="G25" i="46"/>
  <c r="D41" i="44"/>
  <c r="D40" i="45" s="1"/>
  <c r="G41" i="53"/>
  <c r="G42" i="44" s="1"/>
  <c r="G41" i="45" s="1"/>
  <c r="G45" i="53"/>
  <c r="G46" i="44" s="1"/>
  <c r="G45" i="45" s="1"/>
  <c r="G52" i="46"/>
  <c r="G45" i="46"/>
  <c r="G43" i="46"/>
  <c r="G36" i="46"/>
  <c r="D49" i="45"/>
  <c r="K49" i="45" s="1"/>
  <c r="L49" i="45" s="1"/>
  <c r="M49" i="45" s="1"/>
  <c r="O50" i="44"/>
  <c r="P50" i="44" s="1"/>
  <c r="D47" i="45"/>
  <c r="K47" i="45" s="1"/>
  <c r="L47" i="45" s="1"/>
  <c r="M47" i="45" s="1"/>
  <c r="O48" i="44"/>
  <c r="P48" i="44" s="1"/>
  <c r="D51" i="45"/>
  <c r="K51" i="45" s="1"/>
  <c r="L51" i="45" s="1"/>
  <c r="M51" i="45" s="1"/>
  <c r="O52" i="44"/>
  <c r="P52" i="44" s="1"/>
  <c r="P21" i="44"/>
  <c r="Q21" i="44" s="1"/>
  <c r="R59" i="44"/>
  <c r="R61" i="44" s="1"/>
  <c r="G51" i="46"/>
  <c r="G50" i="46"/>
  <c r="Q15" i="44"/>
  <c r="G51" i="53"/>
  <c r="G52" i="44" s="1"/>
  <c r="G51" i="45" s="1"/>
  <c r="D53" i="44"/>
  <c r="D52" i="45" s="1"/>
  <c r="G55" i="53"/>
  <c r="G56" i="44" s="1"/>
  <c r="G55" i="45" s="1"/>
  <c r="Q13" i="44"/>
  <c r="G43" i="53"/>
  <c r="G44" i="44" s="1"/>
  <c r="G43" i="45" s="1"/>
  <c r="D45" i="44"/>
  <c r="G30" i="46"/>
  <c r="G10" i="46"/>
  <c r="G40" i="46"/>
  <c r="D44" i="44"/>
  <c r="D43" i="45" s="1"/>
  <c r="G42" i="53"/>
  <c r="G43" i="44" s="1"/>
  <c r="G42" i="45" s="1"/>
  <c r="O49" i="44"/>
  <c r="P49" i="44" s="1"/>
  <c r="D48" i="45"/>
  <c r="K48" i="45" s="1"/>
  <c r="L48" i="45" s="1"/>
  <c r="M48" i="45" s="1"/>
  <c r="G23" i="46"/>
  <c r="D55" i="45"/>
  <c r="K55" i="45" s="1"/>
  <c r="L55" i="45" s="1"/>
  <c r="M55" i="45" s="1"/>
  <c r="O56" i="44"/>
  <c r="P56" i="44" s="1"/>
  <c r="G54" i="46"/>
  <c r="G44" i="46"/>
  <c r="G38" i="46"/>
  <c r="D42" i="44"/>
  <c r="G12" i="46"/>
  <c r="Q34" i="44"/>
  <c r="G22" i="46"/>
  <c r="G28" i="46"/>
  <c r="Q14" i="44"/>
  <c r="G35" i="46"/>
  <c r="D51" i="44"/>
  <c r="D50" i="45" s="1"/>
  <c r="G54" i="53"/>
  <c r="G55" i="44" s="1"/>
  <c r="G54" i="45" s="1"/>
  <c r="G53" i="53"/>
  <c r="G54" i="44" s="1"/>
  <c r="G53" i="45" s="1"/>
  <c r="L53" i="45"/>
  <c r="M53" i="45" s="1"/>
  <c r="Q37" i="44"/>
  <c r="D54" i="45"/>
  <c r="K54" i="45" s="1"/>
  <c r="L54" i="45" s="1"/>
  <c r="M54" i="45" s="1"/>
  <c r="O55" i="44"/>
  <c r="P55" i="44" s="1"/>
  <c r="D39" i="44"/>
  <c r="D38" i="45" s="1"/>
  <c r="G39" i="53"/>
  <c r="G40" i="44" s="1"/>
  <c r="G39" i="45" s="1"/>
  <c r="G44" i="53"/>
  <c r="G45" i="44" s="1"/>
  <c r="G44" i="45" s="1"/>
  <c r="Q25" i="44"/>
  <c r="K18" i="45"/>
  <c r="L18" i="45" s="1"/>
  <c r="M18" i="45" s="1"/>
  <c r="H22" i="45" l="1"/>
  <c r="N22" i="45" s="1"/>
  <c r="H23" i="45"/>
  <c r="N23" i="45" s="1"/>
  <c r="H36" i="45"/>
  <c r="N36" i="45" s="1"/>
  <c r="H37" i="45"/>
  <c r="N37" i="45" s="1"/>
  <c r="H35" i="45"/>
  <c r="N35" i="45" s="1"/>
  <c r="H32" i="45"/>
  <c r="N32" i="45" s="1"/>
  <c r="H20" i="45"/>
  <c r="N20" i="45" s="1"/>
  <c r="H26" i="45"/>
  <c r="N26" i="45" s="1"/>
  <c r="H21" i="45"/>
  <c r="N21" i="45" s="1"/>
  <c r="H24" i="45"/>
  <c r="N24" i="45" s="1"/>
  <c r="H27" i="45"/>
  <c r="N27" i="45" s="1"/>
  <c r="H33" i="45"/>
  <c r="H34" i="45"/>
  <c r="H30" i="45"/>
  <c r="H31" i="45"/>
  <c r="H13" i="45"/>
  <c r="H14" i="45"/>
  <c r="H11" i="45"/>
  <c r="A966" i="31"/>
  <c r="Q46" i="44"/>
  <c r="Q48" i="44"/>
  <c r="Q50" i="44"/>
  <c r="Q56" i="44"/>
  <c r="Q55" i="44"/>
  <c r="D41" i="45"/>
  <c r="K41" i="45" s="1"/>
  <c r="L41" i="45" s="1"/>
  <c r="M41" i="45" s="1"/>
  <c r="O42" i="44"/>
  <c r="P42" i="44" s="1"/>
  <c r="D44" i="45"/>
  <c r="K44" i="45" s="1"/>
  <c r="L44" i="45" s="1"/>
  <c r="M44" i="45" s="1"/>
  <c r="O45" i="44"/>
  <c r="P45" i="44" s="1"/>
  <c r="Q49" i="44"/>
  <c r="Q52" i="44"/>
  <c r="K16" i="45"/>
  <c r="L16" i="45" s="1"/>
  <c r="T27" i="44" l="1"/>
  <c r="U27" i="44" s="1"/>
  <c r="K25" i="45"/>
  <c r="L25" i="45" s="1"/>
  <c r="M25" i="45" s="1"/>
  <c r="N25" i="45" s="1"/>
  <c r="I24" i="46"/>
  <c r="I25" i="46"/>
  <c r="T28" i="44"/>
  <c r="U28" i="44" s="1"/>
  <c r="O26" i="44" s="1"/>
  <c r="P26" i="44" s="1"/>
  <c r="T37" i="44"/>
  <c r="U37" i="44" s="1"/>
  <c r="H33" i="46" s="1"/>
  <c r="I33" i="46"/>
  <c r="T33" i="44"/>
  <c r="U33" i="44" s="1"/>
  <c r="H29" i="46" s="1"/>
  <c r="I29" i="46"/>
  <c r="T24" i="44"/>
  <c r="U24" i="44" s="1"/>
  <c r="H21" i="46" s="1"/>
  <c r="I21" i="46"/>
  <c r="I34" i="46"/>
  <c r="T38" i="44"/>
  <c r="U38" i="44" s="1"/>
  <c r="H34" i="46" s="1"/>
  <c r="T21" i="44"/>
  <c r="U21" i="44" s="1"/>
  <c r="H18" i="46" s="1"/>
  <c r="I18" i="46"/>
  <c r="K19" i="45"/>
  <c r="L19" i="45" s="1"/>
  <c r="M19" i="45" s="1"/>
  <c r="N19" i="45" s="1"/>
  <c r="I22" i="46"/>
  <c r="T25" i="44"/>
  <c r="U25" i="44" s="1"/>
  <c r="H22" i="46" s="1"/>
  <c r="T22" i="44"/>
  <c r="U22" i="44" s="1"/>
  <c r="H19" i="46" s="1"/>
  <c r="I19" i="46"/>
  <c r="T36" i="44"/>
  <c r="U36" i="44" s="1"/>
  <c r="H32" i="46" s="1"/>
  <c r="I32" i="46"/>
  <c r="I20" i="46"/>
  <c r="T23" i="44"/>
  <c r="U23" i="44" s="1"/>
  <c r="H20" i="46" s="1"/>
  <c r="H45" i="45"/>
  <c r="N45" i="45" s="1"/>
  <c r="H48" i="45"/>
  <c r="N48" i="45" s="1"/>
  <c r="H49" i="45"/>
  <c r="N49" i="45" s="1"/>
  <c r="H55" i="45"/>
  <c r="N55" i="45" s="1"/>
  <c r="H12" i="45"/>
  <c r="N12" i="45" s="1"/>
  <c r="T13" i="44" s="1"/>
  <c r="U13" i="44" s="1"/>
  <c r="H51" i="45"/>
  <c r="N51" i="45" s="1"/>
  <c r="H54" i="45"/>
  <c r="N54" i="45" s="1"/>
  <c r="H47" i="45"/>
  <c r="N47" i="45" s="1"/>
  <c r="N11" i="45"/>
  <c r="N34" i="45"/>
  <c r="N31" i="45"/>
  <c r="N30" i="45"/>
  <c r="N33" i="45"/>
  <c r="A967" i="31"/>
  <c r="H24" i="46"/>
  <c r="Q45" i="44"/>
  <c r="O9" i="44"/>
  <c r="P9" i="44" s="1"/>
  <c r="Q9" i="44" s="1"/>
  <c r="Q42" i="44"/>
  <c r="M16" i="45"/>
  <c r="Q17" i="44"/>
  <c r="H16" i="45" s="1"/>
  <c r="O19" i="44"/>
  <c r="P19" i="44" s="1"/>
  <c r="Q19" i="44" s="1"/>
  <c r="H25" i="46" l="1"/>
  <c r="Q26" i="44"/>
  <c r="J20" i="46"/>
  <c r="L20" i="46" s="1"/>
  <c r="J29" i="46"/>
  <c r="L29" i="46" s="1"/>
  <c r="J18" i="46"/>
  <c r="L18" i="46" s="1"/>
  <c r="J22" i="46"/>
  <c r="J21" i="46"/>
  <c r="J32" i="46"/>
  <c r="J19" i="46"/>
  <c r="O20" i="44"/>
  <c r="P20" i="44" s="1"/>
  <c r="Q20" i="44" s="1"/>
  <c r="I54" i="46"/>
  <c r="T50" i="44"/>
  <c r="U50" i="44" s="1"/>
  <c r="H45" i="46" s="1"/>
  <c r="I45" i="46"/>
  <c r="I44" i="46"/>
  <c r="T49" i="44"/>
  <c r="U49" i="44" s="1"/>
  <c r="H44" i="46" s="1"/>
  <c r="I47" i="46"/>
  <c r="T52" i="44"/>
  <c r="U52" i="44" s="1"/>
  <c r="H47" i="46" s="1"/>
  <c r="T48" i="44"/>
  <c r="U48" i="44" s="1"/>
  <c r="H43" i="46" s="1"/>
  <c r="K46" i="45"/>
  <c r="L46" i="45" s="1"/>
  <c r="M46" i="45" s="1"/>
  <c r="N46" i="45" s="1"/>
  <c r="T47" i="44" s="1"/>
  <c r="I43" i="46"/>
  <c r="H53" i="46"/>
  <c r="I53" i="46"/>
  <c r="T55" i="44"/>
  <c r="U55" i="44" s="1"/>
  <c r="H50" i="46" s="1"/>
  <c r="I50" i="46"/>
  <c r="T56" i="44"/>
  <c r="U56" i="44" s="1"/>
  <c r="H51" i="46" s="1"/>
  <c r="I51" i="46"/>
  <c r="T46" i="44"/>
  <c r="U46" i="44" s="1"/>
  <c r="H41" i="46" s="1"/>
  <c r="I41" i="46"/>
  <c r="T20" i="44"/>
  <c r="I17" i="46"/>
  <c r="J25" i="46"/>
  <c r="H44" i="45"/>
  <c r="N44" i="45" s="1"/>
  <c r="J24" i="46"/>
  <c r="J34" i="46"/>
  <c r="T26" i="44"/>
  <c r="I23" i="46"/>
  <c r="J33" i="46"/>
  <c r="N16" i="45"/>
  <c r="K15" i="45" s="1"/>
  <c r="L15" i="45" s="1"/>
  <c r="M15" i="45" s="1"/>
  <c r="N15" i="45" s="1"/>
  <c r="T31" i="44"/>
  <c r="U31" i="44" s="1"/>
  <c r="I28" i="46"/>
  <c r="T34" i="44"/>
  <c r="U34" i="44" s="1"/>
  <c r="H30" i="46" s="1"/>
  <c r="I30" i="46"/>
  <c r="T35" i="44"/>
  <c r="U35" i="44" s="1"/>
  <c r="H31" i="46" s="1"/>
  <c r="I31" i="46"/>
  <c r="K29" i="45"/>
  <c r="L29" i="45" s="1"/>
  <c r="M29" i="45" s="1"/>
  <c r="T32" i="44"/>
  <c r="U32" i="44" s="1"/>
  <c r="I11" i="46"/>
  <c r="T12" i="44"/>
  <c r="U12" i="44" s="1"/>
  <c r="H11" i="46" s="1"/>
  <c r="H41" i="45"/>
  <c r="H18" i="45"/>
  <c r="H8" i="45"/>
  <c r="A968" i="31"/>
  <c r="H54" i="46"/>
  <c r="U26" i="44" l="1"/>
  <c r="H23" i="46" s="1"/>
  <c r="J23" i="46" s="1"/>
  <c r="I42" i="46"/>
  <c r="L22" i="46"/>
  <c r="U20" i="44"/>
  <c r="H17" i="46" s="1"/>
  <c r="J17" i="46" s="1"/>
  <c r="L17" i="46" s="1"/>
  <c r="L21" i="46"/>
  <c r="J54" i="46"/>
  <c r="L19" i="46"/>
  <c r="L32" i="46"/>
  <c r="J51" i="46"/>
  <c r="J44" i="46"/>
  <c r="L44" i="46" s="1"/>
  <c r="J53" i="46"/>
  <c r="L33" i="46"/>
  <c r="J50" i="46"/>
  <c r="O47" i="44"/>
  <c r="P47" i="44" s="1"/>
  <c r="Q47" i="44" s="1"/>
  <c r="U47" i="44" s="1"/>
  <c r="H42" i="46" s="1"/>
  <c r="I14" i="46"/>
  <c r="J47" i="46"/>
  <c r="J43" i="46"/>
  <c r="L43" i="46" s="1"/>
  <c r="T45" i="44"/>
  <c r="U45" i="44" s="1"/>
  <c r="H40" i="46" s="1"/>
  <c r="I40" i="46"/>
  <c r="T17" i="44"/>
  <c r="U17" i="44" s="1"/>
  <c r="H14" i="46" s="1"/>
  <c r="J45" i="46"/>
  <c r="J41" i="46"/>
  <c r="L25" i="46"/>
  <c r="L24" i="46"/>
  <c r="L34" i="46"/>
  <c r="I52" i="46"/>
  <c r="J11" i="46"/>
  <c r="N8" i="45"/>
  <c r="N18" i="45"/>
  <c r="O30" i="44"/>
  <c r="P30" i="44" s="1"/>
  <c r="Q30" i="44" s="1"/>
  <c r="H29" i="45" s="1"/>
  <c r="J31" i="46"/>
  <c r="N41" i="45"/>
  <c r="J30" i="46"/>
  <c r="H28" i="46"/>
  <c r="J28" i="46" s="1"/>
  <c r="A969" i="31"/>
  <c r="T16" i="44"/>
  <c r="O54" i="44"/>
  <c r="P54" i="44" s="1"/>
  <c r="Q54" i="44" s="1"/>
  <c r="I13" i="46"/>
  <c r="J42" i="46" l="1"/>
  <c r="L42" i="46" s="1"/>
  <c r="L51" i="46"/>
  <c r="J14" i="46"/>
  <c r="J40" i="46"/>
  <c r="L40" i="46" s="1"/>
  <c r="L54" i="46"/>
  <c r="L23" i="46"/>
  <c r="O16" i="44"/>
  <c r="P16" i="44" s="1"/>
  <c r="Q16" i="44" s="1"/>
  <c r="U16" i="44" s="1"/>
  <c r="L53" i="46"/>
  <c r="L50" i="46"/>
  <c r="L47" i="46"/>
  <c r="H52" i="46"/>
  <c r="J52" i="46" s="1"/>
  <c r="L41" i="46"/>
  <c r="L45" i="46"/>
  <c r="L11" i="46"/>
  <c r="I38" i="46"/>
  <c r="T42" i="44"/>
  <c r="U42" i="44" s="1"/>
  <c r="K40" i="45"/>
  <c r="L40" i="45" s="1"/>
  <c r="M40" i="45" s="1"/>
  <c r="I16" i="46"/>
  <c r="K17" i="45"/>
  <c r="L17" i="45" s="1"/>
  <c r="M17" i="45" s="1"/>
  <c r="N17" i="45" s="1"/>
  <c r="T19" i="44"/>
  <c r="U19" i="44" s="1"/>
  <c r="L28" i="46"/>
  <c r="L30" i="46"/>
  <c r="L31" i="46"/>
  <c r="T9" i="44"/>
  <c r="U9" i="44" s="1"/>
  <c r="I8" i="46"/>
  <c r="K7" i="45"/>
  <c r="L7" i="45" s="1"/>
  <c r="M7" i="45" s="1"/>
  <c r="N29" i="45"/>
  <c r="H53" i="45"/>
  <c r="A970" i="31"/>
  <c r="L14" i="46" l="1"/>
  <c r="L52" i="46"/>
  <c r="H16" i="46"/>
  <c r="J16" i="46" s="1"/>
  <c r="O18" i="44"/>
  <c r="P18" i="44" s="1"/>
  <c r="Q18" i="44" s="1"/>
  <c r="O41" i="44"/>
  <c r="P41" i="44" s="1"/>
  <c r="Q41" i="44" s="1"/>
  <c r="H40" i="45" s="1"/>
  <c r="H38" i="46"/>
  <c r="J38" i="46" s="1"/>
  <c r="I27" i="46"/>
  <c r="K28" i="45"/>
  <c r="L28" i="45" s="1"/>
  <c r="M28" i="45" s="1"/>
  <c r="N28" i="45" s="1"/>
  <c r="T30" i="44"/>
  <c r="U30" i="44" s="1"/>
  <c r="O8" i="44"/>
  <c r="P8" i="44" s="1"/>
  <c r="Q8" i="44" s="1"/>
  <c r="H8" i="46"/>
  <c r="J8" i="46" s="1"/>
  <c r="I15" i="46"/>
  <c r="T18" i="44"/>
  <c r="A971" i="31"/>
  <c r="H13" i="46"/>
  <c r="J13" i="46" s="1"/>
  <c r="L13" i="46" s="1"/>
  <c r="U18" i="44" l="1"/>
  <c r="H15" i="46" s="1"/>
  <c r="J15" i="46" s="1"/>
  <c r="L16" i="46"/>
  <c r="L38" i="46"/>
  <c r="I26" i="46"/>
  <c r="T29" i="44"/>
  <c r="L8" i="46"/>
  <c r="O29" i="44"/>
  <c r="P29" i="44" s="1"/>
  <c r="Q29" i="44" s="1"/>
  <c r="H27" i="46"/>
  <c r="J27" i="46" s="1"/>
  <c r="N40" i="45"/>
  <c r="A972" i="31"/>
  <c r="N51" i="44"/>
  <c r="N53" i="44"/>
  <c r="H7" i="45" l="1"/>
  <c r="N7" i="45" s="1"/>
  <c r="K39" i="45"/>
  <c r="L39" i="45" s="1"/>
  <c r="M39" i="45" s="1"/>
  <c r="K42" i="45"/>
  <c r="L42" i="45" s="1"/>
  <c r="M42" i="45" s="1"/>
  <c r="T41" i="44"/>
  <c r="U41" i="44" s="1"/>
  <c r="I37" i="46"/>
  <c r="L27" i="46"/>
  <c r="L15" i="46"/>
  <c r="U29" i="44"/>
  <c r="H26" i="46" s="1"/>
  <c r="J26" i="46" s="1"/>
  <c r="J52" i="45"/>
  <c r="A973" i="31"/>
  <c r="I7" i="46" l="1"/>
  <c r="T8" i="44"/>
  <c r="U8" i="44" s="1"/>
  <c r="H7" i="46" s="1"/>
  <c r="K6" i="45"/>
  <c r="L6" i="45" s="1"/>
  <c r="M6" i="45" s="1"/>
  <c r="N6" i="45" s="1"/>
  <c r="I6" i="46" s="1"/>
  <c r="O43" i="44"/>
  <c r="P43" i="44" s="1"/>
  <c r="Q43" i="44" s="1"/>
  <c r="O40" i="44"/>
  <c r="P40" i="44" s="1"/>
  <c r="Q40" i="44" s="1"/>
  <c r="H37" i="46"/>
  <c r="J37" i="46" s="1"/>
  <c r="L26" i="46"/>
  <c r="A974" i="31"/>
  <c r="N53" i="45"/>
  <c r="O7" i="44" l="1"/>
  <c r="P7" i="44" s="1"/>
  <c r="Q7" i="44" s="1"/>
  <c r="J7" i="46"/>
  <c r="T7" i="44"/>
  <c r="H42" i="45"/>
  <c r="H39" i="45"/>
  <c r="L7" i="46"/>
  <c r="L37" i="46"/>
  <c r="A975" i="31"/>
  <c r="K52" i="45"/>
  <c r="L52" i="45" s="1"/>
  <c r="M52" i="45" s="1"/>
  <c r="N52" i="45" s="1"/>
  <c r="I49" i="46"/>
  <c r="T54" i="44"/>
  <c r="U54" i="44" s="1"/>
  <c r="K50" i="45"/>
  <c r="L50" i="45" s="1"/>
  <c r="M50" i="45" s="1"/>
  <c r="N50" i="45" s="1"/>
  <c r="U7" i="44" l="1"/>
  <c r="H6" i="46" s="1"/>
  <c r="J6" i="46" s="1"/>
  <c r="N39" i="45"/>
  <c r="N42" i="45"/>
  <c r="H49" i="46"/>
  <c r="J49" i="46" s="1"/>
  <c r="A976" i="31"/>
  <c r="T51" i="44"/>
  <c r="I46" i="46"/>
  <c r="O51" i="44"/>
  <c r="P51" i="44" s="1"/>
  <c r="Q51" i="44" s="1"/>
  <c r="I48" i="46"/>
  <c r="T53" i="44"/>
  <c r="L6" i="46" l="1"/>
  <c r="K43" i="45"/>
  <c r="L43" i="45" s="1"/>
  <c r="M43" i="45" s="1"/>
  <c r="N43" i="45" s="1"/>
  <c r="T43" i="44"/>
  <c r="U43" i="44" s="1"/>
  <c r="O44" i="44" s="1"/>
  <c r="P44" i="44" s="1"/>
  <c r="I36" i="46"/>
  <c r="K38" i="45"/>
  <c r="L38" i="45" s="1"/>
  <c r="M38" i="45" s="1"/>
  <c r="N38" i="45" s="1"/>
  <c r="T40" i="44"/>
  <c r="U40" i="44" s="1"/>
  <c r="O53" i="44"/>
  <c r="P53" i="44" s="1"/>
  <c r="Q53" i="44" s="1"/>
  <c r="U51" i="44"/>
  <c r="A977" i="31"/>
  <c r="L49" i="46"/>
  <c r="N10" i="44"/>
  <c r="N11" i="44"/>
  <c r="Q44" i="44" l="1"/>
  <c r="U53" i="44"/>
  <c r="I35" i="46"/>
  <c r="T39" i="44"/>
  <c r="H36" i="46"/>
  <c r="J36" i="46" s="1"/>
  <c r="O39" i="44"/>
  <c r="P39" i="44" s="1"/>
  <c r="Q39" i="44" s="1"/>
  <c r="T44" i="44"/>
  <c r="I39" i="46"/>
  <c r="A978" i="31"/>
  <c r="H48" i="46"/>
  <c r="J48" i="46" s="1"/>
  <c r="H46" i="46"/>
  <c r="J46" i="46" s="1"/>
  <c r="L46" i="46" s="1"/>
  <c r="N14" i="45"/>
  <c r="J10" i="45"/>
  <c r="U44" i="44" l="1"/>
  <c r="H39" i="46" s="1"/>
  <c r="J39" i="46" s="1"/>
  <c r="U39" i="44"/>
  <c r="H35" i="46" s="1"/>
  <c r="J35" i="46" s="1"/>
  <c r="L36" i="46"/>
  <c r="A979" i="31"/>
  <c r="L48" i="46"/>
  <c r="T15" i="44"/>
  <c r="K10" i="45"/>
  <c r="L10" i="45" s="1"/>
  <c r="M10" i="45" s="1"/>
  <c r="N10" i="45" s="1"/>
  <c r="N13" i="45"/>
  <c r="J9" i="45"/>
  <c r="L39" i="46" l="1"/>
  <c r="L35" i="46"/>
  <c r="U15" i="44"/>
  <c r="O11" i="44" s="1"/>
  <c r="P11" i="44" s="1"/>
  <c r="Q11" i="44" s="1"/>
  <c r="A980" i="31"/>
  <c r="K9" i="45"/>
  <c r="L9" i="45" s="1"/>
  <c r="M9" i="45" s="1"/>
  <c r="N9" i="45" s="1"/>
  <c r="T14" i="44"/>
  <c r="U14" i="44" s="1"/>
  <c r="I12" i="46"/>
  <c r="I10" i="46"/>
  <c r="T11" i="44"/>
  <c r="U11" i="44" l="1"/>
  <c r="A981" i="31"/>
  <c r="T10" i="44"/>
  <c r="I9" i="46"/>
  <c r="H12" i="46"/>
  <c r="J12" i="46" s="1"/>
  <c r="O10" i="44"/>
  <c r="P10" i="44" s="1"/>
  <c r="Q10" i="44" s="1"/>
  <c r="U10" i="44" l="1"/>
  <c r="A982" i="31"/>
  <c r="H10" i="46"/>
  <c r="J10" i="46" s="1"/>
  <c r="L12" i="46"/>
  <c r="A983" i="31" l="1"/>
  <c r="L10" i="46"/>
  <c r="H9" i="46"/>
  <c r="J9" i="46" s="1"/>
  <c r="A984" i="31" l="1"/>
  <c r="L9" i="46"/>
  <c r="A985" i="31" l="1"/>
  <c r="A986" i="31" l="1"/>
  <c r="A987" i="31" l="1"/>
  <c r="A988" i="31" l="1"/>
  <c r="A989" i="31" l="1"/>
  <c r="A990" i="31" l="1"/>
  <c r="A991" i="31" l="1"/>
  <c r="A992" i="31" l="1"/>
  <c r="A993" i="31" l="1"/>
  <c r="A994" i="31" l="1"/>
  <c r="A995" i="31" l="1"/>
  <c r="A996" i="31" l="1"/>
  <c r="A997" i="31" l="1"/>
  <c r="A998" i="31" l="1"/>
  <c r="A999" i="31" s="1"/>
  <c r="A1000" i="31" s="1"/>
  <c r="A1001" i="31" s="1"/>
  <c r="A1002" i="31" s="1"/>
  <c r="A1003" i="31" s="1"/>
  <c r="A1004" i="31" s="1"/>
  <c r="A1005" i="31" s="1"/>
  <c r="A1006" i="31" s="1"/>
  <c r="A1007" i="31" s="1"/>
  <c r="A1008" i="31" s="1"/>
  <c r="A1009" i="31" s="1"/>
  <c r="A1010" i="31" s="1"/>
  <c r="A1011" i="31" s="1"/>
  <c r="A1012" i="31" s="1"/>
  <c r="A1013" i="31" s="1"/>
  <c r="A1014" i="31" s="1"/>
  <c r="A1015" i="31" s="1"/>
  <c r="A1016" i="31" s="1"/>
  <c r="A1017" i="31" s="1"/>
  <c r="A1018" i="31" s="1"/>
  <c r="A1019" i="31" s="1"/>
  <c r="A1020" i="31" s="1"/>
  <c r="A1021" i="31" s="1"/>
  <c r="A1022" i="31" s="1"/>
  <c r="A1023" i="31" s="1"/>
  <c r="A1024" i="31" s="1"/>
  <c r="A1025" i="31" s="1"/>
  <c r="A1026" i="31" s="1"/>
  <c r="A1027" i="31" s="1"/>
  <c r="A1028" i="31" s="1"/>
  <c r="A1029" i="31" s="1"/>
  <c r="A1030" i="31" s="1"/>
  <c r="A1031" i="31" s="1"/>
  <c r="A1032" i="31" s="1"/>
  <c r="A1033" i="31" s="1"/>
  <c r="A1034" i="31" s="1"/>
  <c r="A1035" i="31" s="1"/>
  <c r="A1036" i="31" s="1"/>
  <c r="A1037" i="31" s="1"/>
  <c r="A1038" i="31" s="1"/>
  <c r="A1039" i="31" s="1"/>
  <c r="A1040" i="31" s="1"/>
  <c r="A1041" i="31" s="1"/>
  <c r="A1042" i="31" s="1"/>
  <c r="A1043" i="31" s="1"/>
  <c r="A1044" i="31" s="1"/>
  <c r="A1045" i="31" s="1"/>
  <c r="A1046" i="31" s="1"/>
  <c r="A1047" i="31" s="1"/>
  <c r="A1048" i="31" s="1"/>
  <c r="A1049" i="31" s="1"/>
  <c r="A1050" i="31" s="1"/>
  <c r="A1051" i="31" s="1"/>
  <c r="A1052" i="31" s="1"/>
  <c r="A1053" i="31" s="1"/>
  <c r="A1054" i="31" s="1"/>
  <c r="A1055" i="31" s="1"/>
  <c r="A1056" i="31" s="1"/>
  <c r="A1057" i="31" s="1"/>
  <c r="A1058" i="31" s="1"/>
  <c r="A1059" i="31" s="1"/>
  <c r="A1060" i="31" s="1"/>
  <c r="A1061" i="31" s="1"/>
  <c r="A1062" i="31" s="1"/>
  <c r="A1063" i="31" s="1"/>
  <c r="A1064" i="31" s="1"/>
  <c r="A1065" i="31" s="1"/>
  <c r="A1066" i="31" s="1"/>
  <c r="A1067" i="31" s="1"/>
  <c r="A1068" i="31" s="1"/>
  <c r="A1069" i="31" s="1"/>
  <c r="A1070" i="31" s="1"/>
  <c r="A1071" i="31" s="1"/>
  <c r="A1072" i="31" s="1"/>
  <c r="A1073" i="31" s="1"/>
  <c r="A1074" i="31" s="1"/>
  <c r="A1075" i="31" s="1"/>
  <c r="A1076" i="31" s="1"/>
  <c r="A1077" i="31" s="1"/>
  <c r="A1078" i="31" s="1"/>
  <c r="A1079" i="31" s="1"/>
  <c r="A1080" i="31" s="1"/>
  <c r="A1081" i="31" s="1"/>
  <c r="A1082" i="31" s="1"/>
  <c r="A1083" i="31" s="1"/>
  <c r="A1084" i="31" s="1"/>
  <c r="A1085" i="31" s="1"/>
  <c r="A1086" i="31" s="1"/>
  <c r="A1087" i="31" s="1"/>
  <c r="A1088" i="31" s="1"/>
  <c r="A1089" i="31" s="1"/>
  <c r="A1090" i="31" s="1"/>
  <c r="A1091" i="31" s="1"/>
  <c r="A1092" i="31" s="1"/>
  <c r="A1093" i="31" s="1"/>
  <c r="A1094" i="31" s="1"/>
  <c r="A1095" i="31" s="1"/>
  <c r="A1096" i="31" s="1"/>
  <c r="A1097" i="31" s="1"/>
  <c r="A1098" i="31" s="1"/>
  <c r="A1099" i="31" s="1"/>
  <c r="A1100" i="31" s="1"/>
  <c r="A1101" i="31" s="1"/>
  <c r="A1102" i="31" s="1"/>
  <c r="A1103" i="31" s="1"/>
  <c r="A1104" i="31" s="1"/>
  <c r="A1105" i="31" s="1"/>
  <c r="A1106" i="31" s="1"/>
  <c r="A1107" i="31" s="1"/>
  <c r="A1108" i="31" s="1"/>
  <c r="A1109" i="31" s="1"/>
  <c r="A1110" i="31" s="1"/>
  <c r="A1111" i="31" s="1"/>
  <c r="A1112" i="31" s="1"/>
  <c r="A1113" i="31" s="1"/>
  <c r="A1114" i="31" s="1"/>
  <c r="A1115" i="31" s="1"/>
  <c r="A1116" i="31" s="1"/>
  <c r="A1117" i="31" s="1"/>
  <c r="A1118" i="31" s="1"/>
  <c r="A1119" i="31" s="1"/>
  <c r="A1120" i="31" s="1"/>
  <c r="A1121" i="31" s="1"/>
  <c r="A1122" i="31" s="1"/>
  <c r="A1123" i="31" s="1"/>
  <c r="A1124" i="31" s="1"/>
  <c r="A1125" i="31" s="1"/>
  <c r="A1126" i="31" s="1"/>
  <c r="A1127" i="31" s="1"/>
  <c r="A1128" i="31" s="1"/>
  <c r="A1129" i="31" s="1"/>
  <c r="A1130" i="31" s="1"/>
  <c r="A1131" i="31" s="1"/>
  <c r="A1132" i="31" s="1"/>
  <c r="A1133" i="31" s="1"/>
  <c r="A1134" i="31" s="1"/>
  <c r="A1135" i="31" s="1"/>
  <c r="A1136" i="31" s="1"/>
  <c r="A1137" i="31" s="1"/>
  <c r="A1138" i="31" s="1"/>
  <c r="A1139" i="31" s="1"/>
  <c r="A1140" i="31" s="1"/>
  <c r="A1141" i="31" s="1"/>
  <c r="A1142" i="31" s="1"/>
  <c r="A1143" i="31" s="1"/>
  <c r="A1144" i="31" s="1"/>
  <c r="A1145" i="31" s="1"/>
  <c r="A1146" i="31" s="1"/>
  <c r="A1147" i="31" s="1"/>
  <c r="A1148" i="31" s="1"/>
  <c r="A1149" i="31" s="1"/>
  <c r="A1150" i="31" s="1"/>
  <c r="A1151" i="31" s="1"/>
  <c r="A1152" i="31" s="1"/>
  <c r="A1153" i="31" s="1"/>
  <c r="A1154" i="31" s="1"/>
  <c r="A1155" i="31" s="1"/>
  <c r="A1156" i="31" s="1"/>
  <c r="A1157" i="31" s="1"/>
  <c r="A1158" i="31" s="1"/>
  <c r="A1159" i="31" s="1"/>
  <c r="A1160" i="31" s="1"/>
  <c r="A1161" i="31" s="1"/>
  <c r="A1162" i="31" s="1"/>
  <c r="A1163" i="31" s="1"/>
  <c r="A1164" i="31" s="1"/>
  <c r="A1165" i="31" s="1"/>
  <c r="A1166" i="31" s="1"/>
  <c r="A1167" i="31" s="1"/>
  <c r="A1168" i="31" s="1"/>
  <c r="A1169" i="31" s="1"/>
  <c r="A1170" i="31" s="1"/>
  <c r="A1171" i="31" s="1"/>
  <c r="A1172" i="31" s="1"/>
  <c r="A1173" i="31" s="1"/>
  <c r="A1174" i="31" s="1"/>
  <c r="A1175" i="31" s="1"/>
  <c r="A1176" i="31" s="1"/>
  <c r="A1177" i="31" s="1"/>
  <c r="A1178" i="31" s="1"/>
  <c r="A1179" i="31" s="1"/>
  <c r="A1180" i="31" s="1"/>
  <c r="A1181" i="31" s="1"/>
  <c r="A1182" i="31" s="1"/>
  <c r="A1183" i="31" s="1"/>
  <c r="A1184" i="31" s="1"/>
  <c r="A1185" i="31" s="1"/>
  <c r="A1186" i="31" s="1"/>
  <c r="A1187" i="31" s="1"/>
  <c r="A1188" i="31" s="1"/>
  <c r="A1189" i="31" s="1"/>
  <c r="A1190" i="31" s="1"/>
  <c r="A1191" i="31" s="1"/>
  <c r="A1192" i="31" s="1"/>
  <c r="A1193" i="31" s="1"/>
  <c r="A1194" i="31" s="1"/>
  <c r="A1195" i="31" s="1"/>
  <c r="A1196" i="31" s="1"/>
  <c r="A1197" i="31" s="1"/>
  <c r="A1198" i="31" s="1"/>
  <c r="A1199" i="31" s="1"/>
  <c r="A1200" i="31" s="1"/>
  <c r="A1201" i="31" s="1"/>
  <c r="A1202" i="31" s="1"/>
  <c r="A1203" i="31" s="1"/>
  <c r="A1204" i="31" s="1"/>
  <c r="A1205" i="31" s="1"/>
  <c r="A1206" i="31" s="1"/>
  <c r="A1207" i="31" s="1"/>
  <c r="A1208" i="31" s="1"/>
  <c r="A1209" i="31" s="1"/>
  <c r="A1210" i="31" s="1"/>
  <c r="A1211" i="31" s="1"/>
  <c r="A1212" i="31" s="1"/>
  <c r="A1213" i="31" s="1"/>
  <c r="A1214" i="31" s="1"/>
  <c r="A1215" i="31" s="1"/>
  <c r="A1216" i="31" s="1"/>
  <c r="A1217" i="31" s="1"/>
  <c r="A1218" i="31" s="1"/>
  <c r="A1219" i="31" s="1"/>
  <c r="A1220" i="31" s="1"/>
  <c r="A1221" i="31" s="1"/>
  <c r="A1222" i="31" s="1"/>
  <c r="A1223" i="31" s="1"/>
  <c r="A1224" i="31" s="1"/>
  <c r="A1225" i="31" s="1"/>
  <c r="A1226" i="31" s="1"/>
  <c r="A1227" i="31" s="1"/>
  <c r="A1228" i="31" s="1"/>
  <c r="A1229" i="31" s="1"/>
  <c r="A1230" i="31" s="1"/>
  <c r="A1231" i="31" s="1"/>
  <c r="A1232" i="31" s="1"/>
  <c r="A1233" i="31" s="1"/>
  <c r="A1234" i="31" s="1"/>
  <c r="A1235" i="31" s="1"/>
  <c r="A1236" i="31" s="1"/>
  <c r="A1237" i="31" s="1"/>
  <c r="A1238" i="31" s="1"/>
  <c r="A1239" i="31" s="1"/>
  <c r="A1240" i="31" s="1"/>
  <c r="A1241" i="31" s="1"/>
  <c r="A1242" i="31" s="1"/>
  <c r="A1243" i="31" s="1"/>
  <c r="A1244" i="31" s="1"/>
  <c r="A1245" i="31" s="1"/>
  <c r="A1246" i="31" s="1"/>
  <c r="A1247" i="31" s="1"/>
  <c r="A1248" i="31" s="1"/>
  <c r="A1249" i="31" s="1"/>
  <c r="A1250" i="31" s="1"/>
  <c r="A1251" i="31" s="1"/>
  <c r="A1252" i="31" s="1"/>
  <c r="A1253" i="31" s="1"/>
  <c r="A1254" i="31" s="1"/>
  <c r="A1255" i="31" s="1"/>
  <c r="A1256" i="31" s="1"/>
  <c r="A1257" i="31" s="1"/>
  <c r="A1258" i="31" s="1"/>
  <c r="A1259" i="31" s="1"/>
  <c r="A1260" i="31" s="1"/>
  <c r="A1261" i="31" s="1"/>
  <c r="A1262" i="31" s="1"/>
  <c r="A1263" i="31" s="1"/>
  <c r="A1264" i="31" s="1"/>
  <c r="A1265" i="31" s="1"/>
  <c r="A1266" i="31" s="1"/>
  <c r="A1267" i="31" s="1"/>
  <c r="A1268" i="31" s="1"/>
  <c r="A1269" i="31" s="1"/>
  <c r="A1270" i="31" s="1"/>
  <c r="A1271" i="31" s="1"/>
  <c r="A1272" i="31" s="1"/>
  <c r="A1273" i="31" s="1"/>
  <c r="A1274" i="31" s="1"/>
  <c r="A1275" i="31" s="1"/>
  <c r="A1276" i="31" s="1"/>
  <c r="A1277" i="31" s="1"/>
  <c r="A1278" i="31" s="1"/>
  <c r="A1279" i="31" s="1"/>
  <c r="A1280" i="31" s="1"/>
  <c r="A1281" i="31" s="1"/>
  <c r="A1282" i="31" s="1"/>
  <c r="A1283" i="31" s="1"/>
  <c r="A1284" i="31" s="1"/>
  <c r="A1285" i="31" s="1"/>
  <c r="A1286" i="31" s="1"/>
  <c r="A1287" i="31" s="1"/>
  <c r="A1288" i="31" s="1"/>
  <c r="A1289" i="31" s="1"/>
  <c r="A1290" i="31" s="1"/>
  <c r="A1291" i="31" s="1"/>
  <c r="A1292" i="31" s="1"/>
  <c r="A1293" i="31" s="1"/>
  <c r="A1294" i="31" s="1"/>
  <c r="A1295" i="31" s="1"/>
  <c r="A1296" i="31" s="1"/>
  <c r="A1297" i="31" s="1"/>
  <c r="A1298" i="31" s="1"/>
  <c r="A1299" i="31" s="1"/>
  <c r="A1300" i="31" s="1"/>
  <c r="A1301" i="31" s="1"/>
  <c r="A1302" i="31" s="1"/>
  <c r="A1303" i="31" s="1"/>
  <c r="A1304" i="31" s="1"/>
  <c r="A1305" i="31" s="1"/>
  <c r="A1306" i="31" s="1"/>
  <c r="A1307" i="31" s="1"/>
  <c r="A1308" i="31" s="1"/>
  <c r="A1309" i="31" s="1"/>
  <c r="A1310" i="31" s="1"/>
  <c r="A1311" i="31" s="1"/>
  <c r="A1312" i="31" s="1"/>
  <c r="A1313" i="31" s="1"/>
  <c r="A1314" i="31" s="1"/>
  <c r="A1315" i="31" s="1"/>
  <c r="A1316" i="31" s="1"/>
  <c r="A1317" i="31" s="1"/>
  <c r="A1318" i="31" s="1"/>
  <c r="A1319" i="31" s="1"/>
  <c r="A1320" i="31" l="1"/>
  <c r="A1321" i="31" s="1"/>
  <c r="A1322" i="31" s="1"/>
  <c r="A1323" i="31" s="1"/>
  <c r="A1324" i="31" s="1"/>
  <c r="A1325" i="31" s="1"/>
  <c r="A1326" i="31" s="1"/>
  <c r="A1327" i="31" s="1"/>
  <c r="A1328" i="31" s="1"/>
  <c r="A1329" i="31" s="1"/>
  <c r="A1330" i="31" s="1"/>
  <c r="A1331" i="31" s="1"/>
  <c r="A1332" i="31" s="1"/>
  <c r="A1333" i="31" s="1"/>
  <c r="A1334" i="31" s="1"/>
  <c r="A1335" i="31" s="1"/>
  <c r="A1336" i="31" s="1"/>
  <c r="A1337" i="31" s="1"/>
  <c r="A1338" i="31" s="1"/>
  <c r="A1339" i="31" s="1"/>
  <c r="A1340" i="31" s="1"/>
  <c r="A1341" i="31" s="1"/>
  <c r="A1342" i="31" s="1"/>
  <c r="A1343" i="31" s="1"/>
  <c r="A1344" i="31" s="1"/>
  <c r="A1345" i="31" s="1"/>
  <c r="A1346" i="31" s="1"/>
  <c r="A1347" i="31" s="1"/>
  <c r="A1348" i="31" s="1"/>
  <c r="A1349" i="31" s="1"/>
  <c r="A1350" i="31" s="1"/>
  <c r="A1351" i="31" s="1"/>
  <c r="A1352" i="31" s="1"/>
  <c r="A1353" i="31" s="1"/>
  <c r="A1354" i="31" s="1"/>
  <c r="A1355" i="31" s="1"/>
  <c r="A1356" i="31" s="1"/>
  <c r="A1357" i="31" s="1"/>
  <c r="A1358" i="31" s="1"/>
  <c r="A1359" i="31" s="1"/>
  <c r="A1360" i="31" s="1"/>
  <c r="A1361" i="31" s="1"/>
  <c r="A1362" i="31" s="1"/>
  <c r="A1363" i="31" s="1"/>
  <c r="A1364" i="31" s="1"/>
  <c r="A1365" i="31" s="1"/>
  <c r="A1366" i="31" s="1"/>
  <c r="A1367" i="31" s="1"/>
  <c r="A1368" i="31" s="1"/>
  <c r="A1369" i="31" s="1"/>
  <c r="A1370" i="31" s="1"/>
  <c r="A1371" i="31" s="1"/>
  <c r="A1372" i="31" s="1"/>
  <c r="A1373" i="31" s="1"/>
  <c r="A1374" i="31" s="1"/>
  <c r="A1375" i="31" s="1"/>
  <c r="A1376" i="31" s="1"/>
  <c r="A1377" i="31" s="1"/>
  <c r="A1378" i="31" s="1"/>
  <c r="A1379" i="31" s="1"/>
  <c r="A1380" i="31" s="1"/>
  <c r="A1381" i="31" s="1"/>
  <c r="A1382" i="31" l="1"/>
  <c r="A1383" i="31" s="1"/>
  <c r="A1384" i="31" s="1"/>
  <c r="A1385" i="31" s="1"/>
  <c r="A1386" i="31" s="1"/>
  <c r="A1387" i="31" s="1"/>
  <c r="A1388" i="31" s="1"/>
  <c r="A1389" i="31" s="1"/>
  <c r="A1390" i="31" s="1"/>
  <c r="A1391" i="31" s="1"/>
  <c r="A1392" i="31" s="1"/>
  <c r="A1393" i="31" s="1"/>
  <c r="A1394" i="31" s="1"/>
  <c r="A1395" i="31" s="1"/>
  <c r="A1396" i="31" s="1"/>
  <c r="A1397" i="31" s="1"/>
  <c r="A1398" i="31" s="1"/>
  <c r="A1399" i="31" s="1"/>
  <c r="A1400" i="31" s="1"/>
  <c r="A1401" i="31" s="1"/>
  <c r="A1402" i="31" s="1"/>
  <c r="A1403" i="31" s="1"/>
  <c r="A1404" i="31" s="1"/>
  <c r="A1405" i="31" s="1"/>
  <c r="A1406" i="31" s="1"/>
  <c r="A1407" i="31" s="1"/>
  <c r="A1408" i="31" s="1"/>
  <c r="A1409" i="31" s="1"/>
  <c r="A1410" i="31" s="1"/>
  <c r="A1411" i="31" s="1"/>
  <c r="A1412" i="31" s="1"/>
  <c r="A1413" i="31" s="1"/>
  <c r="A1414" i="31" s="1"/>
  <c r="A1415" i="31" s="1"/>
  <c r="A1416" i="31" s="1"/>
  <c r="A1417" i="31" s="1"/>
  <c r="A1418" i="31" s="1"/>
  <c r="A1419" i="31" s="1"/>
  <c r="A1420" i="31" s="1"/>
  <c r="A1421" i="31" s="1"/>
  <c r="A1422" i="31" s="1"/>
  <c r="A1423" i="31" s="1"/>
  <c r="A1424" i="31" s="1"/>
  <c r="A1425" i="31" s="1"/>
  <c r="A1426" i="31" s="1"/>
  <c r="A1427" i="31" s="1"/>
  <c r="A1428" i="31" s="1"/>
  <c r="A1429" i="31" s="1"/>
  <c r="A1430" i="31" s="1"/>
  <c r="A1431" i="31" s="1"/>
  <c r="A1432" i="31" s="1"/>
  <c r="A1433" i="31" s="1"/>
  <c r="A1434" i="31" s="1"/>
  <c r="A1435" i="31" s="1"/>
  <c r="A1436" i="31" s="1"/>
  <c r="A1437" i="31" s="1"/>
  <c r="A1438" i="31" l="1"/>
  <c r="A1439" i="31" s="1"/>
  <c r="A1440" i="31" s="1"/>
  <c r="A1441" i="31" s="1"/>
  <c r="A1442" i="31" s="1"/>
  <c r="A1443" i="31" s="1"/>
  <c r="A1444" i="31" s="1"/>
  <c r="A1445" i="31" s="1"/>
  <c r="A1446" i="31" s="1"/>
  <c r="A1447" i="31" s="1"/>
  <c r="A1448" i="31" s="1"/>
  <c r="A1449" i="31" s="1"/>
  <c r="A1450" i="31" s="1"/>
  <c r="A1451" i="31" s="1"/>
  <c r="A1452" i="31" s="1"/>
  <c r="A1453" i="31" s="1"/>
  <c r="A1454" i="31" s="1"/>
  <c r="A1455" i="31" s="1"/>
  <c r="A1456" i="31" s="1"/>
  <c r="A1457" i="31" s="1"/>
  <c r="A1458" i="31" s="1"/>
  <c r="A1459" i="31" s="1"/>
  <c r="A1460" i="31" s="1"/>
  <c r="A1461" i="31" s="1"/>
  <c r="A1462" i="31" s="1"/>
  <c r="A1463" i="31" s="1"/>
  <c r="A1464" i="31" s="1"/>
  <c r="A1465" i="31" s="1"/>
  <c r="A1466" i="31" s="1"/>
  <c r="A1467" i="31" s="1"/>
  <c r="A1468" i="31" s="1"/>
  <c r="A1469" i="31" s="1"/>
  <c r="A1470" i="31" s="1"/>
  <c r="A1471" i="31" s="1"/>
  <c r="A1472" i="31" s="1"/>
  <c r="A1473" i="31" s="1"/>
  <c r="A1474" i="31" s="1"/>
  <c r="A1475" i="31" s="1"/>
  <c r="A1476" i="31" s="1"/>
  <c r="A1477" i="31" s="1"/>
  <c r="A1478" i="31" s="1"/>
  <c r="A1479" i="31" s="1"/>
  <c r="A1480" i="31" s="1"/>
  <c r="A1481" i="31" s="1"/>
  <c r="A1482" i="31" s="1"/>
  <c r="A1483" i="31" s="1"/>
  <c r="A1484" i="31" s="1"/>
  <c r="A1485" i="31" s="1"/>
  <c r="A1486" i="31" s="1"/>
  <c r="A1487" i="31" s="1"/>
  <c r="A1488" i="31" s="1"/>
  <c r="A1489" i="31" s="1"/>
  <c r="A1490" i="31" s="1"/>
  <c r="A1491" i="31" s="1"/>
  <c r="A1492" i="31" s="1"/>
  <c r="A1493" i="31" s="1"/>
  <c r="A1494" i="31" s="1"/>
  <c r="A1495" i="31" s="1"/>
  <c r="A1496" i="31" s="1"/>
  <c r="A1497" i="31" s="1"/>
  <c r="A1498" i="31" s="1"/>
  <c r="A1499" i="31" s="1"/>
  <c r="A1500" i="31" s="1"/>
  <c r="A1501" i="31" s="1"/>
  <c r="A1502" i="31" s="1"/>
  <c r="A1503" i="31" s="1"/>
  <c r="A1506" i="31" l="1"/>
  <c r="A1504" i="31"/>
</calcChain>
</file>

<file path=xl/sharedStrings.xml><?xml version="1.0" encoding="utf-8"?>
<sst xmlns="http://schemas.openxmlformats.org/spreadsheetml/2006/main" count="1238" uniqueCount="387">
  <si>
    <t xml:space="preserve">Table of Contents </t>
  </si>
  <si>
    <t xml:space="preserve">Schedule </t>
  </si>
  <si>
    <t>Hyperlink</t>
  </si>
  <si>
    <t>Grouping</t>
  </si>
  <si>
    <t>Company Name</t>
  </si>
  <si>
    <t>Description of Business</t>
  </si>
  <si>
    <t>Company Assets</t>
  </si>
  <si>
    <t>Company Liabilities</t>
  </si>
  <si>
    <t>Parent Company</t>
  </si>
  <si>
    <t>Depository Institution Holding Company</t>
  </si>
  <si>
    <t>Unique Block Index</t>
  </si>
  <si>
    <t>Block Index Controlling for Parent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</si>
  <si>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</si>
  <si>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</si>
  <si>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</si>
  <si>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</si>
  <si>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</si>
  <si>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</si>
  <si>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</si>
  <si>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</si>
  <si>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</si>
  <si>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</si>
  <si>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</si>
  <si>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</si>
  <si>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</si>
  <si>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(N)</t>
  </si>
  <si>
    <t>(O)</t>
  </si>
  <si>
    <t>(P)</t>
  </si>
  <si>
    <t>(Q)</t>
  </si>
  <si>
    <t>(R)</t>
  </si>
  <si>
    <t>(S)</t>
  </si>
  <si>
    <t>Savings &amp; Loan Holding Company</t>
  </si>
  <si>
    <t>US GAAP</t>
  </si>
  <si>
    <t>Yes</t>
  </si>
  <si>
    <t>No</t>
  </si>
  <si>
    <t>Life Insurance</t>
  </si>
  <si>
    <t>Other</t>
  </si>
  <si>
    <t>Asset Manager</t>
  </si>
  <si>
    <t>Insurance Agency</t>
  </si>
  <si>
    <t>US STAT</t>
  </si>
  <si>
    <t/>
  </si>
  <si>
    <t>Broker/Dealer</t>
  </si>
  <si>
    <t>Solvency II SCR</t>
  </si>
  <si>
    <t>IFRS</t>
  </si>
  <si>
    <t>Title Insurance</t>
  </si>
  <si>
    <t>Health Insurance</t>
  </si>
  <si>
    <t>Adjustments to Available Capital</t>
  </si>
  <si>
    <t>Row Number</t>
  </si>
  <si>
    <t>Non-Qualifying Instruments</t>
  </si>
  <si>
    <t>Insurance Underwriting RBC</t>
  </si>
  <si>
    <t>Other Adjustments to Available Capital</t>
  </si>
  <si>
    <t>Internal Credit Risk Charges</t>
  </si>
  <si>
    <t>Risks of Certain Intermediary Entities</t>
  </si>
  <si>
    <t>Other Adjustments to Risk Measurement</t>
  </si>
  <si>
    <t>(T)</t>
  </si>
  <si>
    <t>(U)</t>
  </si>
  <si>
    <t>(V)</t>
  </si>
  <si>
    <t>(W)</t>
  </si>
  <si>
    <t>(X)</t>
  </si>
  <si>
    <t>(Y)</t>
  </si>
  <si>
    <t>Insurance</t>
  </si>
  <si>
    <t>Schedule III:  Parent Ownership</t>
  </si>
  <si>
    <t>Parent Company Name</t>
  </si>
  <si>
    <t>5 - Indirect US Life Subsidiary</t>
  </si>
  <si>
    <t>2 - Direct US Life Subsidiary</t>
  </si>
  <si>
    <t>3 - Direct &amp; Indirect US Health Subsidiary</t>
  </si>
  <si>
    <t>1 - Direct US P&amp;C Subsidiary</t>
  </si>
  <si>
    <t>Schedule IV:  Availabile Capital</t>
  </si>
  <si>
    <t>Schedule VI:  Overall Results</t>
  </si>
  <si>
    <t>Building Block Approach</t>
  </si>
  <si>
    <t>Row
Number</t>
  </si>
  <si>
    <t>Building Block Available Capital</t>
  </si>
  <si>
    <t>Control</t>
  </si>
  <si>
    <t>Description</t>
  </si>
  <si>
    <t xml:space="preserve">Date </t>
  </si>
  <si>
    <t xml:space="preserve">Amount </t>
  </si>
  <si>
    <t xml:space="preserve">Type of Adjustment </t>
  </si>
  <si>
    <t xml:space="preserve">Business Ceded </t>
  </si>
  <si>
    <t>Authorized, Unauthorized or Certified</t>
  </si>
  <si>
    <t>Reinsurance Type</t>
  </si>
  <si>
    <t xml:space="preserve">Amount In Force at End of Year </t>
  </si>
  <si>
    <t>Premiums</t>
  </si>
  <si>
    <t xml:space="preserve">Category </t>
  </si>
  <si>
    <t xml:space="preserve">Effective Date </t>
  </si>
  <si>
    <t>Building Block Parent</t>
  </si>
  <si>
    <t>Adjustment to
Available Capital</t>
  </si>
  <si>
    <t>Issuing Company</t>
  </si>
  <si>
    <t xml:space="preserve">Security Type </t>
  </si>
  <si>
    <t>ID Number (CUSIP/ ISIN)</t>
  </si>
  <si>
    <t xml:space="preserve">Rank </t>
  </si>
  <si>
    <t>Amount Issued</t>
  </si>
  <si>
    <t xml:space="preserve">Amount Outstanding </t>
  </si>
  <si>
    <t>Issue Date</t>
  </si>
  <si>
    <t>Maturity Date</t>
  </si>
  <si>
    <t xml:space="preserve">Coupon Type </t>
  </si>
  <si>
    <t>Coupon Rate</t>
  </si>
  <si>
    <t xml:space="preserve">Coupon Frequency </t>
  </si>
  <si>
    <t xml:space="preserve">Length of Deferral </t>
  </si>
  <si>
    <t>Callable (Y/N)</t>
  </si>
  <si>
    <t>First Ordinary Call</t>
  </si>
  <si>
    <t xml:space="preserve">Does the Instrument Permit Extra-Ordinary Calls Prior to the First Ordinary Call Date? (Y/N) </t>
  </si>
  <si>
    <t xml:space="preserve">Date of Earliest Incentive </t>
  </si>
  <si>
    <t>Specify If Feature Results in a Conversion to Common /Ordinary Shares or Other</t>
  </si>
  <si>
    <t xml:space="preserve">Special Conditions Near Maturity (Y/N) </t>
  </si>
  <si>
    <t xml:space="preserve">Capital Treatment (NA if none) </t>
  </si>
  <si>
    <t>(Z)</t>
  </si>
  <si>
    <t>(AA)</t>
  </si>
  <si>
    <t>Pool #1</t>
  </si>
  <si>
    <t>Description of pool:</t>
  </si>
  <si>
    <t xml:space="preserve">Participants </t>
  </si>
  <si>
    <t xml:space="preserve">Premiums </t>
  </si>
  <si>
    <t xml:space="preserve">% of Pool Results </t>
  </si>
  <si>
    <t xml:space="preserve">Line of Business </t>
  </si>
  <si>
    <t xml:space="preserve">Non-Affiliated Reinsurers </t>
  </si>
  <si>
    <t xml:space="preserve">Other </t>
  </si>
  <si>
    <t>Pool #2</t>
  </si>
  <si>
    <t xml:space="preserve">% of pool results </t>
  </si>
  <si>
    <t>Description of facility :</t>
  </si>
  <si>
    <t>Highest Amount Payable in Calendar Year</t>
  </si>
  <si>
    <t>Highest Amount Receivable in Calendar Year</t>
  </si>
  <si>
    <t>Scalar Specified by Board</t>
  </si>
  <si>
    <t>Material?</t>
  </si>
  <si>
    <t>Scalar Compatible</t>
  </si>
  <si>
    <t>RC Multiplier to Common</t>
  </si>
  <si>
    <t>AC Factor to Common</t>
  </si>
  <si>
    <t>MFE Type</t>
  </si>
  <si>
    <t>None</t>
  </si>
  <si>
    <t>Data entry</t>
  </si>
  <si>
    <t>Boolean</t>
  </si>
  <si>
    <t>Minimum input value</t>
  </si>
  <si>
    <t>India</t>
  </si>
  <si>
    <t>Japan SMR</t>
  </si>
  <si>
    <t>Australia</t>
  </si>
  <si>
    <t>Bermuda</t>
  </si>
  <si>
    <t>Brazil</t>
  </si>
  <si>
    <t>Singapore</t>
  </si>
  <si>
    <t>South Korea</t>
  </si>
  <si>
    <t>Mexico</t>
  </si>
  <si>
    <t>Switzerland SST</t>
  </si>
  <si>
    <t xml:space="preserve">Intergroup Transaction Tab </t>
  </si>
  <si>
    <t xml:space="preserve">Principal </t>
  </si>
  <si>
    <t>NAIC Affiliate Type Codes</t>
  </si>
  <si>
    <t>Adjust available capital to eliminate the impact of the difference (via a separate line item)</t>
  </si>
  <si>
    <t>Guarantees</t>
  </si>
  <si>
    <t>No risk charge will be applied for intragroup guarantees; if there is an existing risk charge, exclude the applicable capital charge from the guarantee</t>
  </si>
  <si>
    <t>4- Indirect US P&amp;C Subsidiary</t>
  </si>
  <si>
    <t>6 - Investment Subsidiary</t>
  </si>
  <si>
    <t>7 - Holding Company in Excess of Indirect Subsidiaries</t>
  </si>
  <si>
    <t>Derivative transaction</t>
  </si>
  <si>
    <t>8 - Alien Insurance Subsidiary: Canadian Life</t>
  </si>
  <si>
    <t>Securities financing transaction</t>
  </si>
  <si>
    <t>9 - Alien Insurance Subsidiary: Other</t>
  </si>
  <si>
    <t>Purchase of asset(s) for gains</t>
  </si>
  <si>
    <t>10- Investment in Parent</t>
  </si>
  <si>
    <t>Sale of asset(s) for gains</t>
  </si>
  <si>
    <t>11 - Other Affiliate: P&amp;C not subject to RBC</t>
  </si>
  <si>
    <t>Other sale of asset(s)</t>
  </si>
  <si>
    <t>12 - Other Affiliate: Life not subject to RBC</t>
  </si>
  <si>
    <t>Purchase of investment(s)</t>
  </si>
  <si>
    <t>Sale of investment(s)</t>
  </si>
  <si>
    <t>14 - Publicly Traded Insurance Affiliate</t>
  </si>
  <si>
    <t xml:space="preserve">Purchase of debt  </t>
  </si>
  <si>
    <t xml:space="preserve">Sale of debt  </t>
  </si>
  <si>
    <t>Keepwell agreement/Intercompany capital maintenance agreement</t>
  </si>
  <si>
    <t>Bank Holding Company</t>
  </si>
  <si>
    <t>Secured credit transaction</t>
  </si>
  <si>
    <t>Split-dollar life insurance</t>
  </si>
  <si>
    <t>Other Holding Company</t>
  </si>
  <si>
    <t>Property &amp; Casualty Insurance</t>
  </si>
  <si>
    <t>Transaction with third-party if proceeds used to benefit affiliate</t>
  </si>
  <si>
    <t xml:space="preserve">Other (please describe) </t>
  </si>
  <si>
    <t>Reinsurance</t>
  </si>
  <si>
    <t xml:space="preserve">Application of Principal </t>
  </si>
  <si>
    <t xml:space="preserve">Inconsistent Available Capital </t>
  </si>
  <si>
    <t>N/A</t>
  </si>
  <si>
    <t>Registered Investment Advisor</t>
  </si>
  <si>
    <t xml:space="preserve">Prescribed &amp; Permitted Practices </t>
  </si>
  <si>
    <t>Permitted practice</t>
  </si>
  <si>
    <t>Eliminate impact of permitted practices to capital</t>
  </si>
  <si>
    <t>Prescribed practice</t>
  </si>
  <si>
    <t>Eliminate impact of prescribed practices to capital</t>
  </si>
  <si>
    <t>Residential Mortgage Loan Servicer</t>
  </si>
  <si>
    <t xml:space="preserve">Reinsurance Category </t>
  </si>
  <si>
    <t xml:space="preserve">No Adjustment </t>
  </si>
  <si>
    <t>Tax Credit Company</t>
  </si>
  <si>
    <t xml:space="preserve">Recapture by direct writer </t>
  </si>
  <si>
    <t>Reinsurance pools (P&amp;C)</t>
  </si>
  <si>
    <t>Shared Services Company</t>
  </si>
  <si>
    <t xml:space="preserve">Senior Debt </t>
  </si>
  <si>
    <t xml:space="preserve">Senior Subordinated Debt </t>
  </si>
  <si>
    <t xml:space="preserve">Junior Subordinated Debt </t>
  </si>
  <si>
    <t xml:space="preserve">Surplus Note </t>
  </si>
  <si>
    <t xml:space="preserve">Capital Note </t>
  </si>
  <si>
    <t xml:space="preserve">Preferred Stock </t>
  </si>
  <si>
    <t xml:space="preserve">Liability or Equity </t>
  </si>
  <si>
    <t xml:space="preserve">Company A </t>
  </si>
  <si>
    <t xml:space="preserve">Company B </t>
  </si>
  <si>
    <t xml:space="preserve">Ceding Company  </t>
  </si>
  <si>
    <t>Participants</t>
  </si>
  <si>
    <t xml:space="preserve">Exclude the capital charge associated with loan asset from the writing company </t>
  </si>
  <si>
    <t>Exclude capital charge for companies outside of US RBC that transacts with third-parties on behalf of the group</t>
  </si>
  <si>
    <t>Sales of assets between companies in the group (excluding those companies subject to AVR and IMR), will defer gains at the company that sell the securities</t>
  </si>
  <si>
    <t>Total Tier 2 Capital Securities</t>
  </si>
  <si>
    <t>Grandfathered Tier 2 Capital Securities</t>
  </si>
  <si>
    <t>(Please fill out reinsurance pooling supplemental worksheet)</t>
  </si>
  <si>
    <t xml:space="preserve">Hybrid Instrument </t>
  </si>
  <si>
    <t xml:space="preserve">Investment in subsidiary or affiliate </t>
  </si>
  <si>
    <t>13 - Other Affiliate</t>
  </si>
  <si>
    <t xml:space="preserve">Available Capital  </t>
  </si>
  <si>
    <t xml:space="preserve">Monthly </t>
  </si>
  <si>
    <t xml:space="preserve">Quarterly </t>
  </si>
  <si>
    <t>Semi-annually</t>
  </si>
  <si>
    <t>Yearly</t>
  </si>
  <si>
    <t xml:space="preserve">Common Stock </t>
  </si>
  <si>
    <t xml:space="preserve">Equity </t>
  </si>
  <si>
    <t xml:space="preserve">Capital Treatment </t>
  </si>
  <si>
    <t>Tier 1</t>
  </si>
  <si>
    <t xml:space="preserve">Additional Tier 1 </t>
  </si>
  <si>
    <t xml:space="preserve">Liability </t>
  </si>
  <si>
    <t>NA</t>
  </si>
  <si>
    <t xml:space="preserve">Conversion to Common/Ordinary Shares or Other </t>
  </si>
  <si>
    <t xml:space="preserve">Common/Ordinary </t>
  </si>
  <si>
    <t xml:space="preserve">NA </t>
  </si>
  <si>
    <t xml:space="preserve">Fixed </t>
  </si>
  <si>
    <t xml:space="preserve">Variable </t>
  </si>
  <si>
    <t>Federal Savings Bank</t>
  </si>
  <si>
    <t>Investment Company</t>
  </si>
  <si>
    <t>State Member Bank</t>
  </si>
  <si>
    <t>State Non-Member Bank</t>
  </si>
  <si>
    <t>Trust Bank</t>
  </si>
  <si>
    <t>Foreign Bank</t>
  </si>
  <si>
    <t>Thrift</t>
  </si>
  <si>
    <t>Industrial Loan Company</t>
  </si>
  <si>
    <t>Opt-Out</t>
  </si>
  <si>
    <t>Assigned Building Block</t>
  </si>
  <si>
    <t xml:space="preserve">Transaction or Balance </t>
  </si>
  <si>
    <t xml:space="preserve">Company A's Building Block Parent </t>
  </si>
  <si>
    <t xml:space="preserve">Company B's Building Block Parent </t>
  </si>
  <si>
    <t xml:space="preserve">Adjustment to Available Capital (Company A) </t>
  </si>
  <si>
    <t xml:space="preserve">Reserve Credit Taken /Reinsurance Recoverable on Reserves </t>
  </si>
  <si>
    <t xml:space="preserve">Reinsurance Authority </t>
  </si>
  <si>
    <t xml:space="preserve">Authorized </t>
  </si>
  <si>
    <t xml:space="preserve">Unauthorized </t>
  </si>
  <si>
    <t xml:space="preserve">Certified </t>
  </si>
  <si>
    <t>Reinsurer</t>
  </si>
  <si>
    <t xml:space="preserve">Incentive Description </t>
  </si>
  <si>
    <t>Cedant's Building Block Parent</t>
  </si>
  <si>
    <t>Reinsurer's Building Block Parent</t>
  </si>
  <si>
    <t xml:space="preserve">Transaction </t>
  </si>
  <si>
    <t xml:space="preserve">Balance </t>
  </si>
  <si>
    <t>Adjustments to Capital Requirement</t>
  </si>
  <si>
    <t>Schedule V:  Capital Requirement</t>
  </si>
  <si>
    <t>Building Block Capital Requirement</t>
  </si>
  <si>
    <t xml:space="preserve">Redundant Capital Requirement </t>
  </si>
  <si>
    <t>Inconsistent Available and Redundant Capital Requirement</t>
  </si>
  <si>
    <t>Capital Requirement</t>
  </si>
  <si>
    <t>Available Capital / Capital Requirement</t>
  </si>
  <si>
    <t>Adjustment to
Capital Requirement</t>
  </si>
  <si>
    <t xml:space="preserve">Adjustment to Capital Requirement (Company B) </t>
  </si>
  <si>
    <t xml:space="preserve">Adjustment to Capital Requirement (Company A) </t>
  </si>
  <si>
    <t>Capital Requirement Calculation Table</t>
  </si>
  <si>
    <t>Available Capital Calculation Table</t>
  </si>
  <si>
    <t xml:space="preserve">Adjustment to Available Capital (Company B) </t>
  </si>
  <si>
    <t>Approved Variation or Transitional Measure</t>
  </si>
  <si>
    <t>Description of Approved Variation or Transitional Measure</t>
  </si>
  <si>
    <t>Country and State/Province of Domicile</t>
  </si>
  <si>
    <t>Reciprocal Cross Holdings in the Capital of Financial Institutions</t>
  </si>
  <si>
    <t>Company 
ID</t>
  </si>
  <si>
    <t>Capital 
Ratio</t>
  </si>
  <si>
    <t>BBA 
Ratio</t>
  </si>
  <si>
    <t>Canada LICAT</t>
  </si>
  <si>
    <t>Schedule II:  Building Block Parents</t>
  </si>
  <si>
    <t>Dividend</t>
  </si>
  <si>
    <t>Loan - Risk charge</t>
  </si>
  <si>
    <t>Loan - Differing valuation</t>
  </si>
  <si>
    <t>Tier 2</t>
  </si>
  <si>
    <t>Difference</t>
  </si>
  <si>
    <t>Tier 2 Capital from Schedule IV</t>
  </si>
  <si>
    <t>Tier 2 Capital Securities from Schedule XI</t>
  </si>
  <si>
    <t>Intercompany 
Transaction/Balance Type</t>
  </si>
  <si>
    <t xml:space="preserve">Guaranteed by an Affiliate </t>
  </si>
  <si>
    <t xml:space="preserve">Grandfathered Instrument (Y/N) </t>
  </si>
  <si>
    <t xml:space="preserve">Incentives to Redeem (Y/N) </t>
  </si>
  <si>
    <t xml:space="preserve">Letter(s) of Credit  </t>
  </si>
  <si>
    <t>Other holding(s) or transactions adjustments(s)</t>
  </si>
  <si>
    <t xml:space="preserve">Type of  Effect of Transaction/Balance </t>
  </si>
  <si>
    <t>Are Distributions Cumulative If Deferred (Y/ N)</t>
  </si>
  <si>
    <t>Conversion Feature (Y/N)</t>
  </si>
  <si>
    <t xml:space="preserve">Is Insurance Regulatory Approval Needed (Y/N) </t>
  </si>
  <si>
    <t xml:space="preserve">Is Federal Reserve Regulatory Approval Needed (Y/N) </t>
  </si>
  <si>
    <t>Treated as a Liability or Equity on the Balance Sheet</t>
  </si>
  <si>
    <t>Value of Downstream Building Blocks</t>
  </si>
  <si>
    <t>Scaled Downstream Building Block Parent Capital Requirement</t>
  </si>
  <si>
    <t>Scaled Downstream Building Block Parent Available Capital</t>
  </si>
  <si>
    <t>Company ID</t>
  </si>
  <si>
    <t>Insurance Company Equity Risk-weight Factor</t>
  </si>
  <si>
    <t>Full Consolidation</t>
  </si>
  <si>
    <t>Option 1: Deduction</t>
  </si>
  <si>
    <t>Option 2: Risk-Weight</t>
  </si>
  <si>
    <t>Top-Tier Depository Insitution Holding Company</t>
  </si>
  <si>
    <t>Allocation Share</t>
  </si>
  <si>
    <t>Applicable  Capital Framework</t>
  </si>
  <si>
    <t>Accounting Framework</t>
  </si>
  <si>
    <t>Company Available Capital</t>
  </si>
  <si>
    <t>Company Capital Requirement</t>
  </si>
  <si>
    <t>Applicable Capital Framework</t>
  </si>
  <si>
    <t>Transitional Measures in Applicable Capital Frameworks</t>
  </si>
  <si>
    <t>Adjusted Company Available Capital</t>
  </si>
  <si>
    <t>Building Block Available Capital (Common Framework)</t>
  </si>
  <si>
    <t>Proportionally Adjusted BBA Available Capital (Common Framework)</t>
  </si>
  <si>
    <t>Applicable Capital 
Framework</t>
  </si>
  <si>
    <t>To Framework</t>
  </si>
  <si>
    <t>From Framework</t>
  </si>
  <si>
    <t xml:space="preserve">Cross-framework reinsurance </t>
  </si>
  <si>
    <t>Intra-framework reinsurance (Non-Captive )</t>
  </si>
  <si>
    <t>Intra-framework reinsurance (Captive )</t>
  </si>
  <si>
    <t>Company Activity Types</t>
  </si>
  <si>
    <t>Permitted &amp; Prescribed Accounting Practices</t>
  </si>
  <si>
    <t>Risks Relating to Title Insurance</t>
  </si>
  <si>
    <t>Deduction for 62.5% Tier 2 Capital Limitation</t>
  </si>
  <si>
    <t>Risk Charges Relating to Investments in Own Capital Securities</t>
  </si>
  <si>
    <t>Deduction of Investments in Own Capital Instruments</t>
  </si>
  <si>
    <t>Regulatory Capital Framework</t>
  </si>
  <si>
    <t>Accounting Basis</t>
  </si>
  <si>
    <t>Schedule I: Company Inventory</t>
  </si>
  <si>
    <t>Applicable Capital Frameworks</t>
  </si>
  <si>
    <t>Regulatory Capital Frameworks</t>
  </si>
  <si>
    <t>US NAIC - Life</t>
  </si>
  <si>
    <t>US NAIC - Fraternal</t>
  </si>
  <si>
    <t>US NAIC - Property &amp; Casualty</t>
  </si>
  <si>
    <t>US NAIC - Health</t>
  </si>
  <si>
    <t>Other - Non-Scalar Compatible</t>
  </si>
  <si>
    <t>Capital-Regulated Company Building Block Parent</t>
  </si>
  <si>
    <t>Material Financial Building Block Parent</t>
  </si>
  <si>
    <t>Other Building Block Parent</t>
  </si>
  <si>
    <t>Grandfathered Surplus Notes</t>
  </si>
  <si>
    <t>Upstream Building Block Parent</t>
  </si>
  <si>
    <t xml:space="preserve">Building Block Parent </t>
  </si>
  <si>
    <t>Upstream Building Block Parent's Capital Framework</t>
  </si>
  <si>
    <t>DownAC</t>
  </si>
  <si>
    <t>Upstream Building Block Parent's Capital Requirement on Investment</t>
  </si>
  <si>
    <t>Adjusted Company Capital Requirement</t>
  </si>
  <si>
    <t>ProRata
Allocation</t>
  </si>
  <si>
    <t>FR Q-1</t>
  </si>
  <si>
    <t>Capital Requirements for Board-regulated Institutions Significantly Engaged in Insurance Activities</t>
  </si>
  <si>
    <t>Company Information</t>
  </si>
  <si>
    <t>Equity Ownership Percentage</t>
  </si>
  <si>
    <t>Schedule XIII:  Reinsurance Pools</t>
  </si>
  <si>
    <t>Schedule XII:  Capital Markets Instruments</t>
  </si>
  <si>
    <t>Schedule XI:  Approved Variations</t>
  </si>
  <si>
    <t>Schedule X:  Internal Reinsurance</t>
  </si>
  <si>
    <t xml:space="preserve">Schedule IX:  Intercompany Transactions/Balances </t>
  </si>
  <si>
    <t>Schedule VIII:  Framework Information</t>
  </si>
  <si>
    <t>Schedule VII:  Section 171 Calculation</t>
  </si>
  <si>
    <t>Risk-Weighted Assets</t>
  </si>
  <si>
    <t>Risk-Weighted Assets (Excl. State-Regulated Insurers)</t>
  </si>
  <si>
    <t>Total Capital</t>
  </si>
  <si>
    <t>Total Capital (Excluding State-Regulated Insurers)</t>
  </si>
  <si>
    <t>Risk-Weighted Assets (State-Regulated Insurers at 400%)</t>
  </si>
  <si>
    <t>Tier 2 - Total</t>
  </si>
  <si>
    <t>Tier 2 - UpBBP</t>
  </si>
  <si>
    <t>Allocation Share Calculation</t>
  </si>
  <si>
    <t>Capital Downstreamed from Upstream Building Block Parent</t>
  </si>
  <si>
    <t>US Federal Banking Capital Rules</t>
  </si>
  <si>
    <t>Limits on Investments in other Financial Institutions</t>
  </si>
  <si>
    <t>Building Block Available Capital (Appicable Framework)</t>
  </si>
  <si>
    <t xml:space="preserve">Company A's Applicable Capital Framework </t>
  </si>
  <si>
    <t xml:space="preserve">Company B's Applicable Capital Framework </t>
  </si>
  <si>
    <t xml:space="preserve">Cedant's Applicable Capital Framework </t>
  </si>
  <si>
    <t xml:space="preserve">Reinsurer's Applicable Capital Framework </t>
  </si>
  <si>
    <t xml:space="preserve">Company A's Accounting Basis </t>
  </si>
  <si>
    <t xml:space="preserve">Company B's Accounting Basis </t>
  </si>
  <si>
    <t xml:space="preserve">Cedant's Accounting Basis </t>
  </si>
  <si>
    <t xml:space="preserve">Reinsurer's Accounting Basis </t>
  </si>
  <si>
    <t>Affiliated Reinsurer - Life</t>
  </si>
  <si>
    <t>Affiliated Reinsurer - P&amp;C</t>
  </si>
  <si>
    <t>Affiliated Reinsurer - Other</t>
  </si>
  <si>
    <t>(BB)</t>
  </si>
  <si>
    <t>(CC)</t>
  </si>
  <si>
    <t>(DD)</t>
  </si>
  <si>
    <t>Schedule XIV:  Liquidity Pools</t>
  </si>
  <si>
    <t>Next Upstream Building Block Parent</t>
  </si>
  <si>
    <t>Next Upstream Building Block Parent's Capital Framework</t>
  </si>
  <si>
    <t>Building Block Capital Requirement (Common Framework)</t>
  </si>
  <si>
    <t>Proportionally Adjusted Building Block Capital Requirement (Common Framework)</t>
  </si>
  <si>
    <t>Building Block Capital Requirement (Applicable Framework)</t>
  </si>
  <si>
    <t>Capital Requirement for Downstream Building Block Parents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</si>
</sst>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);\(#,##0\);\ &quot;-&quot;_-;_-@_-"/>
    <numFmt numFmtId="165" formatCode="_-* #,##0.00\ _€_-;\-* #,##0.00\ _€_-;_-* &quot;-&quot;??\ _€_-;_-@_-"/>
    <numFmt numFmtId="166" formatCode="0.0000"/>
    <numFmt numFmtId="167" formatCode="0.0"/>
    <numFmt numFmtId="168" formatCode="0.0%"/>
    <numFmt numFmtId="169" formatCode="_(* #,##0_);_(* \(#,##0\);_(* &quot;-&quot;??_);_(@_)"/>
  </numFmts>
  <fonts count="5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2"/>
      <color rgb="FFFFFFFF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  <scheme val="minor"/>
    </font>
    <font>
      <sz val="11"/>
      <color theme="1"/>
      <name val="Arial"/>
      <family val="2"/>
      <scheme val="major"/>
    </font>
    <font>
      <b/>
      <sz val="11"/>
      <color theme="0"/>
      <name val="Arial"/>
      <family val="2"/>
      <scheme val="minor"/>
    </font>
    <font>
      <b/>
      <sz val="12"/>
      <name val="Arial"/>
      <family val="2"/>
      <scheme val="minor"/>
    </font>
    <font>
      <b/>
      <sz val="11"/>
      <name val="Arial"/>
      <family val="2"/>
      <scheme val="minor"/>
    </font>
    <font>
      <sz val="11"/>
      <color rgb="FFFF0000"/>
      <name val="Arial"/>
      <family val="2"/>
      <scheme val="minor"/>
    </font>
    <font>
      <u/>
      <sz val="11"/>
      <color theme="3" tint="0.39994506668294322"/>
      <name val="Arial"/>
      <family val="2"/>
      <scheme val="minor"/>
    </font>
    <font>
      <b/>
      <sz val="18"/>
      <color theme="1"/>
      <name val="Arial"/>
      <family val="2"/>
      <scheme val="major"/>
    </font>
    <font>
      <sz val="10"/>
      <name val="Arial"/>
      <family val="2"/>
      <scheme val="major"/>
    </font>
    <font>
      <b/>
      <sz val="14"/>
      <color theme="1"/>
      <name val="Arial"/>
      <family val="2"/>
      <scheme val="major"/>
    </font>
    <font>
      <b/>
      <sz val="10"/>
      <name val="Arial"/>
      <family val="2"/>
      <scheme val="major"/>
    </font>
    <font>
      <sz val="10"/>
      <color theme="1"/>
      <name val="Arial"/>
      <family val="2"/>
      <scheme val="major"/>
    </font>
    <font>
      <b/>
      <sz val="10"/>
      <color theme="1"/>
      <name val="Arial"/>
      <family val="2"/>
      <scheme val="major"/>
    </font>
    <font>
      <b/>
      <i/>
      <sz val="10"/>
      <color theme="1"/>
      <name val="Arial"/>
      <family val="2"/>
      <scheme val="major"/>
    </font>
    <font>
      <b/>
      <sz val="14"/>
      <color indexed="8"/>
      <name val="Arial"/>
      <family val="2"/>
      <scheme val="major"/>
    </font>
    <font>
      <b/>
      <sz val="10"/>
      <color indexed="8"/>
      <name val="Arial"/>
      <family val="2"/>
      <scheme val="major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0"/>
      <name val="Arial"/>
      <family val="2"/>
    </font>
    <font>
      <sz val="10"/>
      <color theme="0"/>
      <name val="Arial"/>
      <family val="2"/>
      <scheme val="minor"/>
    </font>
    <font>
      <b/>
      <sz val="10"/>
      <name val="Arial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008AB3"/>
        <bgColor indexed="64"/>
      </patternFill>
    </fill>
    <fill>
      <patternFill patternType="solid">
        <fgColor rgb="FF9DE0ED"/>
        <bgColor indexed="64"/>
      </patternFill>
    </fill>
    <fill>
      <patternFill patternType="solid">
        <fgColor rgb="FFE29815"/>
        <bgColor indexed="64"/>
      </patternFill>
    </fill>
    <fill>
      <patternFill patternType="solid">
        <fgColor rgb="FFFFCF89"/>
        <bgColor indexed="64"/>
      </patternFill>
    </fill>
    <fill>
      <patternFill patternType="solid">
        <fgColor rgb="FF41A441"/>
        <bgColor indexed="64"/>
      </patternFill>
    </fill>
    <fill>
      <patternFill patternType="solid">
        <fgColor rgb="FFBDDDA3"/>
        <bgColor indexed="64"/>
      </patternFill>
    </fill>
    <fill>
      <patternFill patternType="solid">
        <fgColor rgb="FF646EAC"/>
        <bgColor indexed="64"/>
      </patternFill>
    </fill>
    <fill>
      <patternFill patternType="solid">
        <fgColor rgb="FFC5CAE7"/>
        <bgColor indexed="64"/>
      </patternFill>
    </fill>
    <fill>
      <patternFill patternType="solid">
        <fgColor rgb="FF60606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darkUp">
        <bgColor theme="0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7">
    <xf numFmtId="0" fontId="0" fillId="0" borderId="0"/>
    <xf numFmtId="0" fontId="3" fillId="2" borderId="0" applyNumberFormat="0" applyBorder="0">
      <alignment horizontal="left" wrapText="1"/>
    </xf>
    <xf numFmtId="0" fontId="4" fillId="3" borderId="0" applyNumberFormat="0" applyBorder="0"/>
    <xf numFmtId="0" fontId="3" fillId="4" borderId="0" applyNumberFormat="0" applyBorder="0">
      <alignment horizontal="left" wrapText="1"/>
    </xf>
    <xf numFmtId="0" fontId="4" fillId="5" borderId="0" applyNumberFormat="0" applyBorder="0">
      <protection locked="0"/>
    </xf>
    <xf numFmtId="0" fontId="3" fillId="6" borderId="0" applyNumberFormat="0" applyBorder="0">
      <alignment horizontal="left" wrapText="1"/>
    </xf>
    <xf numFmtId="0" fontId="4" fillId="7" borderId="0" applyNumberFormat="0" applyBorder="0">
      <protection locked="0"/>
    </xf>
    <xf numFmtId="0" fontId="3" fillId="8" borderId="0" applyNumberFormat="0" applyBorder="0">
      <alignment horizontal="left" wrapText="1"/>
    </xf>
    <xf numFmtId="0" fontId="4" fillId="9" borderId="0" applyNumberFormat="0" applyBorder="0"/>
    <xf numFmtId="0" fontId="3" fillId="10" borderId="0" applyNumberFormat="0" applyBorder="0">
      <alignment horizontal="left" wrapText="1"/>
    </xf>
    <xf numFmtId="0" fontId="4" fillId="11" borderId="0" applyNumberFormat="0" applyBorder="0"/>
    <xf numFmtId="0" fontId="5" fillId="12" borderId="0" applyNumberFormat="0" applyBorder="0">
      <alignment horizontal="left" wrapText="1"/>
    </xf>
    <xf numFmtId="0" fontId="4" fillId="12" borderId="0" applyNumberFormat="0" applyBorder="0"/>
    <xf numFmtId="0" fontId="6" fillId="4" borderId="0" applyNumberFormat="0">
      <alignment horizontal="left"/>
    </xf>
    <xf numFmtId="0" fontId="6" fillId="6" borderId="0" applyNumberFormat="0">
      <alignment horizontal="left"/>
    </xf>
    <xf numFmtId="0" fontId="6" fillId="8" borderId="0" applyNumberFormat="0">
      <alignment horizontal="left"/>
    </xf>
    <xf numFmtId="0" fontId="6" fillId="2" borderId="0" applyNumberFormat="0">
      <alignment horizontal="left"/>
    </xf>
    <xf numFmtId="0" fontId="6" fillId="10" borderId="0" applyNumberFormat="0">
      <alignment horizontal="left"/>
    </xf>
    <xf numFmtId="0" fontId="7" fillId="12" borderId="0" applyNumberFormat="0">
      <alignment horizontal="left"/>
    </xf>
    <xf numFmtId="0" fontId="8" fillId="0" borderId="0"/>
    <xf numFmtId="0" fontId="10" fillId="13" borderId="0" applyNumberFormat="0" applyBorder="0">
      <alignment horizontal="left" wrapText="1"/>
    </xf>
    <xf numFmtId="0" fontId="8" fillId="15" borderId="0" applyNumberFormat="0" applyBorder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1" fillId="13" borderId="0" applyNumberFormat="0">
      <alignment horizontal="left"/>
    </xf>
    <xf numFmtId="0" fontId="11" fillId="16" borderId="0" applyNumberFormat="0">
      <alignment horizontal="left"/>
    </xf>
    <xf numFmtId="0" fontId="11" fillId="17" borderId="0" applyNumberFormat="0">
      <alignment horizontal="left"/>
    </xf>
    <xf numFmtId="0" fontId="11" fillId="18" borderId="0" applyNumberFormat="0">
      <alignment horizontal="left"/>
    </xf>
    <xf numFmtId="0" fontId="11" fillId="19" borderId="0" applyNumberFormat="0">
      <alignment horizontal="left"/>
    </xf>
    <xf numFmtId="0" fontId="11" fillId="20" borderId="0" applyNumberFormat="0">
      <alignment horizontal="left"/>
    </xf>
    <xf numFmtId="0" fontId="8" fillId="0" borderId="0" applyNumberFormat="0" applyFill="0" applyBorder="0" applyProtection="0">
      <alignment wrapText="1"/>
    </xf>
    <xf numFmtId="0" fontId="8" fillId="0" borderId="0" applyNumberFormat="0" applyFill="0" applyBorder="0" applyProtection="0">
      <alignment horizontal="justify" vertical="top" wrapText="1"/>
    </xf>
    <xf numFmtId="0" fontId="8" fillId="0" borderId="0"/>
    <xf numFmtId="0" fontId="12" fillId="21" borderId="10" applyNumberFormat="0" applyFill="0" applyBorder="0">
      <alignment horizontal="left" vertical="center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0" fontId="13" fillId="21" borderId="0">
      <alignment horizontal="right"/>
    </xf>
    <xf numFmtId="0" fontId="14" fillId="22" borderId="7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5" fillId="0" borderId="0" applyBorder="0" applyAlignment="0">
      <alignment vertical="center"/>
    </xf>
    <xf numFmtId="0" fontId="16" fillId="23" borderId="0" applyNumberFormat="0" applyBorder="0" applyAlignment="0" applyProtection="0"/>
    <xf numFmtId="0" fontId="9" fillId="0" borderId="0" applyNumberFormat="0" applyFill="0" applyBorder="0" applyAlignment="0" applyProtection="0"/>
    <xf numFmtId="0" fontId="17" fillId="23" borderId="0" applyNumberFormat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Protection="0">
      <alignment horizontal="center"/>
    </xf>
    <xf numFmtId="0" fontId="18" fillId="24" borderId="0" applyNumberFormat="0" applyBorder="0" applyAlignment="0" applyProtection="0"/>
    <xf numFmtId="0" fontId="8" fillId="0" borderId="0" applyNumberFormat="0" applyFont="0" applyFill="0" applyBorder="0" applyProtection="0">
      <alignment horizontal="right"/>
    </xf>
    <xf numFmtId="0" fontId="8" fillId="0" borderId="0" applyNumberFormat="0" applyFont="0" applyFill="0" applyBorder="0" applyProtection="0">
      <alignment horizontal="left"/>
    </xf>
    <xf numFmtId="0" fontId="1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8" fillId="25" borderId="0" applyNumberFormat="0" applyFont="0" applyBorder="0" applyAlignment="0" applyProtection="0"/>
    <xf numFmtId="166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10" applyNumberFormat="0" applyFont="0" applyFill="0" applyAlignment="0" applyProtection="0"/>
    <xf numFmtId="0" fontId="8" fillId="26" borderId="0" applyNumberFormat="0" applyBorder="0">
      <protection locked="0"/>
    </xf>
    <xf numFmtId="0" fontId="10" fillId="16" borderId="0" applyNumberFormat="0" applyBorder="0">
      <alignment horizontal="left" wrapText="1"/>
    </xf>
    <xf numFmtId="0" fontId="8" fillId="21" borderId="0" applyNumberFormat="0" applyBorder="0"/>
    <xf numFmtId="0" fontId="10" fillId="17" borderId="0" applyNumberFormat="0" applyBorder="0">
      <alignment horizontal="left" wrapText="1"/>
    </xf>
    <xf numFmtId="0" fontId="8" fillId="27" borderId="0" applyNumberFormat="0" applyBorder="0"/>
    <xf numFmtId="0" fontId="10" fillId="18" borderId="0" applyNumberFormat="0" applyBorder="0">
      <alignment horizontal="left" wrapText="1"/>
    </xf>
    <xf numFmtId="0" fontId="8" fillId="28" borderId="0" applyNumberFormat="0" applyBorder="0"/>
    <xf numFmtId="0" fontId="10" fillId="19" borderId="0" applyNumberFormat="0" applyBorder="0">
      <alignment horizontal="left" wrapText="1"/>
    </xf>
    <xf numFmtId="0" fontId="8" fillId="23" borderId="0" applyNumberFormat="0" applyBorder="0"/>
    <xf numFmtId="0" fontId="10" fillId="21" borderId="0" applyNumberFormat="0" applyBorder="0">
      <alignment horizontal="left" wrapText="1"/>
    </xf>
    <xf numFmtId="0" fontId="8" fillId="29" borderId="0" applyNumberFormat="0" applyBorder="0">
      <protection locked="0"/>
    </xf>
    <xf numFmtId="0" fontId="10" fillId="20" borderId="0" applyNumberFormat="0" applyBorder="0">
      <alignment horizontal="left" wrapText="1"/>
    </xf>
    <xf numFmtId="0" fontId="20" fillId="0" borderId="0"/>
    <xf numFmtId="0" fontId="21" fillId="0" borderId="0"/>
    <xf numFmtId="0" fontId="23" fillId="0" borderId="0"/>
    <xf numFmtId="43" fontId="1" fillId="0" borderId="0" applyFont="0" applyFill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" fillId="31" borderId="25" applyNumberFormat="0" applyFont="0" applyAlignment="0" applyProtection="0"/>
    <xf numFmtId="0" fontId="8" fillId="0" borderId="0"/>
    <xf numFmtId="0" fontId="8" fillId="0" borderId="0"/>
    <xf numFmtId="0" fontId="35" fillId="0" borderId="0" applyNumberFormat="0" applyFill="0" applyBorder="0" applyAlignment="0" applyProtection="0"/>
  </cellStyleXfs>
  <cellXfs count="419">
    <xf numFmtId="0" fontId="0" fillId="0" borderId="0" xfId="0"/>
    <xf numFmtId="0" fontId="8" fillId="0" borderId="0" xfId="19"/>
    <xf numFmtId="0" fontId="8" fillId="0" borderId="0" xfId="19" applyBorder="1"/>
    <xf numFmtId="0" fontId="8" fillId="0" borderId="8" xfId="19" applyBorder="1"/>
    <xf numFmtId="0" fontId="8" fillId="0" borderId="1" xfId="19" applyBorder="1"/>
    <xf numFmtId="0" fontId="10" fillId="0" borderId="13" xfId="19" applyFont="1" applyBorder="1"/>
    <xf numFmtId="0" fontId="8" fillId="0" borderId="0" xfId="19" applyFont="1"/>
    <xf numFmtId="0" fontId="10" fillId="0" borderId="12" xfId="19" applyFont="1" applyBorder="1"/>
    <xf numFmtId="0" fontId="10" fillId="0" borderId="0" xfId="19" applyFont="1" applyBorder="1"/>
    <xf numFmtId="0" fontId="8" fillId="0" borderId="0" xfId="19" applyFont="1" applyBorder="1"/>
    <xf numFmtId="0" fontId="8" fillId="0" borderId="0" xfId="19"/>
    <xf numFmtId="0" fontId="0" fillId="0" borderId="9" xfId="0" applyBorder="1"/>
    <xf numFmtId="0" fontId="8" fillId="0" borderId="12" xfId="19" applyFont="1" applyBorder="1"/>
    <xf numFmtId="0" fontId="8" fillId="30" borderId="14" xfId="19" applyFont="1" applyFill="1" applyBorder="1"/>
    <xf numFmtId="0" fontId="8" fillId="0" borderId="11" xfId="19" applyFont="1" applyBorder="1"/>
    <xf numFmtId="0" fontId="8" fillId="0" borderId="3" xfId="19" applyFont="1" applyBorder="1"/>
    <xf numFmtId="0" fontId="2" fillId="0" borderId="4" xfId="0" applyFont="1" applyBorder="1"/>
    <xf numFmtId="0" fontId="8" fillId="0" borderId="6" xfId="19" applyFont="1" applyBorder="1"/>
    <xf numFmtId="0" fontId="8" fillId="0" borderId="0" xfId="19" applyFont="1" applyBorder="1" applyAlignment="1">
      <alignment horizontal="left"/>
    </xf>
    <xf numFmtId="0" fontId="2" fillId="0" borderId="7" xfId="0" applyFont="1" applyBorder="1"/>
    <xf numFmtId="0" fontId="2" fillId="0" borderId="0" xfId="0" applyFont="1" applyBorder="1"/>
    <xf numFmtId="0" fontId="8" fillId="30" borderId="15" xfId="19" applyFont="1" applyFill="1" applyBorder="1"/>
    <xf numFmtId="0" fontId="8" fillId="30" borderId="15" xfId="19" applyFont="1" applyFill="1" applyBorder="1" applyAlignment="1">
      <alignment horizontal="left"/>
    </xf>
    <xf numFmtId="0" fontId="10" fillId="0" borderId="0" xfId="20" applyFont="1" applyFill="1" applyBorder="1" applyAlignment="1">
      <alignment horizontal="left"/>
    </xf>
    <xf numFmtId="0" fontId="8" fillId="0" borderId="0" xfId="21" applyFont="1" applyFill="1" applyBorder="1" applyAlignment="1">
      <alignment horizontal="left"/>
    </xf>
    <xf numFmtId="0" fontId="10" fillId="0" borderId="13" xfId="20" applyFont="1" applyFill="1" applyBorder="1" applyAlignment="1">
      <alignment horizontal="left"/>
    </xf>
    <xf numFmtId="0" fontId="8" fillId="30" borderId="14" xfId="21" applyFont="1" applyFill="1" applyBorder="1" applyAlignment="1">
      <alignment horizontal="left"/>
    </xf>
    <xf numFmtId="0" fontId="2" fillId="30" borderId="14" xfId="0" applyFont="1" applyFill="1" applyBorder="1"/>
    <xf numFmtId="0" fontId="2" fillId="30" borderId="15" xfId="0" applyFont="1" applyFill="1" applyBorder="1"/>
    <xf numFmtId="0" fontId="8" fillId="30" borderId="15" xfId="21" applyFont="1" applyFill="1" applyBorder="1" applyAlignment="1">
      <alignment horizontal="left"/>
    </xf>
    <xf numFmtId="0" fontId="8" fillId="30" borderId="2" xfId="19" applyFont="1" applyFill="1" applyBorder="1"/>
    <xf numFmtId="0" fontId="2" fillId="0" borderId="0" xfId="0" applyFont="1" applyFill="1" applyBorder="1"/>
    <xf numFmtId="0" fontId="8" fillId="30" borderId="21" xfId="19" applyFont="1" applyFill="1" applyBorder="1"/>
    <xf numFmtId="0" fontId="8" fillId="30" borderId="22" xfId="19" applyFont="1" applyFill="1" applyBorder="1"/>
    <xf numFmtId="0" fontId="8" fillId="30" borderId="24" xfId="19" applyFont="1" applyFill="1" applyBorder="1"/>
    <xf numFmtId="0" fontId="8" fillId="30" borderId="23" xfId="19" applyFont="1" applyFill="1" applyBorder="1"/>
    <xf numFmtId="0" fontId="27" fillId="0" borderId="17" xfId="0" applyFont="1" applyBorder="1"/>
    <xf numFmtId="0" fontId="27" fillId="0" borderId="18" xfId="0" applyFont="1" applyBorder="1"/>
    <xf numFmtId="0" fontId="26" fillId="30" borderId="19" xfId="0" applyFont="1" applyFill="1" applyBorder="1"/>
    <xf numFmtId="0" fontId="26" fillId="30" borderId="20" xfId="0" applyFont="1" applyFill="1" applyBorder="1"/>
    <xf numFmtId="0" fontId="26" fillId="30" borderId="21" xfId="0" applyFont="1" applyFill="1" applyBorder="1"/>
    <xf numFmtId="0" fontId="26" fillId="30" borderId="22" xfId="0" applyFont="1" applyFill="1" applyBorder="1"/>
    <xf numFmtId="0" fontId="4" fillId="30" borderId="19" xfId="0" applyFont="1" applyFill="1" applyBorder="1" applyAlignment="1">
      <alignment vertical="center"/>
    </xf>
    <xf numFmtId="0" fontId="29" fillId="30" borderId="20" xfId="19" applyFont="1" applyFill="1" applyBorder="1"/>
    <xf numFmtId="0" fontId="29" fillId="30" borderId="21" xfId="19" applyFont="1" applyFill="1" applyBorder="1"/>
    <xf numFmtId="0" fontId="29" fillId="30" borderId="22" xfId="19" applyFont="1" applyFill="1" applyBorder="1"/>
    <xf numFmtId="0" fontId="4" fillId="30" borderId="21" xfId="0" applyFont="1" applyFill="1" applyBorder="1" applyAlignment="1">
      <alignment vertical="center"/>
    </xf>
    <xf numFmtId="0" fontId="2" fillId="30" borderId="22" xfId="0" applyFont="1" applyFill="1" applyBorder="1" applyAlignment="1">
      <alignment vertical="center"/>
    </xf>
    <xf numFmtId="0" fontId="2" fillId="30" borderId="21" xfId="0" applyFont="1" applyFill="1" applyBorder="1" applyAlignment="1">
      <alignment vertical="center"/>
    </xf>
    <xf numFmtId="0" fontId="2" fillId="30" borderId="22" xfId="0" applyFont="1" applyFill="1" applyBorder="1"/>
    <xf numFmtId="0" fontId="2" fillId="30" borderId="24" xfId="0" applyFont="1" applyFill="1" applyBorder="1"/>
    <xf numFmtId="0" fontId="0" fillId="0" borderId="0" xfId="0"/>
    <xf numFmtId="0" fontId="28" fillId="30" borderId="23" xfId="0" applyFont="1" applyFill="1" applyBorder="1" applyAlignment="1">
      <alignment vertical="center"/>
    </xf>
    <xf numFmtId="0" fontId="2" fillId="30" borderId="24" xfId="0" applyFont="1" applyFill="1" applyBorder="1" applyAlignment="1">
      <alignment vertical="center"/>
    </xf>
    <xf numFmtId="0" fontId="25" fillId="0" borderId="0" xfId="0" applyFont="1" applyAlignment="1">
      <alignment wrapText="1"/>
    </xf>
    <xf numFmtId="0" fontId="32" fillId="0" borderId="0" xfId="0" applyFont="1" applyFill="1" applyAlignment="1">
      <alignment horizontal="center"/>
    </xf>
    <xf numFmtId="0" fontId="25" fillId="0" borderId="0" xfId="0" applyFont="1"/>
    <xf numFmtId="0" fontId="33" fillId="0" borderId="0" xfId="0" applyFont="1" applyFill="1" applyAlignment="1">
      <alignment horizontal="center"/>
    </xf>
    <xf numFmtId="0" fontId="25" fillId="0" borderId="0" xfId="0" applyFont="1" applyFill="1"/>
    <xf numFmtId="0" fontId="1" fillId="0" borderId="0" xfId="0" applyFont="1" applyFill="1"/>
    <xf numFmtId="0" fontId="33" fillId="0" borderId="0" xfId="0" applyFont="1" applyFill="1" applyAlignment="1">
      <alignment horizontal="center" wrapText="1"/>
    </xf>
    <xf numFmtId="0" fontId="0" fillId="0" borderId="30" xfId="0" applyFont="1" applyFill="1" applyBorder="1" applyAlignment="1">
      <alignment horizontal="center" wrapText="1"/>
    </xf>
    <xf numFmtId="0" fontId="25" fillId="0" borderId="30" xfId="0" quotePrefix="1" applyFont="1" applyFill="1" applyBorder="1" applyAlignment="1">
      <alignment horizontal="center" wrapText="1"/>
    </xf>
    <xf numFmtId="0" fontId="25" fillId="0" borderId="30" xfId="0" applyFont="1" applyFill="1" applyBorder="1" applyAlignment="1">
      <alignment horizontal="center" wrapText="1"/>
    </xf>
    <xf numFmtId="0" fontId="35" fillId="0" borderId="31" xfId="196" quotePrefix="1" applyFill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35" fillId="0" borderId="27" xfId="196" quotePrefix="1" applyFill="1" applyBorder="1" applyAlignment="1">
      <alignment horizontal="center" wrapText="1"/>
    </xf>
    <xf numFmtId="0" fontId="34" fillId="0" borderId="0" xfId="0" applyFont="1" applyFill="1"/>
    <xf numFmtId="0" fontId="39" fillId="0" borderId="13" xfId="20" applyFont="1" applyFill="1" applyBorder="1" applyAlignment="1" applyProtection="1">
      <alignment horizontal="center" wrapText="1"/>
    </xf>
    <xf numFmtId="0" fontId="39" fillId="14" borderId="13" xfId="20" applyFont="1" applyFill="1" applyBorder="1" applyAlignment="1" applyProtection="1">
      <alignment horizontal="center" wrapText="1"/>
    </xf>
    <xf numFmtId="0" fontId="39" fillId="0" borderId="13" xfId="20" applyFont="1" applyFill="1" applyBorder="1" applyAlignment="1" applyProtection="1">
      <alignment horizontal="center" vertical="center" wrapText="1"/>
    </xf>
    <xf numFmtId="0" fontId="39" fillId="14" borderId="13" xfId="20" applyFont="1" applyFill="1" applyBorder="1" applyAlignment="1" applyProtection="1">
      <alignment horizontal="center" vertical="center" wrapText="1"/>
    </xf>
    <xf numFmtId="169" fontId="39" fillId="0" borderId="13" xfId="184" applyNumberFormat="1" applyFont="1" applyFill="1" applyBorder="1" applyAlignment="1" applyProtection="1">
      <alignment horizontal="center" wrapText="1"/>
    </xf>
    <xf numFmtId="9" fontId="39" fillId="0" borderId="13" xfId="186" applyFont="1" applyFill="1" applyBorder="1" applyAlignment="1" applyProtection="1">
      <alignment horizontal="center" vertical="center" wrapText="1"/>
    </xf>
    <xf numFmtId="169" fontId="39" fillId="0" borderId="13" xfId="184" applyNumberFormat="1" applyFont="1" applyFill="1" applyBorder="1" applyAlignment="1" applyProtection="1">
      <alignment horizontal="center" vertical="center" wrapText="1"/>
    </xf>
    <xf numFmtId="0" fontId="39" fillId="0" borderId="0" xfId="20" applyFont="1" applyFill="1" applyBorder="1" applyAlignment="1" applyProtection="1">
      <alignment horizontal="center" wrapText="1"/>
    </xf>
    <xf numFmtId="0" fontId="39" fillId="0" borderId="6" xfId="20" applyFont="1" applyFill="1" applyBorder="1" applyAlignment="1" applyProtection="1">
      <alignment horizontal="center" wrapText="1"/>
    </xf>
    <xf numFmtId="0" fontId="39" fillId="0" borderId="0" xfId="20" applyFont="1" applyFill="1" applyBorder="1" applyAlignment="1" applyProtection="1">
      <alignment horizontal="center" vertical="center" wrapText="1"/>
    </xf>
    <xf numFmtId="168" fontId="39" fillId="0" borderId="13" xfId="186" applyNumberFormat="1" applyFont="1" applyFill="1" applyBorder="1" applyAlignment="1" applyProtection="1">
      <alignment horizontal="center" wrapText="1"/>
    </xf>
    <xf numFmtId="0" fontId="37" fillId="0" borderId="0" xfId="0" applyFont="1" applyBorder="1" applyAlignment="1" applyProtection="1">
      <alignment horizontal="center"/>
    </xf>
    <xf numFmtId="0" fontId="43" fillId="0" borderId="0" xfId="0" applyFont="1" applyAlignment="1" applyProtection="1">
      <alignment horizontal="centerContinuous"/>
    </xf>
    <xf numFmtId="0" fontId="30" fillId="0" borderId="0" xfId="0" applyFont="1" applyAlignment="1" applyProtection="1">
      <alignment horizontal="centerContinuous"/>
    </xf>
    <xf numFmtId="0" fontId="30" fillId="0" borderId="0" xfId="0" applyFont="1" applyBorder="1" applyAlignment="1" applyProtection="1">
      <alignment horizontal="centerContinuous"/>
    </xf>
    <xf numFmtId="0" fontId="44" fillId="0" borderId="0" xfId="0" applyFont="1" applyAlignment="1" applyProtection="1">
      <alignment horizontal="centerContinuous"/>
    </xf>
    <xf numFmtId="0" fontId="44" fillId="0" borderId="0" xfId="0" applyFont="1" applyBorder="1" applyAlignment="1" applyProtection="1">
      <alignment horizontal="centerContinuous"/>
    </xf>
    <xf numFmtId="0" fontId="31" fillId="34" borderId="28" xfId="0" applyFont="1" applyFill="1" applyBorder="1" applyAlignment="1">
      <alignment horizontal="center" wrapText="1"/>
    </xf>
    <xf numFmtId="0" fontId="31" fillId="34" borderId="29" xfId="0" applyFont="1" applyFill="1" applyBorder="1" applyAlignment="1">
      <alignment horizontal="center" wrapText="1"/>
    </xf>
    <xf numFmtId="0" fontId="35" fillId="0" borderId="31" xfId="196" applyFill="1" applyBorder="1" applyAlignment="1">
      <alignment horizontal="center" wrapText="1"/>
    </xf>
    <xf numFmtId="0" fontId="39" fillId="0" borderId="13" xfId="20" quotePrefix="1" applyFont="1" applyFill="1" applyBorder="1" applyAlignment="1" applyProtection="1">
      <alignment horizontal="center" vertical="center" wrapText="1"/>
    </xf>
    <xf numFmtId="49" fontId="39" fillId="0" borderId="13" xfId="20" quotePrefix="1" applyNumberFormat="1" applyFont="1" applyFill="1" applyBorder="1" applyAlignment="1" applyProtection="1">
      <alignment horizontal="center" vertical="center" wrapText="1"/>
    </xf>
    <xf numFmtId="0" fontId="9" fillId="0" borderId="0" xfId="19" applyFont="1" applyFill="1" applyBorder="1"/>
    <xf numFmtId="0" fontId="35" fillId="0" borderId="0" xfId="196" applyFill="1"/>
    <xf numFmtId="0" fontId="9" fillId="0" borderId="0" xfId="19" applyFont="1" applyFill="1" applyBorder="1" applyAlignment="1">
      <alignment horizontal="left"/>
    </xf>
    <xf numFmtId="0" fontId="49" fillId="0" borderId="0" xfId="19" applyFont="1" applyFill="1" applyBorder="1" applyAlignment="1">
      <alignment horizontal="left" indent="2"/>
    </xf>
    <xf numFmtId="0" fontId="8" fillId="0" borderId="0" xfId="19" applyFont="1" applyFill="1" applyBorder="1"/>
    <xf numFmtId="0" fontId="39" fillId="14" borderId="11" xfId="20" applyFont="1" applyFill="1" applyBorder="1" applyAlignment="1" applyProtection="1">
      <alignment horizontal="center" vertical="center" wrapText="1"/>
    </xf>
    <xf numFmtId="0" fontId="2" fillId="30" borderId="23" xfId="0" applyFont="1" applyFill="1" applyBorder="1"/>
    <xf numFmtId="0" fontId="50" fillId="14" borderId="0" xfId="0" applyFont="1" applyFill="1" applyBorder="1"/>
    <xf numFmtId="0" fontId="10" fillId="14" borderId="19" xfId="19" applyFont="1" applyFill="1" applyBorder="1"/>
    <xf numFmtId="0" fontId="22" fillId="0" borderId="20" xfId="0" applyFont="1" applyBorder="1"/>
    <xf numFmtId="0" fontId="26" fillId="14" borderId="0" xfId="0" applyFont="1" applyFill="1" applyBorder="1"/>
    <xf numFmtId="0" fontId="2" fillId="14" borderId="0" xfId="0" applyFont="1" applyFill="1" applyBorder="1" applyAlignment="1">
      <alignment vertical="center"/>
    </xf>
    <xf numFmtId="0" fontId="26" fillId="30" borderId="33" xfId="0" applyFont="1" applyFill="1" applyBorder="1"/>
    <xf numFmtId="0" fontId="26" fillId="30" borderId="34" xfId="0" applyFont="1" applyFill="1" applyBorder="1"/>
    <xf numFmtId="0" fontId="27" fillId="14" borderId="0" xfId="0" applyFont="1" applyFill="1" applyBorder="1"/>
    <xf numFmtId="0" fontId="27" fillId="0" borderId="33" xfId="0" applyFont="1" applyBorder="1"/>
    <xf numFmtId="0" fontId="28" fillId="30" borderId="34" xfId="0" applyFont="1" applyFill="1" applyBorder="1" applyAlignment="1">
      <alignment vertical="center"/>
    </xf>
    <xf numFmtId="0" fontId="8" fillId="30" borderId="34" xfId="19" applyFont="1" applyFill="1" applyBorder="1"/>
    <xf numFmtId="0" fontId="8" fillId="30" borderId="35" xfId="19" applyFont="1" applyFill="1" applyBorder="1"/>
    <xf numFmtId="0" fontId="8" fillId="14" borderId="0" xfId="19" applyFont="1" applyFill="1" applyBorder="1"/>
    <xf numFmtId="0" fontId="10" fillId="0" borderId="36" xfId="20" applyFont="1" applyFill="1" applyBorder="1" applyAlignment="1">
      <alignment horizontal="left"/>
    </xf>
    <xf numFmtId="0" fontId="8" fillId="30" borderId="33" xfId="21" applyFont="1" applyFill="1" applyBorder="1" applyAlignment="1">
      <alignment horizontal="left"/>
    </xf>
    <xf numFmtId="0" fontId="8" fillId="30" borderId="35" xfId="21" applyFont="1" applyFill="1" applyBorder="1" applyAlignment="1">
      <alignment horizontal="left"/>
    </xf>
    <xf numFmtId="0" fontId="8" fillId="30" borderId="34" xfId="21" applyFont="1" applyFill="1" applyBorder="1" applyAlignment="1">
      <alignment horizontal="left"/>
    </xf>
    <xf numFmtId="0" fontId="39" fillId="0" borderId="16" xfId="20" applyFont="1" applyFill="1" applyBorder="1" applyAlignment="1" applyProtection="1">
      <alignment horizontal="center" vertical="center" wrapText="1"/>
    </xf>
    <xf numFmtId="0" fontId="29" fillId="30" borderId="35" xfId="19" applyFont="1" applyFill="1" applyBorder="1"/>
    <xf numFmtId="0" fontId="8" fillId="14" borderId="0" xfId="21" applyFont="1" applyFill="1" applyBorder="1" applyAlignment="1">
      <alignment horizontal="left"/>
    </xf>
    <xf numFmtId="0" fontId="2" fillId="0" borderId="3" xfId="0" applyFont="1" applyBorder="1"/>
    <xf numFmtId="0" fontId="39" fillId="0" borderId="11" xfId="20" applyFont="1" applyFill="1" applyBorder="1" applyAlignment="1" applyProtection="1">
      <alignment horizontal="center" vertical="center" wrapText="1"/>
    </xf>
    <xf numFmtId="0" fontId="51" fillId="0" borderId="13" xfId="20" applyFont="1" applyFill="1" applyBorder="1" applyAlignment="1" applyProtection="1">
      <alignment horizontal="center" vertical="center" wrapText="1"/>
    </xf>
    <xf numFmtId="0" fontId="10" fillId="0" borderId="2" xfId="20" applyFont="1" applyFill="1" applyBorder="1" applyAlignment="1" applyProtection="1">
      <alignment horizontal="center" wrapText="1"/>
    </xf>
    <xf numFmtId="0" fontId="29" fillId="30" borderId="24" xfId="19" applyFont="1" applyFill="1" applyBorder="1"/>
    <xf numFmtId="0" fontId="29" fillId="14" borderId="0" xfId="19" applyFont="1" applyFill="1" applyBorder="1"/>
    <xf numFmtId="0" fontId="2" fillId="14" borderId="0" xfId="0" applyFont="1" applyFill="1" applyBorder="1"/>
    <xf numFmtId="9" fontId="8" fillId="30" borderId="13" xfId="19" applyNumberFormat="1" applyFont="1" applyFill="1" applyBorder="1" applyAlignment="1">
      <alignment horizontal="center"/>
    </xf>
    <xf numFmtId="0" fontId="10" fillId="0" borderId="7" xfId="19" applyFont="1" applyFill="1" applyBorder="1"/>
    <xf numFmtId="0" fontId="2" fillId="0" borderId="7" xfId="0" applyFont="1" applyFill="1" applyBorder="1"/>
    <xf numFmtId="0" fontId="8" fillId="0" borderId="0" xfId="19" applyFont="1" applyFill="1"/>
    <xf numFmtId="169" fontId="39" fillId="0" borderId="11" xfId="184" applyNumberFormat="1" applyFont="1" applyFill="1" applyBorder="1" applyAlignment="1" applyProtection="1">
      <alignment horizontal="center" wrapText="1"/>
    </xf>
    <xf numFmtId="169" fontId="39" fillId="0" borderId="12" xfId="184" applyNumberFormat="1" applyFont="1" applyFill="1" applyBorder="1" applyAlignment="1" applyProtection="1">
      <alignment horizontal="center" wrapText="1"/>
    </xf>
    <xf numFmtId="0" fontId="51" fillId="0" borderId="0" xfId="0" applyFont="1"/>
    <xf numFmtId="0" fontId="29" fillId="0" borderId="0" xfId="0" applyFont="1"/>
    <xf numFmtId="0" fontId="39" fillId="0" borderId="12" xfId="20" applyFont="1" applyFill="1" applyBorder="1" applyAlignment="1" applyProtection="1">
      <alignment horizontal="center" wrapText="1"/>
    </xf>
    <xf numFmtId="0" fontId="39" fillId="0" borderId="6" xfId="20" applyFont="1" applyFill="1" applyBorder="1" applyAlignment="1" applyProtection="1">
      <alignment horizontal="center" vertical="center" wrapText="1"/>
    </xf>
    <xf numFmtId="0" fontId="39" fillId="14" borderId="0" xfId="20" applyFont="1" applyFill="1" applyBorder="1" applyAlignment="1" applyProtection="1">
      <alignment horizontal="center" wrapText="1"/>
    </xf>
    <xf numFmtId="0" fontId="39" fillId="14" borderId="0" xfId="20" applyFont="1" applyFill="1" applyBorder="1" applyAlignment="1" applyProtection="1">
      <alignment horizontal="center" vertical="center" wrapText="1"/>
    </xf>
    <xf numFmtId="169" fontId="39" fillId="0" borderId="16" xfId="184" applyNumberFormat="1" applyFont="1" applyFill="1" applyBorder="1" applyAlignment="1" applyProtection="1">
      <alignment horizontal="center" wrapText="1"/>
    </xf>
    <xf numFmtId="0" fontId="8" fillId="0" borderId="2" xfId="179" applyFill="1" applyBorder="1" applyProtection="1"/>
    <xf numFmtId="0" fontId="8" fillId="0" borderId="14" xfId="179" applyFill="1" applyBorder="1" applyProtection="1"/>
    <xf numFmtId="0" fontId="36" fillId="0" borderId="0" xfId="0" applyFont="1" applyProtection="1"/>
    <xf numFmtId="0" fontId="37" fillId="0" borderId="0" xfId="19" applyFont="1" applyProtection="1"/>
    <xf numFmtId="0" fontId="37" fillId="0" borderId="0" xfId="19" applyFont="1" applyAlignment="1" applyProtection="1">
      <alignment horizontal="left"/>
    </xf>
    <xf numFmtId="0" fontId="37" fillId="14" borderId="0" xfId="19" applyFont="1" applyFill="1" applyProtection="1"/>
    <xf numFmtId="0" fontId="37" fillId="0" borderId="0" xfId="19" applyFont="1" applyBorder="1" applyProtection="1"/>
    <xf numFmtId="0" fontId="38" fillId="0" borderId="0" xfId="0" applyFont="1" applyProtection="1"/>
    <xf numFmtId="0" fontId="38" fillId="0" borderId="1" xfId="0" applyFont="1" applyBorder="1" applyProtection="1"/>
    <xf numFmtId="0" fontId="37" fillId="0" borderId="0" xfId="19" applyFont="1" applyAlignment="1" applyProtection="1">
      <alignment vertical="center"/>
    </xf>
    <xf numFmtId="0" fontId="40" fillId="14" borderId="0" xfId="0" applyFont="1" applyFill="1" applyBorder="1" applyAlignment="1" applyProtection="1">
      <alignment vertical="center"/>
    </xf>
    <xf numFmtId="0" fontId="39" fillId="0" borderId="6" xfId="19" applyFont="1" applyFill="1" applyBorder="1" applyAlignment="1" applyProtection="1">
      <alignment horizontal="center" vertical="center"/>
    </xf>
    <xf numFmtId="0" fontId="37" fillId="0" borderId="0" xfId="19" applyFont="1" applyBorder="1" applyAlignment="1" applyProtection="1">
      <alignment vertical="center"/>
    </xf>
    <xf numFmtId="0" fontId="39" fillId="0" borderId="13" xfId="19" applyFont="1" applyBorder="1" applyAlignment="1" applyProtection="1">
      <alignment horizontal="center" wrapText="1"/>
    </xf>
    <xf numFmtId="0" fontId="39" fillId="0" borderId="13" xfId="19" quotePrefix="1" applyFont="1" applyBorder="1" applyAlignment="1" applyProtection="1">
      <alignment horizontal="center" vertical="center" wrapText="1"/>
    </xf>
    <xf numFmtId="0" fontId="37" fillId="32" borderId="14" xfId="19" applyFont="1" applyFill="1" applyBorder="1" applyAlignment="1" applyProtection="1">
      <alignment horizontal="center" vertical="center"/>
    </xf>
    <xf numFmtId="0" fontId="8" fillId="29" borderId="0" xfId="179" applyBorder="1" applyProtection="1"/>
    <xf numFmtId="40" fontId="26" fillId="0" borderId="14" xfId="146" applyFont="1" applyFill="1" applyBorder="1" applyAlignment="1" applyProtection="1">
      <alignment horizontal="center"/>
    </xf>
    <xf numFmtId="40" fontId="26" fillId="0" borderId="14" xfId="146" applyFont="1" applyFill="1" applyBorder="1" applyProtection="1">
      <alignment horizontal="right"/>
    </xf>
    <xf numFmtId="0" fontId="37" fillId="0" borderId="6" xfId="19" applyFont="1" applyFill="1" applyBorder="1" applyProtection="1"/>
    <xf numFmtId="0" fontId="37" fillId="32" borderId="0" xfId="19" applyFont="1" applyFill="1" applyBorder="1" applyAlignment="1" applyProtection="1">
      <alignment horizontal="center"/>
    </xf>
    <xf numFmtId="0" fontId="40" fillId="0" borderId="14" xfId="0" applyFont="1" applyFill="1" applyBorder="1" applyAlignment="1" applyProtection="1">
      <alignment horizontal="center"/>
    </xf>
    <xf numFmtId="0" fontId="40" fillId="0" borderId="14" xfId="19" applyFont="1" applyFill="1" applyBorder="1" applyProtection="1"/>
    <xf numFmtId="0" fontId="37" fillId="32" borderId="15" xfId="19" applyFont="1" applyFill="1" applyBorder="1" applyAlignment="1" applyProtection="1">
      <alignment horizontal="center" vertical="center"/>
    </xf>
    <xf numFmtId="0" fontId="8" fillId="29" borderId="7" xfId="179" applyBorder="1" applyProtection="1"/>
    <xf numFmtId="0" fontId="40" fillId="0" borderId="15" xfId="0" applyFont="1" applyFill="1" applyBorder="1" applyAlignment="1" applyProtection="1">
      <alignment horizontal="center"/>
    </xf>
    <xf numFmtId="0" fontId="40" fillId="0" borderId="15" xfId="0" applyFont="1" applyFill="1" applyBorder="1" applyProtection="1"/>
    <xf numFmtId="0" fontId="40" fillId="0" borderId="6" xfId="0" applyFont="1" applyFill="1" applyBorder="1" applyProtection="1"/>
    <xf numFmtId="0" fontId="37" fillId="32" borderId="1" xfId="19" applyFont="1" applyFill="1" applyBorder="1" applyAlignment="1" applyProtection="1">
      <alignment horizontal="center"/>
    </xf>
    <xf numFmtId="0" fontId="37" fillId="0" borderId="0" xfId="19" applyFont="1" applyFill="1" applyProtection="1"/>
    <xf numFmtId="0" fontId="37" fillId="0" borderId="0" xfId="19" applyFont="1" applyFill="1" applyAlignment="1" applyProtection="1">
      <alignment horizontal="left"/>
    </xf>
    <xf numFmtId="0" fontId="37" fillId="0" borderId="0" xfId="19" applyFont="1" applyFill="1" applyBorder="1" applyProtection="1"/>
    <xf numFmtId="0" fontId="37" fillId="32" borderId="0" xfId="19" applyFont="1" applyFill="1" applyProtection="1"/>
    <xf numFmtId="0" fontId="8" fillId="29" borderId="14" xfId="179" applyBorder="1" applyProtection="1">
      <protection locked="0"/>
    </xf>
    <xf numFmtId="0" fontId="8" fillId="29" borderId="2" xfId="179" applyBorder="1" applyProtection="1">
      <protection locked="0"/>
    </xf>
    <xf numFmtId="0" fontId="8" fillId="29" borderId="14" xfId="179" quotePrefix="1" applyBorder="1" applyProtection="1">
      <protection locked="0"/>
    </xf>
    <xf numFmtId="169" fontId="8" fillId="29" borderId="2" xfId="179" applyNumberFormat="1" applyBorder="1" applyProtection="1">
      <protection locked="0"/>
    </xf>
    <xf numFmtId="9" fontId="8" fillId="29" borderId="2" xfId="179" applyNumberFormat="1" applyBorder="1" applyProtection="1">
      <protection locked="0"/>
    </xf>
    <xf numFmtId="169" fontId="8" fillId="29" borderId="14" xfId="179" applyNumberFormat="1" applyBorder="1" applyProtection="1">
      <protection locked="0"/>
    </xf>
    <xf numFmtId="9" fontId="8" fillId="29" borderId="14" xfId="179" applyNumberFormat="1" applyBorder="1" applyProtection="1">
      <protection locked="0"/>
    </xf>
    <xf numFmtId="0" fontId="8" fillId="29" borderId="15" xfId="179" applyBorder="1" applyProtection="1">
      <protection locked="0"/>
    </xf>
    <xf numFmtId="169" fontId="8" fillId="29" borderId="15" xfId="179" applyNumberFormat="1" applyBorder="1" applyProtection="1">
      <protection locked="0"/>
    </xf>
    <xf numFmtId="9" fontId="8" fillId="29" borderId="15" xfId="179" applyNumberFormat="1" applyBorder="1" applyProtection="1">
      <protection locked="0"/>
    </xf>
    <xf numFmtId="0" fontId="37" fillId="0" borderId="0" xfId="19" applyFont="1" applyFill="1" applyBorder="1" applyAlignment="1" applyProtection="1">
      <alignment horizontal="left"/>
    </xf>
    <xf numFmtId="0" fontId="39" fillId="0" borderId="8" xfId="19" applyFont="1" applyBorder="1" applyAlignment="1" applyProtection="1">
      <alignment horizontal="center"/>
    </xf>
    <xf numFmtId="0" fontId="37" fillId="0" borderId="9" xfId="19" applyFont="1" applyBorder="1" applyProtection="1"/>
    <xf numFmtId="0" fontId="39" fillId="0" borderId="13" xfId="19" applyFont="1" applyFill="1" applyBorder="1" applyAlignment="1" applyProtection="1">
      <alignment horizontal="center" wrapText="1"/>
    </xf>
    <xf numFmtId="0" fontId="39" fillId="0" borderId="13" xfId="19" applyFont="1" applyBorder="1" applyAlignment="1" applyProtection="1">
      <alignment horizontal="center" vertical="center"/>
    </xf>
    <xf numFmtId="169" fontId="37" fillId="0" borderId="14" xfId="184" applyNumberFormat="1" applyFont="1" applyFill="1" applyBorder="1" applyProtection="1"/>
    <xf numFmtId="169" fontId="40" fillId="0" borderId="0" xfId="184" applyNumberFormat="1" applyFont="1" applyFill="1" applyBorder="1" applyAlignment="1" applyProtection="1">
      <alignment horizontal="left"/>
    </xf>
    <xf numFmtId="0" fontId="8" fillId="0" borderId="15" xfId="179" applyFill="1" applyBorder="1" applyProtection="1"/>
    <xf numFmtId="169" fontId="37" fillId="0" borderId="15" xfId="184" applyNumberFormat="1" applyFont="1" applyFill="1" applyBorder="1" applyProtection="1"/>
    <xf numFmtId="0" fontId="45" fillId="0" borderId="0" xfId="0" applyFont="1" applyProtection="1"/>
    <xf numFmtId="0" fontId="47" fillId="0" borderId="0" xfId="0" applyFont="1" applyProtection="1"/>
    <xf numFmtId="0" fontId="46" fillId="0" borderId="0" xfId="0" applyFont="1" applyProtection="1"/>
    <xf numFmtId="0" fontId="48" fillId="0" borderId="0" xfId="0" applyFont="1" applyProtection="1"/>
    <xf numFmtId="0" fontId="41" fillId="0" borderId="0" xfId="0" applyFont="1" applyAlignment="1" applyProtection="1">
      <alignment vertical="top"/>
    </xf>
    <xf numFmtId="0" fontId="27" fillId="0" borderId="0" xfId="0" applyFont="1" applyProtection="1"/>
    <xf numFmtId="0" fontId="27" fillId="0" borderId="0" xfId="0" applyFont="1" applyBorder="1" applyAlignment="1" applyProtection="1">
      <alignment horizontal="left" vertical="top"/>
    </xf>
    <xf numFmtId="0" fontId="27" fillId="0" borderId="13" xfId="0" applyFont="1" applyBorder="1" applyAlignment="1" applyProtection="1">
      <alignment horizontal="center" wrapText="1"/>
    </xf>
    <xf numFmtId="0" fontId="27" fillId="0" borderId="13" xfId="0" applyFont="1" applyBorder="1" applyAlignment="1" applyProtection="1">
      <alignment horizontal="center"/>
    </xf>
    <xf numFmtId="0" fontId="10" fillId="0" borderId="13" xfId="19" applyFont="1" applyBorder="1" applyAlignment="1" applyProtection="1">
      <alignment horizontal="center"/>
    </xf>
    <xf numFmtId="0" fontId="40" fillId="33" borderId="5" xfId="0" applyFont="1" applyFill="1" applyBorder="1" applyAlignment="1" applyProtection="1">
      <alignment horizontal="center"/>
    </xf>
    <xf numFmtId="0" fontId="40" fillId="33" borderId="6" xfId="0" applyFont="1" applyFill="1" applyBorder="1" applyAlignment="1" applyProtection="1">
      <alignment horizontal="center"/>
    </xf>
    <xf numFmtId="0" fontId="40" fillId="33" borderId="8" xfId="0" applyFont="1" applyFill="1" applyBorder="1" applyAlignment="1" applyProtection="1">
      <alignment horizontal="center"/>
    </xf>
    <xf numFmtId="0" fontId="41" fillId="0" borderId="0" xfId="0" applyFont="1" applyProtection="1"/>
    <xf numFmtId="0" fontId="10" fillId="0" borderId="2" xfId="19" applyFont="1" applyBorder="1" applyAlignment="1" applyProtection="1">
      <alignment horizontal="center"/>
    </xf>
    <xf numFmtId="0" fontId="47" fillId="0" borderId="0" xfId="0" applyFont="1" applyBorder="1" applyProtection="1"/>
    <xf numFmtId="0" fontId="30" fillId="0" borderId="0" xfId="0" applyFont="1" applyProtection="1"/>
    <xf numFmtId="0" fontId="42" fillId="0" borderId="0" xfId="0" applyFont="1" applyAlignment="1" applyProtection="1">
      <alignment vertical="top" wrapText="1"/>
    </xf>
    <xf numFmtId="0" fontId="42" fillId="0" borderId="19" xfId="0" applyFont="1" applyBorder="1" applyAlignment="1" applyProtection="1">
      <alignment vertical="top" wrapText="1"/>
    </xf>
    <xf numFmtId="0" fontId="42" fillId="0" borderId="32" xfId="0" applyFont="1" applyBorder="1" applyAlignment="1" applyProtection="1">
      <alignment vertical="top" wrapText="1"/>
    </xf>
    <xf numFmtId="0" fontId="41" fillId="0" borderId="32" xfId="0" applyFont="1" applyBorder="1" applyProtection="1"/>
    <xf numFmtId="0" fontId="41" fillId="0" borderId="20" xfId="0" applyFont="1" applyBorder="1" applyProtection="1"/>
    <xf numFmtId="0" fontId="41" fillId="0" borderId="0" xfId="0" applyFont="1" applyBorder="1" applyAlignment="1" applyProtection="1">
      <alignment horizontal="left" vertical="top"/>
    </xf>
    <xf numFmtId="0" fontId="41" fillId="0" borderId="2" xfId="0" applyFont="1" applyBorder="1" applyProtection="1"/>
    <xf numFmtId="0" fontId="41" fillId="0" borderId="5" xfId="0" applyFont="1" applyBorder="1" applyProtection="1"/>
    <xf numFmtId="0" fontId="41" fillId="0" borderId="2" xfId="0" applyFont="1" applyBorder="1" applyAlignment="1" applyProtection="1"/>
    <xf numFmtId="0" fontId="41" fillId="0" borderId="2" xfId="0" applyFont="1" applyBorder="1" applyAlignment="1" applyProtection="1">
      <alignment vertical="center"/>
    </xf>
    <xf numFmtId="0" fontId="41" fillId="0" borderId="4" xfId="0" applyFont="1" applyBorder="1" applyAlignment="1" applyProtection="1">
      <alignment vertical="center"/>
    </xf>
    <xf numFmtId="0" fontId="41" fillId="0" borderId="8" xfId="0" applyFont="1" applyBorder="1" applyAlignment="1" applyProtection="1">
      <alignment horizontal="center" wrapText="1"/>
    </xf>
    <xf numFmtId="0" fontId="41" fillId="0" borderId="15" xfId="0" applyFont="1" applyBorder="1" applyAlignment="1" applyProtection="1">
      <alignment horizontal="center"/>
    </xf>
    <xf numFmtId="0" fontId="41" fillId="0" borderId="15" xfId="0" applyFont="1" applyBorder="1" applyAlignment="1" applyProtection="1">
      <alignment horizontal="center" wrapText="1"/>
    </xf>
    <xf numFmtId="0" fontId="41" fillId="0" borderId="15" xfId="0" applyFont="1" applyFill="1" applyBorder="1" applyAlignment="1" applyProtection="1">
      <alignment horizontal="center" wrapText="1"/>
    </xf>
    <xf numFmtId="0" fontId="41" fillId="0" borderId="9" xfId="0" applyFont="1" applyFill="1" applyBorder="1" applyAlignment="1" applyProtection="1">
      <alignment horizontal="center"/>
    </xf>
    <xf numFmtId="0" fontId="30" fillId="0" borderId="0" xfId="0" applyFont="1" applyAlignment="1" applyProtection="1">
      <alignment horizontal="center"/>
    </xf>
    <xf numFmtId="0" fontId="39" fillId="0" borderId="11" xfId="19" applyFont="1" applyBorder="1" applyAlignment="1" applyProtection="1">
      <alignment horizontal="center" vertical="center"/>
    </xf>
    <xf numFmtId="0" fontId="41" fillId="0" borderId="0" xfId="0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vertical="center"/>
    </xf>
    <xf numFmtId="0" fontId="40" fillId="33" borderId="15" xfId="0" applyFont="1" applyFill="1" applyBorder="1" applyAlignment="1" applyProtection="1">
      <alignment horizontal="center"/>
    </xf>
    <xf numFmtId="0" fontId="40" fillId="0" borderId="0" xfId="0" applyFont="1" applyProtection="1"/>
    <xf numFmtId="0" fontId="41" fillId="0" borderId="0" xfId="0" applyFont="1" applyAlignment="1" applyProtection="1">
      <alignment vertical="center"/>
    </xf>
    <xf numFmtId="0" fontId="41" fillId="0" borderId="15" xfId="0" applyFont="1" applyFill="1" applyBorder="1" applyAlignment="1" applyProtection="1">
      <alignment horizontal="center"/>
    </xf>
    <xf numFmtId="0" fontId="30" fillId="0" borderId="0" xfId="0" applyFont="1" applyBorder="1" applyProtection="1"/>
    <xf numFmtId="0" fontId="41" fillId="0" borderId="13" xfId="0" applyFont="1" applyBorder="1" applyAlignment="1" applyProtection="1">
      <alignment horizontal="center" wrapText="1"/>
    </xf>
    <xf numFmtId="0" fontId="39" fillId="14" borderId="13" xfId="19" applyFont="1" applyFill="1" applyBorder="1" applyAlignment="1" applyProtection="1">
      <alignment horizontal="center" wrapText="1"/>
    </xf>
    <xf numFmtId="0" fontId="41" fillId="0" borderId="13" xfId="0" applyFont="1" applyBorder="1" applyAlignment="1" applyProtection="1">
      <alignment horizontal="center"/>
    </xf>
    <xf numFmtId="0" fontId="41" fillId="0" borderId="13" xfId="0" applyFont="1" applyFill="1" applyBorder="1" applyAlignment="1" applyProtection="1">
      <alignment horizontal="center" wrapText="1"/>
    </xf>
    <xf numFmtId="0" fontId="39" fillId="0" borderId="13" xfId="19" applyFont="1" applyBorder="1" applyAlignment="1" applyProtection="1">
      <alignment horizontal="center"/>
    </xf>
    <xf numFmtId="0" fontId="0" fillId="0" borderId="0" xfId="0" applyProtection="1"/>
    <xf numFmtId="0" fontId="40" fillId="33" borderId="2" xfId="0" applyFont="1" applyFill="1" applyBorder="1" applyAlignment="1" applyProtection="1">
      <alignment horizontal="center"/>
    </xf>
    <xf numFmtId="0" fontId="40" fillId="33" borderId="14" xfId="0" applyFont="1" applyFill="1" applyBorder="1" applyAlignment="1" applyProtection="1">
      <alignment horizontal="center"/>
    </xf>
    <xf numFmtId="0" fontId="40" fillId="0" borderId="14" xfId="0" applyFont="1" applyFill="1" applyBorder="1" applyAlignment="1" applyProtection="1">
      <alignment horizontal="left"/>
    </xf>
    <xf numFmtId="0" fontId="40" fillId="0" borderId="15" xfId="0" applyFont="1" applyFill="1" applyBorder="1" applyAlignment="1" applyProtection="1">
      <alignment horizontal="left"/>
    </xf>
    <xf numFmtId="0" fontId="40" fillId="0" borderId="0" xfId="0" applyFont="1" applyFill="1" applyBorder="1" applyProtection="1"/>
    <xf numFmtId="169" fontId="40" fillId="0" borderId="0" xfId="184" applyNumberFormat="1" applyFont="1" applyProtection="1"/>
    <xf numFmtId="0" fontId="30" fillId="0" borderId="0" xfId="0" applyFont="1" applyAlignment="1" applyProtection="1">
      <alignment horizontal="left"/>
    </xf>
    <xf numFmtId="0" fontId="41" fillId="0" borderId="11" xfId="0" applyFont="1" applyBorder="1" applyAlignment="1" applyProtection="1">
      <alignment horizontal="center" wrapText="1"/>
    </xf>
    <xf numFmtId="0" fontId="39" fillId="0" borderId="13" xfId="190" applyFont="1" applyBorder="1" applyAlignment="1" applyProtection="1">
      <alignment horizontal="center" wrapText="1"/>
    </xf>
    <xf numFmtId="0" fontId="40" fillId="0" borderId="0" xfId="0" applyFont="1" applyAlignment="1" applyProtection="1"/>
    <xf numFmtId="0" fontId="37" fillId="33" borderId="2" xfId="19" applyFont="1" applyFill="1" applyBorder="1" applyAlignment="1" applyProtection="1">
      <alignment horizontal="center" vertical="center"/>
    </xf>
    <xf numFmtId="0" fontId="40" fillId="0" borderId="2" xfId="0" applyFont="1" applyFill="1" applyBorder="1" applyAlignment="1" applyProtection="1">
      <alignment horizontal="left"/>
    </xf>
    <xf numFmtId="0" fontId="37" fillId="33" borderId="14" xfId="19" applyFont="1" applyFill="1" applyBorder="1" applyAlignment="1" applyProtection="1">
      <alignment horizontal="center" vertical="center"/>
    </xf>
    <xf numFmtId="0" fontId="37" fillId="33" borderId="15" xfId="19" applyFont="1" applyFill="1" applyBorder="1" applyAlignment="1" applyProtection="1">
      <alignment horizontal="center" vertical="center"/>
    </xf>
    <xf numFmtId="0" fontId="30" fillId="0" borderId="6" xfId="0" applyFont="1" applyBorder="1" applyProtection="1"/>
    <xf numFmtId="0" fontId="30" fillId="0" borderId="0" xfId="0" applyFont="1" applyBorder="1" applyAlignment="1" applyProtection="1">
      <alignment horizontal="left"/>
    </xf>
    <xf numFmtId="0" fontId="30" fillId="0" borderId="8" xfId="0" applyFont="1" applyBorder="1" applyProtection="1"/>
    <xf numFmtId="0" fontId="30" fillId="0" borderId="1" xfId="0" applyFont="1" applyBorder="1" applyProtection="1"/>
    <xf numFmtId="0" fontId="30" fillId="0" borderId="1" xfId="0" applyFont="1" applyBorder="1" applyAlignment="1" applyProtection="1">
      <alignment horizontal="left"/>
    </xf>
    <xf numFmtId="0" fontId="22" fillId="0" borderId="13" xfId="0" applyFont="1" applyBorder="1" applyAlignment="1" applyProtection="1">
      <alignment horizontal="center" wrapText="1"/>
    </xf>
    <xf numFmtId="0" fontId="40" fillId="0" borderId="0" xfId="0" applyFont="1" applyAlignment="1" applyProtection="1">
      <alignment vertical="center"/>
    </xf>
    <xf numFmtId="0" fontId="2" fillId="0" borderId="0" xfId="0" applyFont="1" applyProtection="1"/>
    <xf numFmtId="0" fontId="37" fillId="0" borderId="14" xfId="19" applyFont="1" applyFill="1" applyBorder="1" applyAlignment="1" applyProtection="1">
      <alignment horizontal="left"/>
    </xf>
    <xf numFmtId="0" fontId="37" fillId="0" borderId="15" xfId="19" applyFont="1" applyFill="1" applyBorder="1" applyAlignment="1" applyProtection="1">
      <alignment horizontal="left"/>
    </xf>
    <xf numFmtId="0" fontId="2" fillId="0" borderId="0" xfId="0" applyFont="1" applyAlignment="1" applyProtection="1">
      <alignment horizontal="left"/>
    </xf>
    <xf numFmtId="0" fontId="40" fillId="14" borderId="0" xfId="0" applyFont="1" applyFill="1" applyBorder="1" applyAlignment="1" applyProtection="1">
      <alignment horizontal="center"/>
    </xf>
    <xf numFmtId="14" fontId="40" fillId="0" borderId="0" xfId="0" applyNumberFormat="1" applyFont="1" applyFill="1" applyBorder="1" applyProtection="1"/>
    <xf numFmtId="0" fontId="2" fillId="14" borderId="0" xfId="0" applyFont="1" applyFill="1" applyProtection="1"/>
    <xf numFmtId="14" fontId="40" fillId="0" borderId="1" xfId="0" applyNumberFormat="1" applyFont="1" applyFill="1" applyBorder="1" applyProtection="1"/>
    <xf numFmtId="0" fontId="39" fillId="0" borderId="11" xfId="190" applyFont="1" applyBorder="1" applyAlignment="1" applyProtection="1">
      <alignment horizontal="center" wrapText="1"/>
    </xf>
    <xf numFmtId="0" fontId="40" fillId="14" borderId="0" xfId="0" applyFont="1" applyFill="1" applyBorder="1" applyAlignment="1" applyProtection="1">
      <alignment horizontal="left"/>
    </xf>
    <xf numFmtId="0" fontId="30" fillId="0" borderId="0" xfId="0" applyFont="1" applyBorder="1" applyAlignment="1" applyProtection="1">
      <alignment horizontal="center"/>
    </xf>
    <xf numFmtId="0" fontId="40" fillId="14" borderId="1" xfId="0" applyFont="1" applyFill="1" applyBorder="1" applyAlignment="1" applyProtection="1">
      <alignment horizontal="center"/>
    </xf>
    <xf numFmtId="0" fontId="8" fillId="0" borderId="0" xfId="19" applyFont="1" applyProtection="1"/>
    <xf numFmtId="0" fontId="8" fillId="0" borderId="0" xfId="19" applyFont="1" applyBorder="1" applyProtection="1"/>
    <xf numFmtId="0" fontId="37" fillId="0" borderId="0" xfId="19" applyFont="1" applyAlignment="1" applyProtection="1">
      <alignment horizontal="right"/>
    </xf>
    <xf numFmtId="11" fontId="39" fillId="14" borderId="13" xfId="20" applyNumberFormat="1" applyFont="1" applyFill="1" applyBorder="1" applyAlignment="1" applyProtection="1">
      <alignment horizontal="center" wrapText="1"/>
    </xf>
    <xf numFmtId="0" fontId="39" fillId="0" borderId="0" xfId="19" applyFont="1" applyBorder="1" applyAlignment="1" applyProtection="1">
      <alignment horizontal="left"/>
    </xf>
    <xf numFmtId="0" fontId="39" fillId="0" borderId="0" xfId="19" applyFont="1" applyBorder="1" applyAlignment="1" applyProtection="1">
      <alignment horizontal="left" wrapText="1"/>
    </xf>
    <xf numFmtId="11" fontId="37" fillId="0" borderId="14" xfId="21" applyNumberFormat="1" applyFont="1" applyFill="1" applyBorder="1" applyProtection="1"/>
    <xf numFmtId="11" fontId="37" fillId="0" borderId="14" xfId="21" applyNumberFormat="1" applyFont="1" applyFill="1" applyBorder="1" applyAlignment="1" applyProtection="1">
      <alignment horizontal="center"/>
    </xf>
    <xf numFmtId="9" fontId="37" fillId="0" borderId="14" xfId="21" applyNumberFormat="1" applyFont="1" applyFill="1" applyBorder="1" applyAlignment="1" applyProtection="1">
      <alignment horizontal="right"/>
    </xf>
    <xf numFmtId="11" fontId="37" fillId="0" borderId="0" xfId="21" applyNumberFormat="1" applyFont="1" applyFill="1" applyBorder="1" applyProtection="1"/>
    <xf numFmtId="10" fontId="37" fillId="0" borderId="14" xfId="21" applyNumberFormat="1" applyFont="1" applyFill="1" applyBorder="1" applyAlignment="1" applyProtection="1">
      <alignment horizontal="right"/>
    </xf>
    <xf numFmtId="168" fontId="37" fillId="0" borderId="14" xfId="21" applyNumberFormat="1" applyFont="1" applyFill="1" applyBorder="1" applyAlignment="1" applyProtection="1">
      <alignment horizontal="right"/>
    </xf>
    <xf numFmtId="0" fontId="37" fillId="0" borderId="14" xfId="21" applyFont="1" applyFill="1" applyBorder="1" applyProtection="1"/>
    <xf numFmtId="11" fontId="37" fillId="0" borderId="0" xfId="19" applyNumberFormat="1" applyFont="1" applyFill="1" applyBorder="1" applyProtection="1"/>
    <xf numFmtId="0" fontId="37" fillId="0" borderId="14" xfId="19" applyFont="1" applyFill="1" applyBorder="1" applyProtection="1"/>
    <xf numFmtId="0" fontId="37" fillId="0" borderId="14" xfId="21" applyFont="1" applyFill="1" applyBorder="1" applyAlignment="1" applyProtection="1">
      <alignment horizontal="center"/>
    </xf>
    <xf numFmtId="0" fontId="37" fillId="0" borderId="15" xfId="21" applyFont="1" applyFill="1" applyBorder="1" applyProtection="1"/>
    <xf numFmtId="0" fontId="37" fillId="0" borderId="15" xfId="21" applyFont="1" applyFill="1" applyBorder="1" applyAlignment="1" applyProtection="1">
      <alignment horizontal="center"/>
    </xf>
    <xf numFmtId="0" fontId="41" fillId="0" borderId="5" xfId="0" applyFont="1" applyBorder="1" applyAlignment="1" applyProtection="1"/>
    <xf numFmtId="0" fontId="41" fillId="0" borderId="3" xfId="0" applyFont="1" applyBorder="1" applyAlignment="1" applyProtection="1"/>
    <xf numFmtId="0" fontId="40" fillId="0" borderId="6" xfId="0" applyFont="1" applyBorder="1" applyProtection="1"/>
    <xf numFmtId="0" fontId="40" fillId="0" borderId="0" xfId="0" applyFont="1" applyBorder="1" applyProtection="1"/>
    <xf numFmtId="0" fontId="40" fillId="0" borderId="0" xfId="0" applyFont="1" applyBorder="1" applyAlignment="1" applyProtection="1">
      <alignment horizontal="center" vertical="top" wrapText="1"/>
    </xf>
    <xf numFmtId="0" fontId="37" fillId="0" borderId="0" xfId="19" applyFont="1" applyBorder="1" applyAlignment="1" applyProtection="1">
      <alignment horizontal="center" vertical="top" wrapText="1"/>
    </xf>
    <xf numFmtId="0" fontId="37" fillId="0" borderId="1" xfId="19" applyFont="1" applyBorder="1" applyAlignment="1" applyProtection="1">
      <alignment horizontal="center" vertical="top" wrapText="1"/>
    </xf>
    <xf numFmtId="0" fontId="37" fillId="0" borderId="0" xfId="19" applyFont="1" applyBorder="1" applyAlignment="1" applyProtection="1">
      <alignment horizontal="center" vertical="top"/>
    </xf>
    <xf numFmtId="0" fontId="37" fillId="0" borderId="7" xfId="19" applyFont="1" applyBorder="1" applyAlignment="1" applyProtection="1">
      <alignment horizontal="center" vertical="top"/>
    </xf>
    <xf numFmtId="11" fontId="40" fillId="0" borderId="0" xfId="0" applyNumberFormat="1" applyFont="1" applyBorder="1" applyProtection="1"/>
    <xf numFmtId="168" fontId="40" fillId="32" borderId="13" xfId="186" applyNumberFormat="1" applyFont="1" applyFill="1" applyBorder="1" applyAlignment="1" applyProtection="1">
      <alignment horizontal="center"/>
    </xf>
    <xf numFmtId="0" fontId="37" fillId="32" borderId="13" xfId="19" applyFont="1" applyFill="1" applyBorder="1" applyAlignment="1" applyProtection="1">
      <alignment horizontal="center"/>
    </xf>
    <xf numFmtId="168" fontId="37" fillId="32" borderId="13" xfId="186" applyNumberFormat="1" applyFont="1" applyFill="1" applyBorder="1" applyAlignment="1" applyProtection="1">
      <alignment horizontal="center"/>
    </xf>
    <xf numFmtId="0" fontId="41" fillId="0" borderId="8" xfId="0" applyFont="1" applyBorder="1" applyAlignment="1" applyProtection="1">
      <alignment horizontal="center" vertical="center" textRotation="90"/>
    </xf>
    <xf numFmtId="11" fontId="40" fillId="0" borderId="1" xfId="0" applyNumberFormat="1" applyFont="1" applyBorder="1" applyProtection="1"/>
    <xf numFmtId="168" fontId="40" fillId="0" borderId="1" xfId="186" applyNumberFormat="1" applyFont="1" applyBorder="1" applyProtection="1"/>
    <xf numFmtId="168" fontId="37" fillId="0" borderId="1" xfId="186" applyNumberFormat="1" applyFont="1" applyBorder="1" applyProtection="1"/>
    <xf numFmtId="168" fontId="37" fillId="0" borderId="12" xfId="186" applyNumberFormat="1" applyFont="1" applyBorder="1" applyProtection="1"/>
    <xf numFmtId="0" fontId="37" fillId="0" borderId="1" xfId="19" applyFont="1" applyBorder="1" applyProtection="1"/>
    <xf numFmtId="0" fontId="39" fillId="0" borderId="1" xfId="19" applyFont="1" applyFill="1" applyBorder="1" applyAlignment="1" applyProtection="1">
      <alignment horizontal="center"/>
    </xf>
    <xf numFmtId="0" fontId="39" fillId="0" borderId="11" xfId="19" applyFont="1" applyFill="1" applyBorder="1" applyAlignment="1" applyProtection="1">
      <alignment horizontal="centerContinuous"/>
    </xf>
    <xf numFmtId="0" fontId="39" fillId="0" borderId="12" xfId="19" applyFont="1" applyFill="1" applyBorder="1" applyAlignment="1" applyProtection="1">
      <alignment horizontal="centerContinuous"/>
    </xf>
    <xf numFmtId="0" fontId="39" fillId="0" borderId="16" xfId="19" applyFont="1" applyFill="1" applyBorder="1" applyAlignment="1" applyProtection="1">
      <alignment horizontal="centerContinuous"/>
    </xf>
    <xf numFmtId="0" fontId="37" fillId="0" borderId="0" xfId="19" applyFont="1" applyFill="1" applyAlignment="1" applyProtection="1">
      <alignment vertical="center"/>
    </xf>
    <xf numFmtId="0" fontId="40" fillId="36" borderId="13" xfId="0" applyFont="1" applyFill="1" applyBorder="1" applyAlignment="1" applyProtection="1">
      <alignment horizontal="center"/>
    </xf>
    <xf numFmtId="0" fontId="40" fillId="36" borderId="13" xfId="0" applyFont="1" applyFill="1" applyBorder="1" applyAlignment="1" applyProtection="1">
      <alignment horizontal="left"/>
    </xf>
    <xf numFmtId="168" fontId="37" fillId="36" borderId="13" xfId="186" applyNumberFormat="1" applyFont="1" applyFill="1" applyBorder="1" applyProtection="1"/>
    <xf numFmtId="9" fontId="37" fillId="0" borderId="0" xfId="19" applyNumberFormat="1" applyFont="1" applyFill="1" applyProtection="1"/>
    <xf numFmtId="168" fontId="37" fillId="0" borderId="0" xfId="186" applyNumberFormat="1" applyFont="1" applyFill="1" applyProtection="1"/>
    <xf numFmtId="0" fontId="37" fillId="0" borderId="0" xfId="19" applyFont="1" applyFill="1" applyAlignment="1" applyProtection="1">
      <alignment horizontal="center"/>
    </xf>
    <xf numFmtId="0" fontId="39" fillId="0" borderId="13" xfId="19" applyFont="1" applyFill="1" applyBorder="1" applyAlignment="1" applyProtection="1">
      <alignment horizontal="centerContinuous"/>
    </xf>
    <xf numFmtId="0" fontId="39" fillId="0" borderId="13" xfId="19" applyFont="1" applyFill="1" applyBorder="1" applyAlignment="1" applyProtection="1">
      <alignment horizontal="center"/>
    </xf>
    <xf numFmtId="0" fontId="39" fillId="0" borderId="13" xfId="19" applyFont="1" applyFill="1" applyBorder="1" applyAlignment="1" applyProtection="1">
      <alignment horizontal="center" vertical="center"/>
    </xf>
    <xf numFmtId="0" fontId="40" fillId="0" borderId="2" xfId="0" applyFont="1" applyFill="1" applyBorder="1" applyProtection="1"/>
    <xf numFmtId="169" fontId="37" fillId="0" borderId="2" xfId="184" applyNumberFormat="1" applyFont="1" applyFill="1" applyBorder="1" applyProtection="1"/>
    <xf numFmtId="169" fontId="40" fillId="0" borderId="2" xfId="184" applyNumberFormat="1" applyFont="1" applyFill="1" applyBorder="1" applyProtection="1"/>
    <xf numFmtId="9" fontId="40" fillId="0" borderId="2" xfId="186" applyFont="1" applyFill="1" applyBorder="1" applyProtection="1"/>
    <xf numFmtId="9" fontId="37" fillId="0" borderId="2" xfId="186" applyFont="1" applyFill="1" applyBorder="1" applyProtection="1"/>
    <xf numFmtId="9" fontId="37" fillId="0" borderId="14" xfId="186" applyFont="1" applyFill="1" applyBorder="1" applyAlignment="1" applyProtection="1">
      <alignment horizontal="center"/>
    </xf>
    <xf numFmtId="169" fontId="37" fillId="0" borderId="0" xfId="19" applyNumberFormat="1" applyFont="1" applyFill="1" applyProtection="1"/>
    <xf numFmtId="0" fontId="40" fillId="0" borderId="14" xfId="0" applyFont="1" applyFill="1" applyBorder="1" applyProtection="1"/>
    <xf numFmtId="169" fontId="40" fillId="0" borderId="14" xfId="184" applyNumberFormat="1" applyFont="1" applyFill="1" applyBorder="1" applyProtection="1"/>
    <xf numFmtId="9" fontId="40" fillId="0" borderId="14" xfId="186" applyFont="1" applyFill="1" applyBorder="1" applyProtection="1"/>
    <xf numFmtId="9" fontId="37" fillId="0" borderId="14" xfId="186" applyFont="1" applyFill="1" applyBorder="1" applyProtection="1"/>
    <xf numFmtId="9" fontId="37" fillId="0" borderId="0" xfId="186" applyFont="1" applyFill="1" applyProtection="1"/>
    <xf numFmtId="169" fontId="40" fillId="0" borderId="15" xfId="184" applyNumberFormat="1" applyFont="1" applyFill="1" applyBorder="1" applyProtection="1"/>
    <xf numFmtId="9" fontId="40" fillId="0" borderId="15" xfId="186" applyFont="1" applyFill="1" applyBorder="1" applyProtection="1"/>
    <xf numFmtId="9" fontId="37" fillId="0" borderId="15" xfId="186" applyFont="1" applyFill="1" applyBorder="1" applyProtection="1"/>
    <xf numFmtId="9" fontId="37" fillId="0" borderId="15" xfId="186" applyFont="1" applyFill="1" applyBorder="1" applyAlignment="1" applyProtection="1">
      <alignment horizontal="center"/>
    </xf>
    <xf numFmtId="0" fontId="37" fillId="0" borderId="0" xfId="19" applyFont="1" applyAlignment="1" applyProtection="1">
      <alignment horizontal="center"/>
    </xf>
    <xf numFmtId="0" fontId="39" fillId="0" borderId="13" xfId="19" applyFont="1" applyFill="1" applyBorder="1" applyAlignment="1" applyProtection="1">
      <alignment horizontal="center" vertical="center" wrapText="1"/>
    </xf>
    <xf numFmtId="9" fontId="40" fillId="0" borderId="2" xfId="0" applyNumberFormat="1" applyFont="1" applyFill="1" applyBorder="1" applyProtection="1"/>
    <xf numFmtId="9" fontId="40" fillId="0" borderId="2" xfId="186" applyFont="1" applyFill="1" applyBorder="1" applyAlignment="1" applyProtection="1">
      <alignment horizontal="center"/>
    </xf>
    <xf numFmtId="169" fontId="37" fillId="0" borderId="0" xfId="19" applyNumberFormat="1" applyFont="1" applyProtection="1"/>
    <xf numFmtId="0" fontId="40" fillId="0" borderId="14" xfId="0" applyNumberFormat="1" applyFont="1" applyFill="1" applyBorder="1" applyProtection="1"/>
    <xf numFmtId="169" fontId="37" fillId="0" borderId="14" xfId="184" applyNumberFormat="1" applyFont="1" applyFill="1" applyBorder="1" applyAlignment="1" applyProtection="1">
      <alignment horizontal="left"/>
    </xf>
    <xf numFmtId="0" fontId="40" fillId="0" borderId="15" xfId="0" applyNumberFormat="1" applyFont="1" applyFill="1" applyBorder="1" applyProtection="1"/>
    <xf numFmtId="169" fontId="37" fillId="0" borderId="15" xfId="184" applyNumberFormat="1" applyFont="1" applyFill="1" applyBorder="1" applyAlignment="1" applyProtection="1">
      <alignment horizontal="left"/>
    </xf>
    <xf numFmtId="169" fontId="37" fillId="0" borderId="0" xfId="184" applyNumberFormat="1" applyFont="1" applyProtection="1"/>
    <xf numFmtId="0" fontId="39" fillId="0" borderId="0" xfId="19" applyFont="1" applyFill="1" applyBorder="1" applyAlignment="1" applyProtection="1">
      <alignment horizontal="center" wrapText="1"/>
    </xf>
    <xf numFmtId="49" fontId="40" fillId="0" borderId="2" xfId="0" applyNumberFormat="1" applyFont="1" applyFill="1" applyBorder="1" applyAlignment="1" applyProtection="1">
      <alignment horizontal="left"/>
    </xf>
    <xf numFmtId="169" fontId="37" fillId="0" borderId="0" xfId="184" applyNumberFormat="1" applyFont="1" applyFill="1" applyBorder="1" applyProtection="1"/>
    <xf numFmtId="49" fontId="37" fillId="0" borderId="14" xfId="184" applyNumberFormat="1" applyFont="1" applyFill="1" applyBorder="1" applyAlignment="1" applyProtection="1">
      <alignment horizontal="left"/>
    </xf>
    <xf numFmtId="49" fontId="37" fillId="0" borderId="15" xfId="184" applyNumberFormat="1" applyFont="1" applyFill="1" applyBorder="1" applyAlignment="1" applyProtection="1">
      <alignment horizontal="left"/>
    </xf>
    <xf numFmtId="0" fontId="37" fillId="35" borderId="3" xfId="19" applyFont="1" applyFill="1" applyBorder="1" applyProtection="1"/>
    <xf numFmtId="0" fontId="37" fillId="35" borderId="4" xfId="19" applyFont="1" applyFill="1" applyBorder="1" applyProtection="1"/>
    <xf numFmtId="0" fontId="37" fillId="35" borderId="0" xfId="19" applyFont="1" applyFill="1" applyBorder="1" applyProtection="1"/>
    <xf numFmtId="0" fontId="37" fillId="35" borderId="0" xfId="19" applyFont="1" applyFill="1" applyBorder="1" applyAlignment="1" applyProtection="1">
      <alignment horizontal="right"/>
    </xf>
    <xf numFmtId="169" fontId="37" fillId="35" borderId="0" xfId="184" applyNumberFormat="1" applyFont="1" applyFill="1" applyBorder="1" applyProtection="1"/>
    <xf numFmtId="0" fontId="37" fillId="35" borderId="7" xfId="19" applyFont="1" applyFill="1" applyBorder="1" applyProtection="1"/>
    <xf numFmtId="0" fontId="37" fillId="35" borderId="1" xfId="19" applyFont="1" applyFill="1" applyBorder="1" applyProtection="1"/>
    <xf numFmtId="0" fontId="37" fillId="35" borderId="1" xfId="19" applyFont="1" applyFill="1" applyBorder="1" applyAlignment="1" applyProtection="1">
      <alignment horizontal="right"/>
    </xf>
    <xf numFmtId="169" fontId="37" fillId="35" borderId="1" xfId="184" applyNumberFormat="1" applyFont="1" applyFill="1" applyBorder="1" applyProtection="1"/>
    <xf numFmtId="0" fontId="39" fillId="35" borderId="0" xfId="19" applyFont="1" applyFill="1" applyBorder="1" applyAlignment="1" applyProtection="1">
      <alignment horizontal="right"/>
    </xf>
    <xf numFmtId="169" fontId="39" fillId="35" borderId="0" xfId="19" applyNumberFormat="1" applyFont="1" applyFill="1" applyBorder="1" applyProtection="1"/>
    <xf numFmtId="0" fontId="37" fillId="35" borderId="9" xfId="19" applyFont="1" applyFill="1" applyBorder="1" applyProtection="1"/>
    <xf numFmtId="169" fontId="39" fillId="0" borderId="1" xfId="184" applyNumberFormat="1" applyFont="1" applyBorder="1" applyAlignment="1" applyProtection="1"/>
    <xf numFmtId="0" fontId="40" fillId="0" borderId="2" xfId="0" applyNumberFormat="1" applyFont="1" applyFill="1" applyBorder="1" applyProtection="1"/>
    <xf numFmtId="49" fontId="37" fillId="0" borderId="2" xfId="184" applyNumberFormat="1" applyFont="1" applyFill="1" applyBorder="1" applyProtection="1"/>
    <xf numFmtId="169" fontId="37" fillId="0" borderId="2" xfId="184" applyNumberFormat="1" applyFont="1" applyFill="1" applyBorder="1" applyAlignment="1" applyProtection="1">
      <alignment horizontal="left"/>
    </xf>
    <xf numFmtId="49" fontId="37" fillId="0" borderId="14" xfId="184" applyNumberFormat="1" applyFont="1" applyFill="1" applyBorder="1" applyProtection="1"/>
    <xf numFmtId="49" fontId="37" fillId="0" borderId="15" xfId="184" applyNumberFormat="1" applyFont="1" applyFill="1" applyBorder="1" applyProtection="1"/>
    <xf numFmtId="37" fontId="8" fillId="29" borderId="2" xfId="179" applyNumberFormat="1" applyBorder="1" applyProtection="1">
      <protection locked="0"/>
    </xf>
    <xf numFmtId="37" fontId="8" fillId="29" borderId="14" xfId="179" applyNumberFormat="1" applyBorder="1" applyProtection="1">
      <protection locked="0"/>
    </xf>
    <xf numFmtId="37" fontId="8" fillId="29" borderId="15" xfId="179" applyNumberFormat="1" applyBorder="1" applyProtection="1">
      <protection locked="0"/>
    </xf>
    <xf numFmtId="0" fontId="8" fillId="29" borderId="13" xfId="179" applyBorder="1" applyProtection="1">
      <protection locked="0"/>
    </xf>
    <xf numFmtId="169" fontId="8" fillId="29" borderId="13" xfId="179" applyNumberFormat="1" applyBorder="1" applyProtection="1">
      <protection locked="0"/>
    </xf>
    <xf numFmtId="0" fontId="8" fillId="29" borderId="7" xfId="179" applyBorder="1" applyProtection="1">
      <protection locked="0"/>
    </xf>
    <xf numFmtId="14" fontId="8" fillId="29" borderId="2" xfId="179" applyNumberFormat="1" applyBorder="1" applyProtection="1">
      <protection locked="0"/>
    </xf>
    <xf numFmtId="14" fontId="8" fillId="29" borderId="14" xfId="179" applyNumberFormat="1" applyBorder="1" applyProtection="1">
      <protection locked="0"/>
    </xf>
    <xf numFmtId="0" fontId="8" fillId="29" borderId="9" xfId="179" applyBorder="1" applyProtection="1">
      <protection locked="0"/>
    </xf>
    <xf numFmtId="14" fontId="8" fillId="29" borderId="15" xfId="179" applyNumberFormat="1" applyBorder="1" applyProtection="1">
      <protection locked="0"/>
    </xf>
    <xf numFmtId="168" fontId="8" fillId="29" borderId="2" xfId="179" applyNumberFormat="1" applyBorder="1" applyProtection="1">
      <protection locked="0"/>
    </xf>
    <xf numFmtId="168" fontId="8" fillId="29" borderId="14" xfId="179" applyNumberFormat="1" applyBorder="1" applyProtection="1">
      <protection locked="0"/>
    </xf>
    <xf numFmtId="168" fontId="8" fillId="29" borderId="15" xfId="179" applyNumberFormat="1" applyBorder="1" applyProtection="1">
      <protection locked="0"/>
    </xf>
    <xf numFmtId="11" fontId="8" fillId="29" borderId="14" xfId="179" applyNumberFormat="1" applyBorder="1" applyAlignment="1" applyProtection="1">
      <alignment horizontal="center"/>
      <protection locked="0"/>
    </xf>
    <xf numFmtId="9" fontId="40" fillId="37" borderId="14" xfId="186" applyFont="1" applyFill="1" applyBorder="1" applyProtection="1">
      <protection locked="0"/>
    </xf>
    <xf numFmtId="0" fontId="8" fillId="29" borderId="14" xfId="179" applyBorder="1" applyAlignment="1" applyProtection="1">
      <alignment horizontal="center"/>
      <protection locked="0"/>
    </xf>
    <xf numFmtId="0" fontId="8" fillId="29" borderId="15" xfId="179" applyBorder="1" applyAlignment="1" applyProtection="1">
      <alignment horizontal="center"/>
      <protection locked="0"/>
    </xf>
    <xf numFmtId="9" fontId="40" fillId="37" borderId="15" xfId="186" applyFont="1" applyFill="1" applyBorder="1" applyProtection="1">
      <protection locked="0"/>
    </xf>
    <xf numFmtId="169" fontId="8" fillId="0" borderId="2" xfId="179" applyNumberFormat="1" applyFill="1" applyBorder="1" applyProtection="1"/>
    <xf numFmtId="169" fontId="8" fillId="0" borderId="14" xfId="179" applyNumberFormat="1" applyFill="1" applyBorder="1" applyProtection="1"/>
    <xf numFmtId="169" fontId="8" fillId="0" borderId="15" xfId="179" applyNumberFormat="1" applyFill="1" applyBorder="1" applyProtection="1"/>
    <xf numFmtId="0" fontId="8" fillId="0" borderId="2" xfId="179" applyFill="1" applyBorder="1" applyAlignment="1" applyProtection="1">
      <alignment horizontal="center"/>
    </xf>
    <xf numFmtId="0" fontId="8" fillId="0" borderId="14" xfId="179" applyFill="1" applyBorder="1" applyAlignment="1" applyProtection="1">
      <alignment horizontal="center"/>
    </xf>
    <xf numFmtId="0" fontId="8" fillId="0" borderId="15" xfId="179" applyFill="1" applyBorder="1" applyAlignment="1" applyProtection="1">
      <alignment horizontal="center"/>
    </xf>
    <xf numFmtId="0" fontId="33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39" fillId="0" borderId="12" xfId="19" applyFont="1" applyBorder="1" applyAlignment="1" applyProtection="1">
      <alignment horizontal="center" vertical="center"/>
    </xf>
    <xf numFmtId="0" fontId="39" fillId="0" borderId="11" xfId="19" applyFont="1" applyBorder="1" applyAlignment="1" applyProtection="1">
      <alignment horizontal="center" vertical="center"/>
    </xf>
    <xf numFmtId="0" fontId="39" fillId="0" borderId="3" xfId="19" applyFont="1" applyBorder="1" applyAlignment="1" applyProtection="1">
      <alignment horizontal="center" vertical="center"/>
    </xf>
    <xf numFmtId="0" fontId="39" fillId="0" borderId="16" xfId="19" applyFont="1" applyBorder="1" applyAlignment="1" applyProtection="1">
      <alignment horizontal="center" vertical="center"/>
    </xf>
    <xf numFmtId="0" fontId="41" fillId="0" borderId="11" xfId="0" applyFont="1" applyBorder="1" applyAlignment="1" applyProtection="1">
      <alignment horizontal="center" vertical="center"/>
    </xf>
    <xf numFmtId="0" fontId="41" fillId="0" borderId="12" xfId="0" applyFont="1" applyBorder="1" applyAlignment="1" applyProtection="1">
      <alignment horizontal="center" vertical="center"/>
    </xf>
    <xf numFmtId="0" fontId="41" fillId="0" borderId="16" xfId="0" applyFont="1" applyBorder="1" applyAlignment="1" applyProtection="1">
      <alignment horizontal="center" vertical="center"/>
    </xf>
    <xf numFmtId="0" fontId="39" fillId="0" borderId="13" xfId="19" applyFont="1" applyBorder="1" applyAlignment="1" applyProtection="1">
      <alignment horizontal="center"/>
    </xf>
    <xf numFmtId="169" fontId="39" fillId="0" borderId="11" xfId="184" applyNumberFormat="1" applyFont="1" applyBorder="1" applyAlignment="1" applyProtection="1">
      <alignment horizontal="center"/>
    </xf>
    <xf numFmtId="169" fontId="39" fillId="0" borderId="12" xfId="184" applyNumberFormat="1" applyFont="1" applyBorder="1" applyAlignment="1" applyProtection="1">
      <alignment horizontal="center"/>
    </xf>
    <xf numFmtId="169" fontId="39" fillId="0" borderId="16" xfId="184" applyNumberFormat="1" applyFont="1" applyBorder="1" applyAlignment="1" applyProtection="1">
      <alignment horizontal="center"/>
    </xf>
    <xf numFmtId="0" fontId="39" fillId="0" borderId="0" xfId="19" applyFont="1" applyFill="1" applyBorder="1" applyAlignment="1" applyProtection="1">
      <alignment horizontal="center"/>
    </xf>
    <xf numFmtId="0" fontId="41" fillId="0" borderId="6" xfId="0" applyFont="1" applyBorder="1" applyAlignment="1" applyProtection="1">
      <alignment horizontal="center" vertical="center" textRotation="90"/>
    </xf>
    <xf numFmtId="0" fontId="41" fillId="0" borderId="0" xfId="0" applyFont="1" applyBorder="1" applyAlignment="1" applyProtection="1">
      <alignment horizontal="center"/>
    </xf>
    <xf numFmtId="0" fontId="41" fillId="0" borderId="7" xfId="0" applyFont="1" applyBorder="1" applyAlignment="1" applyProtection="1">
      <alignment horizontal="center"/>
    </xf>
    <xf numFmtId="0" fontId="41" fillId="0" borderId="3" xfId="0" applyFont="1" applyBorder="1" applyAlignment="1" applyProtection="1">
      <alignment horizontal="center"/>
    </xf>
    <xf numFmtId="0" fontId="41" fillId="0" borderId="4" xfId="0" applyFont="1" applyBorder="1" applyAlignment="1" applyProtection="1">
      <alignment horizontal="center"/>
    </xf>
    <xf numFmtId="0" fontId="8" fillId="29" borderId="23" xfId="179" applyBorder="1" applyProtection="1">
      <protection locked="0"/>
    </xf>
    <xf numFmtId="0" fontId="8" fillId="29" borderId="10" xfId="179" applyBorder="1" applyProtection="1">
      <protection locked="0"/>
    </xf>
    <xf numFmtId="0" fontId="8" fillId="29" borderId="24" xfId="179" applyBorder="1" applyProtection="1">
      <protection locked="0"/>
    </xf>
    <xf numFmtId="0" fontId="27" fillId="0" borderId="19" xfId="0" applyFont="1" applyBorder="1" applyAlignment="1" applyProtection="1">
      <alignment horizontal="left" vertical="top"/>
    </xf>
    <xf numFmtId="0" fontId="27" fillId="0" borderId="32" xfId="0" applyFont="1" applyBorder="1" applyAlignment="1" applyProtection="1">
      <alignment horizontal="left" vertical="top"/>
    </xf>
    <xf numFmtId="0" fontId="27" fillId="0" borderId="20" xfId="0" applyFont="1" applyBorder="1" applyAlignment="1" applyProtection="1">
      <alignment horizontal="left" vertical="top"/>
    </xf>
  </cellXfs>
  <cellStyles count="197">
    <cellStyle name="1000/-" xfId="22"/>
    <cellStyle name="Analysis Divider" xfId="17"/>
    <cellStyle name="Analysis Header" xfId="9"/>
    <cellStyle name="Analysis Row" xfId="10"/>
    <cellStyle name="Comma" xfId="184" builtinId="3"/>
    <cellStyle name="Comma 14" xfId="23"/>
    <cellStyle name="Comma 2" xfId="24"/>
    <cellStyle name="Comma 2 2" xfId="192"/>
    <cellStyle name="Comma 2 3" xfId="25"/>
    <cellStyle name="Comma 2 3 2" xfId="26"/>
    <cellStyle name="Comma 2 3 2 2" xfId="27"/>
    <cellStyle name="Comma 2 3 2 2 2" xfId="28"/>
    <cellStyle name="Comma 2 3 2 3" xfId="29"/>
    <cellStyle name="Comma 2 3 2 4" xfId="30"/>
    <cellStyle name="Comma 2 3 3" xfId="31"/>
    <cellStyle name="Comma 2 3 3 2" xfId="32"/>
    <cellStyle name="Comma 2 3 4" xfId="33"/>
    <cellStyle name="Comma 2 3 5" xfId="34"/>
    <cellStyle name="Comma 2 3 6" xfId="35"/>
    <cellStyle name="Comma 3" xfId="36"/>
    <cellStyle name="Comma 4" xfId="37"/>
    <cellStyle name="Comma 4 2" xfId="38"/>
    <cellStyle name="Comma 4 2 2" xfId="39"/>
    <cellStyle name="Comma 4 2 2 2" xfId="40"/>
    <cellStyle name="Comma 4 2 2 2 2" xfId="41"/>
    <cellStyle name="Comma 4 2 2 3" xfId="42"/>
    <cellStyle name="Comma 4 2 2 4" xfId="43"/>
    <cellStyle name="Comma 4 2 3" xfId="44"/>
    <cellStyle name="Comma 4 2 3 2" xfId="45"/>
    <cellStyle name="Comma 4 2 4" xfId="46"/>
    <cellStyle name="Comma 4 2 5" xfId="47"/>
    <cellStyle name="Comma 4 2 6" xfId="48"/>
    <cellStyle name="Comma 4 3" xfId="49"/>
    <cellStyle name="Comma 4 3 2" xfId="50"/>
    <cellStyle name="Comma 4 3 2 2" xfId="51"/>
    <cellStyle name="Comma 4 3 3" xfId="52"/>
    <cellStyle name="Comma 4 3 4" xfId="53"/>
    <cellStyle name="Comma 4 4" xfId="54"/>
    <cellStyle name="Comma 4 4 2" xfId="55"/>
    <cellStyle name="Comma 4 5" xfId="56"/>
    <cellStyle name="Comma 4 6" xfId="57"/>
    <cellStyle name="Comma 4 7" xfId="58"/>
    <cellStyle name="Comma 5" xfId="59"/>
    <cellStyle name="Currency 2" xfId="60"/>
    <cellStyle name="Data Divider" xfId="15"/>
    <cellStyle name="Data Header" xfId="7"/>
    <cellStyle name="Data Row" xfId="8"/>
    <cellStyle name="DividerBlue" xfId="61"/>
    <cellStyle name="DividerGreen" xfId="62"/>
    <cellStyle name="DividerGrey" xfId="63"/>
    <cellStyle name="DividerLilac" xfId="64"/>
    <cellStyle name="DividerPink" xfId="65"/>
    <cellStyle name="DividerYellow" xfId="66"/>
    <cellStyle name="HeadlineStyle" xfId="67"/>
    <cellStyle name="HeadlineStyleJustified" xfId="68"/>
    <cellStyle name="Hyperlink" xfId="196" builtinId="8" customBuiltin="1"/>
    <cellStyle name="Input Divider" xfId="14"/>
    <cellStyle name="Input Header" xfId="5"/>
    <cellStyle name="Input Row" xfId="6"/>
    <cellStyle name="Nor}al" xfId="69"/>
    <cellStyle name="norm" xfId="70"/>
    <cellStyle name="Normal" xfId="0" builtinId="0"/>
    <cellStyle name="Normal 10" xfId="71"/>
    <cellStyle name="Normal 11" xfId="181"/>
    <cellStyle name="Normal 11 2" xfId="187"/>
    <cellStyle name="Normal 12" xfId="182"/>
    <cellStyle name="Normal 12 2" xfId="188"/>
    <cellStyle name="Normal 13" xfId="183"/>
    <cellStyle name="Normal 13 2" xfId="189"/>
    <cellStyle name="Normal 14" xfId="185"/>
    <cellStyle name="Normal 14 2" xfId="190"/>
    <cellStyle name="Normal 2" xfId="72"/>
    <cellStyle name="Normal 2 2" xfId="191"/>
    <cellStyle name="Normal 3" xfId="19"/>
    <cellStyle name="Normal 4" xfId="73"/>
    <cellStyle name="Normal 4 2" xfId="74"/>
    <cellStyle name="Normal 4 2 2" xfId="75"/>
    <cellStyle name="Normal 4 2 2 2" xfId="76"/>
    <cellStyle name="Normal 4 2 2 2 2" xfId="77"/>
    <cellStyle name="Normal 4 2 2 3" xfId="78"/>
    <cellStyle name="Normal 4 2 2 4" xfId="79"/>
    <cellStyle name="Normal 4 2 3" xfId="80"/>
    <cellStyle name="Normal 4 2 3 2" xfId="81"/>
    <cellStyle name="Normal 4 2 4" xfId="82"/>
    <cellStyle name="Normal 4 2 5" xfId="83"/>
    <cellStyle name="Normal 4 2 6" xfId="84"/>
    <cellStyle name="Normal 4 3" xfId="85"/>
    <cellStyle name="Normal 4 4" xfId="86"/>
    <cellStyle name="Normal 4 4 2" xfId="87"/>
    <cellStyle name="Normal 4 4 2 2" xfId="88"/>
    <cellStyle name="Normal 4 4 3" xfId="89"/>
    <cellStyle name="Normal 4 4 4" xfId="90"/>
    <cellStyle name="Normal 4 5" xfId="91"/>
    <cellStyle name="Normal 4 5 2" xfId="92"/>
    <cellStyle name="Normal 4 6" xfId="93"/>
    <cellStyle name="Normal 4 7" xfId="94"/>
    <cellStyle name="Normal 4 8" xfId="95"/>
    <cellStyle name="Normal 5" xfId="96"/>
    <cellStyle name="Normal 5 2" xfId="97"/>
    <cellStyle name="Normal 5 2 2" xfId="98"/>
    <cellStyle name="Normal 5 2 2 2" xfId="99"/>
    <cellStyle name="Normal 5 2 2 2 2" xfId="100"/>
    <cellStyle name="Normal 5 2 2 3" xfId="101"/>
    <cellStyle name="Normal 5 2 2 4" xfId="102"/>
    <cellStyle name="Normal 5 2 3" xfId="103"/>
    <cellStyle name="Normal 5 2 3 2" xfId="104"/>
    <cellStyle name="Normal 5 2 4" xfId="105"/>
    <cellStyle name="Normal 5 2 5" xfId="106"/>
    <cellStyle name="Normal 5 2 6" xfId="107"/>
    <cellStyle name="Normal 5 3" xfId="108"/>
    <cellStyle name="Normal 5 3 2" xfId="109"/>
    <cellStyle name="Normal 5 3 2 2" xfId="110"/>
    <cellStyle name="Normal 5 3 3" xfId="111"/>
    <cellStyle name="Normal 5 3 4" xfId="112"/>
    <cellStyle name="Normal 5 4" xfId="113"/>
    <cellStyle name="Normal 5 4 2" xfId="114"/>
    <cellStyle name="Normal 5 5" xfId="115"/>
    <cellStyle name="Normal 5 6" xfId="116"/>
    <cellStyle name="Normal 5 7" xfId="117"/>
    <cellStyle name="Normal 6" xfId="118"/>
    <cellStyle name="Normal 7" xfId="119"/>
    <cellStyle name="Normal 8" xfId="120"/>
    <cellStyle name="Normal 8 2" xfId="121"/>
    <cellStyle name="Normal 8 2 2" xfId="122"/>
    <cellStyle name="Normal 8 3" xfId="123"/>
    <cellStyle name="Normal 9" xfId="124"/>
    <cellStyle name="Normal 9 2" xfId="125"/>
    <cellStyle name="Normal 9 2 2" xfId="126"/>
    <cellStyle name="Normal 9 2 2 2" xfId="127"/>
    <cellStyle name="Normal 9 2 2 2 2" xfId="128"/>
    <cellStyle name="Normal 9 2 2 3" xfId="129"/>
    <cellStyle name="Normal 9 2 2 4" xfId="130"/>
    <cellStyle name="Normal 9 2 3" xfId="131"/>
    <cellStyle name="Normal 9 2 3 2" xfId="132"/>
    <cellStyle name="Normal 9 2 4" xfId="133"/>
    <cellStyle name="Normal 9 2 5" xfId="134"/>
    <cellStyle name="Normal 9 2 6" xfId="135"/>
    <cellStyle name="Normal 9 3" xfId="136"/>
    <cellStyle name="Normal 9 3 2" xfId="137"/>
    <cellStyle name="Normal 9 3 2 2" xfId="138"/>
    <cellStyle name="Normal 9 3 3" xfId="139"/>
    <cellStyle name="Normal 9 3 4" xfId="140"/>
    <cellStyle name="Normal 9 4" xfId="141"/>
    <cellStyle name="Normal 9 4 2" xfId="142"/>
    <cellStyle name="Normal 9 5" xfId="143"/>
    <cellStyle name="Normal 9 6" xfId="144"/>
    <cellStyle name="Normal 9 7" xfId="145"/>
    <cellStyle name="Normal Divider" xfId="18"/>
    <cellStyle name="Normal Header" xfId="11"/>
    <cellStyle name="Normal Row" xfId="12"/>
    <cellStyle name="Note 2" xfId="193"/>
    <cellStyle name="Output Amounts" xfId="146"/>
    <cellStyle name="Output Divider" xfId="16"/>
    <cellStyle name="Output Header" xfId="1"/>
    <cellStyle name="Output Line Items" xfId="147"/>
    <cellStyle name="Output Row" xfId="2"/>
    <cellStyle name="p2_Normal" xfId="194"/>
    <cellStyle name="p3_Normal" xfId="195"/>
    <cellStyle name="Percent" xfId="186" builtinId="5"/>
    <cellStyle name="Percent 2" xfId="148"/>
    <cellStyle name="Percent 3" xfId="149"/>
    <cellStyle name="Percent 4" xfId="150"/>
    <cellStyle name="Settings Divider" xfId="13"/>
    <cellStyle name="Settings Header" xfId="3"/>
    <cellStyle name="Settings Row" xfId="4"/>
    <cellStyle name="Standard_market rates deposits 130306" xfId="151"/>
    <cellStyle name="Style 21" xfId="152"/>
    <cellStyle name="Style 22" xfId="153"/>
    <cellStyle name="Style 23" xfId="154"/>
    <cellStyle name="Style 24" xfId="155"/>
    <cellStyle name="Style 25" xfId="156"/>
    <cellStyle name="Style 26" xfId="157"/>
    <cellStyle name="Style 27" xfId="158"/>
    <cellStyle name="Style 28" xfId="159"/>
    <cellStyle name="Style 29" xfId="160"/>
    <cellStyle name="Style 30" xfId="161"/>
    <cellStyle name="Style 31" xfId="162"/>
    <cellStyle name="Style 32" xfId="163"/>
    <cellStyle name="Style 33" xfId="164"/>
    <cellStyle name="Style 34" xfId="165"/>
    <cellStyle name="Style 35" xfId="166"/>
    <cellStyle name="Style 36" xfId="167"/>
    <cellStyle name="Style 39" xfId="168"/>
    <cellStyle name="TableBlueBody" xfId="21"/>
    <cellStyle name="TableBlueHeader" xfId="20"/>
    <cellStyle name="TableGreenBody" xfId="169"/>
    <cellStyle name="TableGreenHeader" xfId="170"/>
    <cellStyle name="TableGreyBody" xfId="171"/>
    <cellStyle name="TableGreyHeader" xfId="172"/>
    <cellStyle name="TableLilacBody" xfId="173"/>
    <cellStyle name="TableLilacHeader" xfId="174"/>
    <cellStyle name="TablePinkBody" xfId="175"/>
    <cellStyle name="TablePinkHeader" xfId="176"/>
    <cellStyle name="TableWhiteBody" xfId="177"/>
    <cellStyle name="TableWhiteHeader" xfId="178"/>
    <cellStyle name="TableYellowBody" xfId="179"/>
    <cellStyle name="TableYellowHeader" xfId="180"/>
  </cellStyles>
  <dxfs count="40">
    <dxf>
      <font>
        <color auto="1"/>
      </font>
      <fill>
        <patternFill>
          <bgColor rgb="FFFFE2A7"/>
        </patternFill>
      </fill>
    </dxf>
    <dxf>
      <font>
        <color auto="1"/>
      </font>
      <fill>
        <patternFill>
          <bgColor rgb="FFFFE2A7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rgb="FFFFE2A7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rgb="FFFFE2A7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rgb="FFFFE2A7"/>
        </patternFill>
      </fill>
    </dxf>
    <dxf>
      <border>
        <bottom style="hair">
          <color auto="1"/>
        </bottom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rgb="FFFFE2A7"/>
        </patternFill>
      </fill>
    </dxf>
    <dxf>
      <fill>
        <patternFill patternType="darkUp">
          <bgColor theme="0"/>
        </patternFill>
      </fill>
    </dxf>
    <dxf>
      <fill>
        <patternFill patternType="darkUp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rgb="FFFFE2A7"/>
        </patternFill>
      </fill>
    </dxf>
    <dxf>
      <fill>
        <patternFill>
          <bgColor theme="0"/>
        </patternFill>
      </fill>
    </dxf>
    <dxf>
      <fill>
        <patternFill>
          <bgColor rgb="FFFE909A"/>
        </patternFill>
      </fill>
    </dxf>
    <dxf>
      <border>
        <bottom style="hair">
          <color auto="1"/>
        </bottom>
        <vertical/>
        <horizontal/>
      </border>
    </dxf>
    <dxf>
      <fill>
        <patternFill patternType="lightUp">
          <bgColor theme="0" tint="-0.14996795556505021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rgb="FFFE909A"/>
        </patternFill>
      </fill>
    </dxf>
    <dxf>
      <font>
        <color auto="1"/>
      </font>
      <fill>
        <patternFill>
          <bgColor rgb="FFFFE2A7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rgb="FFFFE2A7"/>
        </patternFill>
      </fill>
    </dxf>
    <dxf>
      <fill>
        <patternFill>
          <bgColor rgb="FFFE909A"/>
        </patternFill>
      </fill>
    </dxf>
    <dxf>
      <font>
        <color auto="1"/>
      </font>
      <fill>
        <patternFill>
          <bgColor theme="0" tint="-4.9989318521683403E-2"/>
        </patternFill>
      </fill>
    </dxf>
    <dxf>
      <border>
        <bottom style="hair">
          <color auto="1"/>
        </bottom>
        <vertical/>
        <horizontal/>
      </border>
    </dxf>
    <dxf>
      <font>
        <color auto="1"/>
      </font>
      <fill>
        <patternFill>
          <bgColor rgb="FFFFE2A7"/>
        </patternFill>
      </fill>
    </dxf>
    <dxf>
      <fill>
        <patternFill>
          <bgColor rgb="FFFE909A"/>
        </patternFill>
      </fill>
    </dxf>
    <dxf>
      <font>
        <color auto="1"/>
      </font>
      <fill>
        <patternFill>
          <bgColor theme="0" tint="-4.9989318521683403E-2"/>
        </patternFill>
      </fill>
    </dxf>
    <dxf>
      <border>
        <bottom style="hair">
          <color auto="1"/>
        </bottom>
        <vertical/>
        <horizontal/>
      </border>
    </dxf>
    <dxf>
      <fill>
        <patternFill>
          <bgColor theme="0"/>
        </patternFill>
      </fill>
    </dxf>
    <dxf>
      <fill>
        <patternFill>
          <bgColor theme="2" tint="-4.9989318521683403E-2"/>
        </patternFill>
      </fill>
    </dxf>
    <dxf>
      <font>
        <color auto="1"/>
      </font>
      <fill>
        <patternFill>
          <bgColor rgb="FFFFE2A7"/>
        </patternFill>
      </fill>
    </dxf>
    <dxf>
      <fill>
        <patternFill>
          <bgColor theme="0"/>
        </patternFill>
      </fill>
    </dxf>
    <dxf>
      <fill>
        <patternFill>
          <bgColor rgb="FFFE909A"/>
        </patternFill>
      </fill>
    </dxf>
    <dxf>
      <border>
        <bottom style="hair">
          <color auto="1"/>
        </bottom>
        <vertical/>
        <horizontal/>
      </border>
    </dxf>
    <dxf>
      <fill>
        <patternFill patternType="lightUp">
          <bgColor theme="0" tint="-0.14996795556505021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57A6"/>
      <rgbColor rgb="00CFCFCF"/>
      <rgbColor rgb="0040B9E7"/>
      <rgbColor rgb="00FDE48B"/>
      <rgbColor rgb="00B01C2E"/>
      <rgbColor rgb="00A7D37F"/>
      <rgbColor rgb="007FD0EF"/>
      <rgbColor rgb="00EEC381"/>
      <rgbColor rgb="0000A2DF"/>
      <rgbColor rgb="00FCC917"/>
      <rgbColor rgb="00FF0000"/>
      <rgbColor rgb="004FA800"/>
      <rgbColor rgb="007D559A"/>
      <rgbColor rgb="00DE8703"/>
      <rgbColor rgb="009F9F9F"/>
      <rgbColor rgb="003F3F3F"/>
      <rgbColor rgb="007FABD2"/>
      <rgbColor rgb="00FCC917"/>
      <rgbColor rgb="00BFD5E9"/>
      <rgbColor rgb="007BBE40"/>
      <rgbColor rgb="009F9F9F"/>
      <rgbColor rgb="00FDE48B"/>
      <rgbColor rgb="004081BC"/>
      <rgbColor rgb="00A88DBB"/>
      <rgbColor rgb="0040B9E7"/>
      <rgbColor rgb="00E6A542"/>
      <rgbColor rgb="00A7D37F"/>
      <rgbColor rgb="00EEC381"/>
      <rgbColor rgb="00C45562"/>
      <rgbColor rgb="00A9B0B6"/>
      <rgbColor rgb="007D559A"/>
      <rgbColor rgb="007FD0EF"/>
      <rgbColor rgb="00D78D96"/>
      <rgbColor rgb="00F7E1C0"/>
      <rgbColor rgb="00FEF1C5"/>
      <rgbColor rgb="00D3E9BF"/>
      <rgbColor rgb="00EBC6CB"/>
      <rgbColor rgb="00BFE8F7"/>
      <rgbColor rgb="00DEC6DD"/>
      <rgbColor rgb="00BFE0E2"/>
      <rgbColor rgb="00C45562"/>
      <rgbColor rgb="00E6A542"/>
      <rgbColor rgb="007BBE40"/>
      <rgbColor rgb="007FC2C4"/>
      <rgbColor rgb="0040A3A7"/>
      <rgbColor rgb="0000858A"/>
      <rgbColor rgb="00521C78"/>
      <rgbColor rgb="006F6F6F"/>
      <rgbColor rgb="00EE8FC0"/>
      <rgbColor rgb="00FDD651"/>
      <rgbColor rgb="00BFD5E9"/>
      <rgbColor rgb="007FABD2"/>
      <rgbColor rgb="004081BC"/>
      <rgbColor rgb="00A88DBB"/>
      <rgbColor rgb="00000000"/>
      <rgbColor rgb="00FFFFFF"/>
    </indexedColors>
    <mruColors>
      <color rgb="FFFDE48B"/>
      <color rgb="FFFFE2A7"/>
      <color rgb="FFFAFFCD"/>
      <color rgb="FFFFFF99"/>
      <color rgb="FFFFFFC5"/>
      <color rgb="FFFFFFCC"/>
      <color rgb="FFFE909A"/>
      <color rgb="FFBFBFBF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liver Wyman">
  <a:themeElements>
    <a:clrScheme name="Oliver Wyman">
      <a:dk1>
        <a:srgbClr val="000000"/>
      </a:dk1>
      <a:lt1>
        <a:srgbClr val="FFFFFF"/>
      </a:lt1>
      <a:dk2>
        <a:srgbClr val="002C77"/>
      </a:dk2>
      <a:lt2>
        <a:srgbClr val="FFFFFF"/>
      </a:lt2>
      <a:accent1>
        <a:srgbClr val="008AB3"/>
      </a:accent1>
      <a:accent2>
        <a:srgbClr val="9DE0ED"/>
      </a:accent2>
      <a:accent3>
        <a:srgbClr val="606060"/>
      </a:accent3>
      <a:accent4>
        <a:srgbClr val="BFBFBF"/>
      </a:accent4>
      <a:accent5>
        <a:srgbClr val="E29815"/>
      </a:accent5>
      <a:accent6>
        <a:srgbClr val="FFCF89"/>
      </a:accent6>
      <a:hlink>
        <a:srgbClr val="5B5B5B"/>
      </a:hlink>
      <a:folHlink>
        <a:srgbClr val="BFBFBF"/>
      </a:folHlink>
    </a:clrScheme>
    <a:fontScheme name="Oliver Wyman">
      <a:majorFont>
        <a:latin typeface="Arial"/>
        <a:ea typeface=""/>
        <a:cs typeface=""/>
        <a:font script="Jpan" typeface="Meiryo"/>
        <a:font script="Hang" typeface="맑은 고딕"/>
        <a:font script="Hans" typeface="STKaiti"/>
        <a:font script="Hant" typeface="STKaiti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Arial"/>
        <a:ea typeface=""/>
        <a:cs typeface=""/>
        <a:font script="Jpan" typeface="Meiryo"/>
        <a:font script="Hang" typeface="맑은 고딕"/>
        <a:font script="Hans" typeface="STKaiti"/>
        <a:font script="Hant" typeface="STKaiti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liver Wyman">
      <a:fillStyleLst>
        <a:solidFill>
          <a:schemeClr val="phClr"/>
        </a:solidFill>
        <a:solidFill>
          <a:schemeClr val="phClr">
            <a:tint val="0"/>
          </a:schemeClr>
        </a:solidFill>
        <a:solidFill>
          <a:schemeClr val="phClr"/>
        </a:solidFill>
      </a:fillStyleLst>
      <a:lnStyleLst>
        <a:ln w="9525" cap="flat" cmpd="sng" algn="ctr">
          <a:solidFill>
            <a:schemeClr val="phClr">
              <a:satMod val="105000"/>
            </a:schemeClr>
          </a:solidFill>
          <a:prstDash val="solid"/>
        </a:ln>
        <a:ln w="9525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100000"/>
                <a:shade val="60000"/>
                <a:satMod val="300000"/>
              </a:schemeClr>
            </a:gs>
            <a:gs pos="30000">
              <a:schemeClr val="phClr">
                <a:shade val="80000"/>
                <a:satMod val="230000"/>
              </a:schemeClr>
            </a:gs>
            <a:gs pos="100000">
              <a:schemeClr val="phClr">
                <a:tint val="97000"/>
                <a:shade val="100000"/>
                <a:satMod val="220000"/>
              </a:schemeClr>
            </a:gs>
          </a:gsLst>
          <a:lin ang="16200000" scaled="0"/>
        </a:gradFill>
      </a:bgFillStyleLst>
    </a:fmtScheme>
  </a:themeElements>
  <a:objectDefaults>
    <a:spDef>
      <a:spPr>
        <a:solidFill>
          <a:schemeClr val="bg1"/>
        </a:solidFill>
        <a:ln w="9525">
          <a:solidFill>
            <a:schemeClr val="accent3"/>
          </a:solidFill>
        </a:ln>
      </a:spPr>
      <a:bodyPr rtlCol="0" anchor="ctr"/>
      <a:lstStyle>
        <a:defPPr algn="ctr">
          <a:lnSpc>
            <a:spcPct val="100000"/>
          </a:lnSpc>
          <a:defRPr dirty="0" err="1" smtClean="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>
          <a:solidFill>
            <a:schemeClr val="accent3"/>
          </a:solidFill>
          <a:tailEnd type="non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lIns="0" tIns="0" rIns="0" bIns="0" rtlCol="0">
        <a:spAutoFit/>
      </a:bodyPr>
      <a:lstStyle>
        <a:defPPr algn="l">
          <a:lnSpc>
            <a:spcPct val="100000"/>
          </a:lnSpc>
          <a:defRPr dirty="0" err="1" smtClean="0"/>
        </a:defPPr>
      </a:lstStyle>
    </a:txDef>
  </a:objectDefaults>
  <a:extraClrSchemeLst/>
  <a:custClrLst>
    <a:custClr name="OW Emerald">
      <a:srgbClr val="41A441"/>
    </a:custClr>
    <a:custClr name="Light Emerald">
      <a:srgbClr val="BDDDA3"/>
    </a:custClr>
    <a:custClr name="OW Iolite">
      <a:srgbClr val="646EAC"/>
    </a:custClr>
    <a:custClr name="Light Iolite">
      <a:srgbClr val="C5CAE7"/>
    </a:custClr>
    <a:custClr name="OW Citrine">
      <a:srgbClr val="DD712C"/>
    </a:custClr>
    <a:custClr name="Light Citrine">
      <a:srgbClr val="FDCFAC"/>
    </a:custClr>
    <a:custClr name="OW Turquoise">
      <a:srgbClr val="079B84"/>
    </a:custClr>
    <a:custClr name="Light Turquoise">
      <a:srgbClr val="A8DAC9"/>
    </a:custClr>
    <a:custClr name="OW Ruby">
      <a:srgbClr val="CB225B"/>
    </a:custClr>
    <a:custClr name="Light Ruby">
      <a:srgbClr val="F8B8BC"/>
    </a:custClr>
    <a:custClr name="Pure Red">
      <a:srgbClr val="FF0000"/>
    </a:custClr>
    <a:custClr name="Bright Onyx">
      <a:srgbClr val="808080"/>
    </a:custClr>
    <a:custClr name="Table Onyx">
      <a:srgbClr val="E8E8E8"/>
    </a:custClr>
    <a:custClr name="Medium Sapphire">
      <a:srgbClr val="016D9F"/>
    </a:custClr>
    <a:custClr name="Bright Sapphire">
      <a:srgbClr val="00A8C8"/>
    </a:custClr>
    <a:custClr name="Pale Sapphire">
      <a:srgbClr val="E1FAFF"/>
    </a:custClr>
    <a:custClr name="Dark Topaz">
      <a:srgbClr val="8E5501"/>
    </a:custClr>
    <a:custClr name="Pale Topaz">
      <a:srgbClr val="FFEED5"/>
    </a:custClr>
    <a:custClr name="Dark Emerald">
      <a:srgbClr val="00582D"/>
    </a:custClr>
    <a:custClr name="Pale Emerald">
      <a:srgbClr val="E2EDC3"/>
    </a:custClr>
  </a:custClr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H46"/>
  <sheetViews>
    <sheetView showGridLines="0" showRowColHeaders="0" view="pageBreakPreview" zoomScale="60" zoomScaleNormal="100" workbookViewId="0">
      <selection sqref="A1:B2"/>
    </sheetView>
  </sheetViews>
  <sheetFormatPr defaultColWidth="8.33203125" defaultRowHeight="14" x14ac:dyDescent="0.3"/>
  <cols>
    <col min="1" max="1" width="5.08203125" style="56" customWidth="1"/>
    <col min="2" max="2" width="50" style="54" customWidth="1"/>
    <col min="3" max="3" width="25.75" style="57" customWidth="1"/>
    <col min="4" max="4" width="3.25" style="56" customWidth="1"/>
    <col min="5" max="16384" width="8.33203125" style="56"/>
  </cols>
  <sheetData>
    <row r="1" spans="1:4" ht="18" customHeight="1" x14ac:dyDescent="0.35">
      <c r="A1" s="394" t="s">
        <v>344</v>
      </c>
      <c r="B1" s="395"/>
      <c r="C1" s="55" t="s">
        <v>343</v>
      </c>
    </row>
    <row r="2" spans="1:4" ht="18" customHeight="1" x14ac:dyDescent="0.3">
      <c r="A2" s="395"/>
      <c r="B2" s="395"/>
    </row>
    <row r="3" spans="1:4" x14ac:dyDescent="0.3">
      <c r="A3" s="130" t="s">
        <v>0</v>
      </c>
    </row>
    <row r="4" spans="1:4" x14ac:dyDescent="0.3">
      <c r="A4" s="131"/>
    </row>
    <row r="5" spans="1:4" ht="14.5" thickBot="1" x14ac:dyDescent="0.35"/>
    <row r="6" spans="1:4" x14ac:dyDescent="0.3">
      <c r="B6" s="85" t="s">
        <v>1</v>
      </c>
      <c r="C6" s="86" t="s">
        <v>2</v>
      </c>
    </row>
    <row r="7" spans="1:4" s="58" customFormat="1" x14ac:dyDescent="0.3">
      <c r="B7" s="61" t="str">
        <f ca="1">MID(CELL("filename",'I. Company Inventory'!A1),FIND("]",CELL("filename",'I. Company Inventory'!A1))+1,255)</f>
        <v>I. Company Inventory</v>
      </c>
      <c r="C7" s="64" t="str">
        <f ca="1">LEFT(B7,SEARCH(".",B7,1)-1)</f>
        <v>I</v>
      </c>
    </row>
    <row r="8" spans="1:4" s="58" customFormat="1" x14ac:dyDescent="0.3">
      <c r="B8" s="61" t="str">
        <f ca="1">MID(CELL("filename",'II. Building Block Parents'!A1),FIND("]",CELL("filename",'II. Building Block Parents'!A1))+1,255)</f>
        <v>II. Building Block Parents</v>
      </c>
      <c r="C8" s="64" t="str">
        <f t="shared" ref="C8:C20" ca="1" si="0">LEFT(B8,SEARCH(".",B8,1)-1)</f>
        <v>II</v>
      </c>
    </row>
    <row r="9" spans="1:4" s="58" customFormat="1" x14ac:dyDescent="0.3">
      <c r="B9" s="61" t="str">
        <f ca="1">MID(CELL("filename",'III. Parent Ownership '!A1),FIND("]",CELL("filename",'III. Parent Ownership '!A1))+1,255)</f>
        <v xml:space="preserve">III. Parent Ownership </v>
      </c>
      <c r="C9" s="64" t="str">
        <f t="shared" ca="1" si="0"/>
        <v>III</v>
      </c>
    </row>
    <row r="10" spans="1:4" s="58" customFormat="1" x14ac:dyDescent="0.3">
      <c r="B10" s="61" t="str">
        <f ca="1">MID(CELL("filename",'IV. Available Capital'!A1),FIND("]",CELL("filename",'IV. Available Capital'!A1))+1,255)</f>
        <v>IV. Available Capital</v>
      </c>
      <c r="C10" s="64" t="str">
        <f t="shared" ca="1" si="0"/>
        <v>IV</v>
      </c>
    </row>
    <row r="11" spans="1:4" s="58" customFormat="1" x14ac:dyDescent="0.3">
      <c r="B11" s="61" t="str">
        <f ca="1">MID(CELL("filename",'V. Capital Requirement'!A1),FIND("]",CELL("filename",'V. Capital Requirement'!A1))+1,255)</f>
        <v>V. Capital Requirement</v>
      </c>
      <c r="C11" s="64" t="str">
        <f t="shared" ca="1" si="0"/>
        <v>V</v>
      </c>
      <c r="D11" s="59"/>
    </row>
    <row r="12" spans="1:4" s="58" customFormat="1" x14ac:dyDescent="0.3">
      <c r="B12" s="61" t="str">
        <f ca="1">MID(CELL("filename",'VI. Overall Results'!A1),FIND("]",CELL("filename",'VI. Overall Results'!A1))+1,255)</f>
        <v>VI. Overall Results</v>
      </c>
      <c r="C12" s="64" t="str">
        <f t="shared" ca="1" si="0"/>
        <v>VI</v>
      </c>
    </row>
    <row r="13" spans="1:4" s="58" customFormat="1" x14ac:dyDescent="0.3">
      <c r="B13" s="61" t="str">
        <f ca="1">MID(CELL("filename",'VII. Section 171 Calculation'!A2),FIND("]",CELL("filename",'VII. Section 171 Calculation'!A2))+1,255)</f>
        <v>VII. Section 171 Calculation</v>
      </c>
      <c r="C13" s="64" t="str">
        <f t="shared" ca="1" si="0"/>
        <v>VII</v>
      </c>
    </row>
    <row r="14" spans="1:4" s="58" customFormat="1" x14ac:dyDescent="0.3">
      <c r="B14" s="61" t="str">
        <f ca="1">MID(CELL("filename",'VIII. Framework Info.'!A1),FIND("]",CELL("filename",'VIII. Framework Info.'!A1))+1,255)</f>
        <v>VIII. Framework Info.</v>
      </c>
      <c r="C14" s="64" t="str">
        <f ca="1">LEFT(B14,SEARCH(".",B14,1)-1)</f>
        <v>VIII</v>
      </c>
    </row>
    <row r="15" spans="1:4" s="58" customFormat="1" x14ac:dyDescent="0.3">
      <c r="B15" s="61" t="str">
        <f ca="1">MID(CELL("filename",'IX. Intercompany Transactions'!A1),FIND("]",CELL("filename",'IX. Intercompany Transactions'!A1))+1,255)</f>
        <v>IX. Intercompany Transactions</v>
      </c>
      <c r="C15" s="64" t="str">
        <f t="shared" ca="1" si="0"/>
        <v>IX</v>
      </c>
    </row>
    <row r="16" spans="1:4" s="58" customFormat="1" x14ac:dyDescent="0.3">
      <c r="B16" s="61" t="str">
        <f ca="1">MID(CELL("filename",'X. Internal Reinsurance'!A1),FIND("]",CELL("filename",'X. Internal Reinsurance'!A1))+1,255)</f>
        <v>X. Internal Reinsurance</v>
      </c>
      <c r="C16" s="64" t="str">
        <f t="shared" ca="1" si="0"/>
        <v>X</v>
      </c>
    </row>
    <row r="17" spans="2:8" s="58" customFormat="1" x14ac:dyDescent="0.3">
      <c r="B17" s="61" t="str">
        <f ca="1">MID(CELL("filename",'XI. Approved Variations'!A1),FIND("]",CELL("filename",'XI. Approved Variations'!A1))+1,255)</f>
        <v>XI. Approved Variations</v>
      </c>
      <c r="C17" s="64" t="str">
        <f t="shared" ca="1" si="0"/>
        <v>XI</v>
      </c>
    </row>
    <row r="18" spans="2:8" s="58" customFormat="1" x14ac:dyDescent="0.3">
      <c r="B18" s="61" t="str">
        <f ca="1">MID(CELL("filename",'XII. Capital Instruments'!A1),FIND("]",CELL("filename",'XII. Capital Instruments'!A1))+1,255)</f>
        <v>XII. Capital Instruments</v>
      </c>
      <c r="C18" s="64" t="str">
        <f t="shared" ca="1" si="0"/>
        <v>XII</v>
      </c>
    </row>
    <row r="19" spans="2:8" s="58" customFormat="1" x14ac:dyDescent="0.3">
      <c r="B19" s="61" t="str">
        <f ca="1">MID(CELL("filename",'XIII. Reinsurance Pools'!A1),FIND("]",CELL("filename",'XIII. Reinsurance Pools'!A1))+1,255)</f>
        <v>XIII. Reinsurance Pools</v>
      </c>
      <c r="C19" s="64" t="str">
        <f t="shared" ca="1" si="0"/>
        <v>XIII</v>
      </c>
    </row>
    <row r="20" spans="2:8" s="58" customFormat="1" x14ac:dyDescent="0.3">
      <c r="B20" s="61" t="str">
        <f ca="1">MID(CELL("filename",'XIV. Liquidity Pools'!A1),FIND("]",CELL("filename",'XIV. Liquidity Pools'!A1))+1,255)</f>
        <v>XIV. Liquidity Pools</v>
      </c>
      <c r="C20" s="64" t="str">
        <f t="shared" ca="1" si="0"/>
        <v>XIV</v>
      </c>
      <c r="D20" s="67"/>
      <c r="H20" s="91"/>
    </row>
    <row r="21" spans="2:8" s="58" customFormat="1" x14ac:dyDescent="0.3">
      <c r="B21" s="63"/>
      <c r="C21" s="64"/>
    </row>
    <row r="22" spans="2:8" s="58" customFormat="1" x14ac:dyDescent="0.3">
      <c r="B22" s="62"/>
      <c r="C22" s="87"/>
    </row>
    <row r="23" spans="2:8" s="58" customFormat="1" x14ac:dyDescent="0.3">
      <c r="B23" s="63"/>
      <c r="C23" s="87"/>
    </row>
    <row r="24" spans="2:8" s="58" customFormat="1" x14ac:dyDescent="0.3">
      <c r="B24" s="63"/>
      <c r="C24" s="87"/>
    </row>
    <row r="25" spans="2:8" s="58" customFormat="1" x14ac:dyDescent="0.3">
      <c r="B25" s="63"/>
      <c r="C25" s="87"/>
    </row>
    <row r="26" spans="2:8" s="58" customFormat="1" x14ac:dyDescent="0.3">
      <c r="B26" s="63"/>
      <c r="C26" s="87"/>
    </row>
    <row r="27" spans="2:8" x14ac:dyDescent="0.3">
      <c r="B27" s="63"/>
      <c r="C27" s="64"/>
    </row>
    <row r="28" spans="2:8" ht="14.5" thickBot="1" x14ac:dyDescent="0.35">
      <c r="B28" s="65"/>
      <c r="C28" s="66"/>
    </row>
    <row r="29" spans="2:8" x14ac:dyDescent="0.3">
      <c r="C29" s="60"/>
    </row>
    <row r="30" spans="2:8" x14ac:dyDescent="0.3">
      <c r="C30" s="60"/>
    </row>
    <row r="31" spans="2:8" x14ac:dyDescent="0.3">
      <c r="C31" s="60"/>
    </row>
    <row r="32" spans="2:8" x14ac:dyDescent="0.3">
      <c r="C32" s="60"/>
    </row>
    <row r="33" spans="3:3" x14ac:dyDescent="0.3">
      <c r="C33" s="60"/>
    </row>
    <row r="34" spans="3:3" x14ac:dyDescent="0.3">
      <c r="C34" s="60"/>
    </row>
    <row r="35" spans="3:3" x14ac:dyDescent="0.3">
      <c r="C35" s="60"/>
    </row>
    <row r="36" spans="3:3" x14ac:dyDescent="0.3">
      <c r="C36" s="60"/>
    </row>
    <row r="37" spans="3:3" x14ac:dyDescent="0.3">
      <c r="C37" s="60"/>
    </row>
    <row r="38" spans="3:3" x14ac:dyDescent="0.3">
      <c r="C38" s="60"/>
    </row>
    <row r="39" spans="3:3" x14ac:dyDescent="0.3">
      <c r="C39" s="60"/>
    </row>
    <row r="40" spans="3:3" x14ac:dyDescent="0.3">
      <c r="C40" s="60"/>
    </row>
    <row r="41" spans="3:3" x14ac:dyDescent="0.3">
      <c r="C41" s="60"/>
    </row>
    <row r="42" spans="3:3" x14ac:dyDescent="0.3">
      <c r="C42" s="60"/>
    </row>
    <row r="43" spans="3:3" x14ac:dyDescent="0.3">
      <c r="C43" s="60"/>
    </row>
    <row r="44" spans="3:3" x14ac:dyDescent="0.3">
      <c r="C44" s="60"/>
    </row>
    <row r="45" spans="3:3" x14ac:dyDescent="0.3">
      <c r="C45" s="60"/>
    </row>
    <row r="46" spans="3:3" x14ac:dyDescent="0.3">
      <c r="C46" s="60"/>
    </row>
  </sheetData>
  <mergeCells count="1">
    <mergeCell ref="A1:B2"/>
  </mergeCells>
  <hyperlinks>
    <hyperlink ref="C7" location="'Schedule I. Company Inputs'!A1" display="'Schedule I. Company Inputs'!A1"/>
    <hyperlink ref="C8" location="'Schedule II. BBA Parent Inputs'!A1" display="'Schedule II. BBA Parent Inputs'!A1"/>
    <hyperlink ref="C9" location="'Schedule III. Parent Ownership '!A1" display="'Schedule III. Parent Ownership '!A1"/>
    <hyperlink ref="C10" location="'Schedule IV. Available Capital'!A1" display="'Schedule IV. Available Capital'!A1"/>
    <hyperlink ref="C11" location="'Schedule V. Capital Requirement'!A1" display="'Schedule V. Capital Requirement'!A1"/>
    <hyperlink ref="C12" location="'Schedule VI. Overall Results'!A1" display="'Schedule VI. Overall Results'!A1"/>
    <hyperlink ref="C15" location="'Schedule VIII. Interco. Trans.'!A1" display="'Schedule VIII. Interco. Trans.'!A1"/>
    <hyperlink ref="C16" location="'Schedule IX. Interco. Rein.'!A1" display="'Schedule IX. Interco. Rein.'!A1"/>
    <hyperlink ref="C17" location="'Schedule X. Approved Variations'!A1" display="'Schedule X. Approved Variations'!A1"/>
    <hyperlink ref="C18" location="'Schedule XI. Cap Instruments'!A1" display="'Schedule XI. Cap Instruments'!A1"/>
    <hyperlink ref="C19" location="'Schedule XII. Reinsurance Pools'!A1" display="'Schedule XII. Reinsurance Pools'!A1"/>
    <hyperlink ref="C20" location="'Schedule XIII. Liquidity Pools'!A1" display="'Schedule XIII. Liquidity Pools'!A1"/>
    <hyperlink ref="C14" location="'Schedule VII. Regime Info.'!A1" display="'Schedule VII. Regime Info.'!A1"/>
    <hyperlink ref="C13" location="'VII. Section 171 Calculation'!A1" display="'VII. Section 171 Calculation'!A1"/>
  </hyperlinks>
  <pageMargins left="0.25" right="0.25" top="0.75" bottom="0.75" header="0.3" footer="0.3"/>
  <pageSetup scale="80" orientation="landscape" r:id="rId1"/>
  <headerFooter>
    <oddHeader>&amp;L&amp;F&amp;RDraft for discussion purposes</oddHeader>
    <oddFooter>&amp;L&amp;A&amp;R&amp;Pof&amp;N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T406"/>
  <sheetViews>
    <sheetView showGridLines="0" zoomScale="54" zoomScaleNormal="130" zoomScaleSheetLayoutView="55" workbookViewId="0">
      <selection activeCell="A6" sqref="A6"/>
    </sheetView>
  </sheetViews>
  <sheetFormatPr defaultColWidth="8.58203125" defaultRowHeight="14" x14ac:dyDescent="0.3"/>
  <cols>
    <col min="1" max="1" width="10" style="205" customWidth="1"/>
    <col min="2" max="2" width="37.75" style="205" bestFit="1" customWidth="1"/>
    <col min="3" max="3" width="15.58203125" style="205" customWidth="1"/>
    <col min="4" max="4" width="58.08203125" style="205" customWidth="1"/>
    <col min="5" max="5" width="30.75" style="205" customWidth="1"/>
    <col min="6" max="7" width="13.58203125" style="205" customWidth="1"/>
    <col min="8" max="8" width="45.83203125" style="205" customWidth="1"/>
    <col min="9" max="9" width="46.08203125" style="205" customWidth="1"/>
    <col min="10" max="10" width="28.75" style="243" bestFit="1" customWidth="1"/>
    <col min="11" max="11" width="28.58203125" style="243" bestFit="1" customWidth="1"/>
    <col min="12" max="12" width="17" style="243" customWidth="1"/>
    <col min="13" max="13" width="18.5" style="243" customWidth="1"/>
    <col min="14" max="15" width="46.08203125" style="205" customWidth="1"/>
    <col min="16" max="16" width="19.83203125" style="222" customWidth="1"/>
    <col min="17" max="17" width="21.83203125" style="205" customWidth="1"/>
    <col min="18" max="18" width="24" style="205" customWidth="1"/>
    <col min="19" max="19" width="22.08203125" style="205" customWidth="1"/>
    <col min="20" max="20" width="23.83203125" style="205" customWidth="1"/>
    <col min="21" max="16384" width="8.58203125" style="205"/>
  </cols>
  <sheetData>
    <row r="1" spans="1:20" ht="23" x14ac:dyDescent="0.5">
      <c r="A1" s="139" t="str">
        <f>Index!A1</f>
        <v>Capital Requirements for Board-regulated Institutions Significantly Engaged in Insurance Activities</v>
      </c>
    </row>
    <row r="2" spans="1:20" ht="18" customHeight="1" x14ac:dyDescent="0.4">
      <c r="A2" s="144"/>
    </row>
    <row r="3" spans="1:20" ht="18" customHeight="1" x14ac:dyDescent="0.4">
      <c r="A3" s="144" t="s">
        <v>351</v>
      </c>
    </row>
    <row r="4" spans="1:20" s="227" customFormat="1" ht="55" customHeight="1" x14ac:dyDescent="0.3">
      <c r="A4" s="231" t="s">
        <v>70</v>
      </c>
      <c r="B4" s="245" t="s">
        <v>279</v>
      </c>
      <c r="C4" s="266" t="s">
        <v>235</v>
      </c>
      <c r="D4" s="266" t="s">
        <v>73</v>
      </c>
      <c r="E4" s="245" t="s">
        <v>285</v>
      </c>
      <c r="F4" s="245" t="s">
        <v>74</v>
      </c>
      <c r="G4" s="68" t="s">
        <v>75</v>
      </c>
      <c r="H4" s="245" t="s">
        <v>195</v>
      </c>
      <c r="I4" s="245" t="s">
        <v>196</v>
      </c>
      <c r="J4" s="245" t="s">
        <v>366</v>
      </c>
      <c r="K4" s="245" t="s">
        <v>367</v>
      </c>
      <c r="L4" s="245" t="s">
        <v>370</v>
      </c>
      <c r="M4" s="245" t="s">
        <v>371</v>
      </c>
      <c r="N4" s="245" t="s">
        <v>236</v>
      </c>
      <c r="O4" s="245" t="s">
        <v>237</v>
      </c>
      <c r="P4" s="245" t="s">
        <v>76</v>
      </c>
      <c r="Q4" s="68" t="s">
        <v>238</v>
      </c>
      <c r="R4" s="68" t="s">
        <v>259</v>
      </c>
      <c r="S4" s="68" t="s">
        <v>262</v>
      </c>
      <c r="T4" s="68" t="s">
        <v>258</v>
      </c>
    </row>
    <row r="5" spans="1:20" s="257" customFormat="1" ht="15" customHeight="1" x14ac:dyDescent="0.3">
      <c r="A5" s="184" t="s">
        <v>12</v>
      </c>
      <c r="B5" s="184" t="s">
        <v>13</v>
      </c>
      <c r="C5" s="118" t="s">
        <v>14</v>
      </c>
      <c r="D5" s="118" t="s">
        <v>15</v>
      </c>
      <c r="E5" s="70" t="s">
        <v>16</v>
      </c>
      <c r="F5" s="70" t="s">
        <v>17</v>
      </c>
      <c r="G5" s="70" t="s">
        <v>18</v>
      </c>
      <c r="H5" s="71" t="s">
        <v>19</v>
      </c>
      <c r="I5" s="71" t="s">
        <v>20</v>
      </c>
      <c r="J5" s="71" t="s">
        <v>21</v>
      </c>
      <c r="K5" s="71" t="s">
        <v>22</v>
      </c>
      <c r="L5" s="71" t="s">
        <v>23</v>
      </c>
      <c r="M5" s="71" t="s">
        <v>24</v>
      </c>
      <c r="N5" s="71" t="s">
        <v>25</v>
      </c>
      <c r="O5" s="71" t="s">
        <v>26</v>
      </c>
      <c r="P5" s="70" t="s">
        <v>27</v>
      </c>
      <c r="Q5" s="70" t="s">
        <v>28</v>
      </c>
      <c r="R5" s="70" t="s">
        <v>29</v>
      </c>
      <c r="S5" s="70" t="s">
        <v>30</v>
      </c>
      <c r="T5" s="70" t="s">
        <v>54</v>
      </c>
    </row>
    <row r="6" spans="1:20" ht="15" customHeight="1" x14ac:dyDescent="0.3">
      <c r="A6" s="247">
        <v>1</v>
      </c>
      <c r="B6" s="375"/>
      <c r="C6" s="171"/>
      <c r="D6" s="171"/>
      <c r="E6" s="171"/>
      <c r="F6" s="376"/>
      <c r="G6" s="173"/>
      <c r="H6" s="171"/>
      <c r="I6" s="171"/>
      <c r="J6" s="137" t="str">
        <f t="shared" ref="J6:J69" si="0">IF($H6="","",VLOOKUP($H6,LE_Inputs,4,FALSE))</f>
        <v/>
      </c>
      <c r="K6" s="137" t="str">
        <f t="shared" ref="K6:K69" si="1">IF($I6="","",VLOOKUP($I6,LE_Inputs,4,FALSE))</f>
        <v/>
      </c>
      <c r="L6" s="137" t="str">
        <f t="shared" ref="L6:L69" si="2">IF($H6="","",VLOOKUP($H6,LE_Inputs,5,FALSE))</f>
        <v/>
      </c>
      <c r="M6" s="137" t="str">
        <f t="shared" ref="M6:M69" si="3">IF($I6="","",VLOOKUP($I6,LE_Inputs,5,FALSE))</f>
        <v/>
      </c>
      <c r="N6" s="137" t="str">
        <f t="shared" ref="N6:N69" si="4">IF($H6="","",VLOOKUP($H6,LE_Inputs,17,FALSE))</f>
        <v/>
      </c>
      <c r="O6" s="137" t="str">
        <f t="shared" ref="O6:O69" si="5">IF($I6="","",VLOOKUP($I6,LE_Inputs,17,FALSE))</f>
        <v/>
      </c>
      <c r="P6" s="171"/>
      <c r="Q6" s="173"/>
      <c r="R6" s="173"/>
      <c r="S6" s="173"/>
      <c r="T6" s="173"/>
    </row>
    <row r="7" spans="1:20" ht="15" customHeight="1" x14ac:dyDescent="0.3">
      <c r="A7" s="249">
        <f>A6+1</f>
        <v>2</v>
      </c>
      <c r="B7" s="375"/>
      <c r="C7" s="170"/>
      <c r="D7" s="170"/>
      <c r="E7" s="170"/>
      <c r="F7" s="377"/>
      <c r="G7" s="175"/>
      <c r="H7" s="170"/>
      <c r="I7" s="170"/>
      <c r="J7" s="138" t="str">
        <f t="shared" si="0"/>
        <v/>
      </c>
      <c r="K7" s="138" t="str">
        <f t="shared" si="1"/>
        <v/>
      </c>
      <c r="L7" s="138" t="str">
        <f t="shared" si="2"/>
        <v/>
      </c>
      <c r="M7" s="138" t="str">
        <f t="shared" si="3"/>
        <v/>
      </c>
      <c r="N7" s="138" t="str">
        <f t="shared" si="4"/>
        <v/>
      </c>
      <c r="O7" s="138" t="str">
        <f t="shared" si="5"/>
        <v/>
      </c>
      <c r="P7" s="170"/>
      <c r="Q7" s="175"/>
      <c r="R7" s="175"/>
      <c r="S7" s="175"/>
      <c r="T7" s="175"/>
    </row>
    <row r="8" spans="1:20" ht="15" customHeight="1" x14ac:dyDescent="0.3">
      <c r="A8" s="249">
        <f t="shared" ref="A8:A71" si="6">A7+1</f>
        <v>3</v>
      </c>
      <c r="B8" s="375"/>
      <c r="C8" s="170"/>
      <c r="D8" s="170"/>
      <c r="E8" s="170"/>
      <c r="F8" s="377"/>
      <c r="G8" s="175"/>
      <c r="H8" s="170"/>
      <c r="I8" s="170"/>
      <c r="J8" s="138" t="str">
        <f t="shared" si="0"/>
        <v/>
      </c>
      <c r="K8" s="138" t="str">
        <f t="shared" si="1"/>
        <v/>
      </c>
      <c r="L8" s="138" t="str">
        <f t="shared" si="2"/>
        <v/>
      </c>
      <c r="M8" s="138" t="str">
        <f t="shared" si="3"/>
        <v/>
      </c>
      <c r="N8" s="138" t="str">
        <f t="shared" si="4"/>
        <v/>
      </c>
      <c r="O8" s="138" t="str">
        <f t="shared" si="5"/>
        <v/>
      </c>
      <c r="P8" s="170"/>
      <c r="Q8" s="175"/>
      <c r="R8" s="175"/>
      <c r="S8" s="175"/>
      <c r="T8" s="175"/>
    </row>
    <row r="9" spans="1:20" ht="15" customHeight="1" x14ac:dyDescent="0.3">
      <c r="A9" s="249">
        <f t="shared" si="6"/>
        <v>4</v>
      </c>
      <c r="B9" s="375"/>
      <c r="C9" s="170"/>
      <c r="D9" s="170"/>
      <c r="E9" s="170"/>
      <c r="F9" s="377"/>
      <c r="G9" s="175"/>
      <c r="H9" s="170"/>
      <c r="I9" s="170"/>
      <c r="J9" s="138" t="str">
        <f t="shared" si="0"/>
        <v/>
      </c>
      <c r="K9" s="138" t="str">
        <f t="shared" si="1"/>
        <v/>
      </c>
      <c r="L9" s="138" t="str">
        <f t="shared" si="2"/>
        <v/>
      </c>
      <c r="M9" s="138" t="str">
        <f t="shared" si="3"/>
        <v/>
      </c>
      <c r="N9" s="138" t="str">
        <f t="shared" si="4"/>
        <v/>
      </c>
      <c r="O9" s="138" t="str">
        <f t="shared" si="5"/>
        <v/>
      </c>
      <c r="P9" s="170"/>
      <c r="Q9" s="175"/>
      <c r="R9" s="175"/>
      <c r="S9" s="175"/>
      <c r="T9" s="175"/>
    </row>
    <row r="10" spans="1:20" ht="15" customHeight="1" x14ac:dyDescent="0.3">
      <c r="A10" s="249">
        <f t="shared" si="6"/>
        <v>5</v>
      </c>
      <c r="B10" s="375"/>
      <c r="C10" s="170"/>
      <c r="D10" s="170"/>
      <c r="E10" s="170"/>
      <c r="F10" s="377"/>
      <c r="G10" s="175"/>
      <c r="H10" s="170"/>
      <c r="I10" s="170"/>
      <c r="J10" s="138" t="str">
        <f t="shared" si="0"/>
        <v/>
      </c>
      <c r="K10" s="138" t="str">
        <f t="shared" si="1"/>
        <v/>
      </c>
      <c r="L10" s="138" t="str">
        <f t="shared" si="2"/>
        <v/>
      </c>
      <c r="M10" s="138" t="str">
        <f t="shared" si="3"/>
        <v/>
      </c>
      <c r="N10" s="138" t="str">
        <f t="shared" si="4"/>
        <v/>
      </c>
      <c r="O10" s="138" t="str">
        <f t="shared" si="5"/>
        <v/>
      </c>
      <c r="P10" s="170"/>
      <c r="Q10" s="175"/>
      <c r="R10" s="175"/>
      <c r="S10" s="175"/>
      <c r="T10" s="175"/>
    </row>
    <row r="11" spans="1:20" ht="15" customHeight="1" x14ac:dyDescent="0.3">
      <c r="A11" s="249">
        <f t="shared" si="6"/>
        <v>6</v>
      </c>
      <c r="B11" s="375"/>
      <c r="C11" s="170"/>
      <c r="D11" s="170"/>
      <c r="E11" s="170"/>
      <c r="F11" s="377"/>
      <c r="G11" s="175"/>
      <c r="H11" s="170"/>
      <c r="I11" s="170"/>
      <c r="J11" s="138" t="str">
        <f t="shared" si="0"/>
        <v/>
      </c>
      <c r="K11" s="138" t="str">
        <f t="shared" si="1"/>
        <v/>
      </c>
      <c r="L11" s="138" t="str">
        <f t="shared" si="2"/>
        <v/>
      </c>
      <c r="M11" s="138" t="str">
        <f t="shared" si="3"/>
        <v/>
      </c>
      <c r="N11" s="138" t="str">
        <f t="shared" si="4"/>
        <v/>
      </c>
      <c r="O11" s="138" t="str">
        <f t="shared" si="5"/>
        <v/>
      </c>
      <c r="P11" s="170"/>
      <c r="Q11" s="175"/>
      <c r="R11" s="175"/>
      <c r="S11" s="175"/>
      <c r="T11" s="175"/>
    </row>
    <row r="12" spans="1:20" ht="15" customHeight="1" x14ac:dyDescent="0.3">
      <c r="A12" s="249">
        <f t="shared" si="6"/>
        <v>7</v>
      </c>
      <c r="B12" s="375"/>
      <c r="C12" s="170"/>
      <c r="D12" s="170"/>
      <c r="E12" s="170"/>
      <c r="F12" s="377"/>
      <c r="G12" s="175"/>
      <c r="H12" s="170"/>
      <c r="I12" s="170"/>
      <c r="J12" s="138" t="str">
        <f t="shared" si="0"/>
        <v/>
      </c>
      <c r="K12" s="138" t="str">
        <f t="shared" si="1"/>
        <v/>
      </c>
      <c r="L12" s="138" t="str">
        <f t="shared" si="2"/>
        <v/>
      </c>
      <c r="M12" s="138" t="str">
        <f t="shared" si="3"/>
        <v/>
      </c>
      <c r="N12" s="138" t="str">
        <f t="shared" si="4"/>
        <v/>
      </c>
      <c r="O12" s="138" t="str">
        <f t="shared" si="5"/>
        <v/>
      </c>
      <c r="P12" s="170"/>
      <c r="Q12" s="175"/>
      <c r="R12" s="175"/>
      <c r="S12" s="175"/>
      <c r="T12" s="175"/>
    </row>
    <row r="13" spans="1:20" ht="15" customHeight="1" x14ac:dyDescent="0.3">
      <c r="A13" s="249">
        <f t="shared" si="6"/>
        <v>8</v>
      </c>
      <c r="B13" s="375"/>
      <c r="C13" s="170"/>
      <c r="D13" s="170"/>
      <c r="E13" s="170"/>
      <c r="F13" s="377"/>
      <c r="G13" s="175"/>
      <c r="H13" s="170"/>
      <c r="I13" s="170"/>
      <c r="J13" s="138" t="str">
        <f t="shared" si="0"/>
        <v/>
      </c>
      <c r="K13" s="138" t="str">
        <f t="shared" si="1"/>
        <v/>
      </c>
      <c r="L13" s="138" t="str">
        <f t="shared" si="2"/>
        <v/>
      </c>
      <c r="M13" s="138" t="str">
        <f t="shared" si="3"/>
        <v/>
      </c>
      <c r="N13" s="138" t="str">
        <f t="shared" si="4"/>
        <v/>
      </c>
      <c r="O13" s="138" t="str">
        <f t="shared" si="5"/>
        <v/>
      </c>
      <c r="P13" s="170"/>
      <c r="Q13" s="175"/>
      <c r="R13" s="175"/>
      <c r="S13" s="175"/>
      <c r="T13" s="175"/>
    </row>
    <row r="14" spans="1:20" ht="15" customHeight="1" x14ac:dyDescent="0.3">
      <c r="A14" s="249">
        <f t="shared" si="6"/>
        <v>9</v>
      </c>
      <c r="B14" s="375"/>
      <c r="C14" s="170"/>
      <c r="D14" s="170"/>
      <c r="E14" s="170"/>
      <c r="F14" s="377"/>
      <c r="G14" s="175"/>
      <c r="H14" s="170"/>
      <c r="I14" s="170"/>
      <c r="J14" s="138" t="str">
        <f t="shared" si="0"/>
        <v/>
      </c>
      <c r="K14" s="138" t="str">
        <f t="shared" si="1"/>
        <v/>
      </c>
      <c r="L14" s="138" t="str">
        <f t="shared" si="2"/>
        <v/>
      </c>
      <c r="M14" s="138" t="str">
        <f t="shared" si="3"/>
        <v/>
      </c>
      <c r="N14" s="138" t="str">
        <f t="shared" si="4"/>
        <v/>
      </c>
      <c r="O14" s="138" t="str">
        <f t="shared" si="5"/>
        <v/>
      </c>
      <c r="P14" s="170"/>
      <c r="Q14" s="175"/>
      <c r="R14" s="175"/>
      <c r="S14" s="175"/>
      <c r="T14" s="175"/>
    </row>
    <row r="15" spans="1:20" ht="15" customHeight="1" x14ac:dyDescent="0.3">
      <c r="A15" s="249">
        <f t="shared" si="6"/>
        <v>10</v>
      </c>
      <c r="B15" s="375"/>
      <c r="C15" s="170"/>
      <c r="D15" s="170"/>
      <c r="E15" s="170"/>
      <c r="F15" s="377"/>
      <c r="G15" s="175"/>
      <c r="H15" s="170"/>
      <c r="I15" s="170"/>
      <c r="J15" s="138" t="str">
        <f t="shared" si="0"/>
        <v/>
      </c>
      <c r="K15" s="138" t="str">
        <f t="shared" si="1"/>
        <v/>
      </c>
      <c r="L15" s="138" t="str">
        <f t="shared" si="2"/>
        <v/>
      </c>
      <c r="M15" s="138" t="str">
        <f t="shared" si="3"/>
        <v/>
      </c>
      <c r="N15" s="138" t="str">
        <f t="shared" si="4"/>
        <v/>
      </c>
      <c r="O15" s="138" t="str">
        <f t="shared" si="5"/>
        <v/>
      </c>
      <c r="P15" s="170"/>
      <c r="Q15" s="175"/>
      <c r="R15" s="175"/>
      <c r="S15" s="175"/>
      <c r="T15" s="175"/>
    </row>
    <row r="16" spans="1:20" ht="15" customHeight="1" x14ac:dyDescent="0.3">
      <c r="A16" s="249">
        <f t="shared" si="6"/>
        <v>11</v>
      </c>
      <c r="B16" s="375"/>
      <c r="C16" s="170"/>
      <c r="D16" s="170"/>
      <c r="E16" s="170"/>
      <c r="F16" s="377"/>
      <c r="G16" s="175"/>
      <c r="H16" s="170"/>
      <c r="I16" s="170"/>
      <c r="J16" s="138" t="str">
        <f t="shared" si="0"/>
        <v/>
      </c>
      <c r="K16" s="138" t="str">
        <f t="shared" si="1"/>
        <v/>
      </c>
      <c r="L16" s="138" t="str">
        <f t="shared" si="2"/>
        <v/>
      </c>
      <c r="M16" s="138" t="str">
        <f t="shared" si="3"/>
        <v/>
      </c>
      <c r="N16" s="138" t="str">
        <f t="shared" si="4"/>
        <v/>
      </c>
      <c r="O16" s="138" t="str">
        <f t="shared" si="5"/>
        <v/>
      </c>
      <c r="P16" s="170"/>
      <c r="Q16" s="175"/>
      <c r="R16" s="175"/>
      <c r="S16" s="175"/>
      <c r="T16" s="175"/>
    </row>
    <row r="17" spans="1:20" ht="15" customHeight="1" x14ac:dyDescent="0.3">
      <c r="A17" s="249">
        <f t="shared" si="6"/>
        <v>12</v>
      </c>
      <c r="B17" s="375"/>
      <c r="C17" s="170"/>
      <c r="D17" s="170"/>
      <c r="E17" s="170"/>
      <c r="F17" s="377"/>
      <c r="G17" s="175"/>
      <c r="H17" s="170"/>
      <c r="I17" s="170"/>
      <c r="J17" s="138" t="str">
        <f t="shared" si="0"/>
        <v/>
      </c>
      <c r="K17" s="138" t="str">
        <f t="shared" si="1"/>
        <v/>
      </c>
      <c r="L17" s="138" t="str">
        <f t="shared" si="2"/>
        <v/>
      </c>
      <c r="M17" s="138" t="str">
        <f t="shared" si="3"/>
        <v/>
      </c>
      <c r="N17" s="138" t="str">
        <f t="shared" si="4"/>
        <v/>
      </c>
      <c r="O17" s="138" t="str">
        <f t="shared" si="5"/>
        <v/>
      </c>
      <c r="P17" s="170"/>
      <c r="Q17" s="175"/>
      <c r="R17" s="175"/>
      <c r="S17" s="175"/>
      <c r="T17" s="175"/>
    </row>
    <row r="18" spans="1:20" ht="15" customHeight="1" x14ac:dyDescent="0.3">
      <c r="A18" s="249">
        <f t="shared" si="6"/>
        <v>13</v>
      </c>
      <c r="B18" s="375"/>
      <c r="C18" s="170"/>
      <c r="D18" s="170"/>
      <c r="E18" s="170"/>
      <c r="F18" s="377"/>
      <c r="G18" s="175"/>
      <c r="H18" s="170"/>
      <c r="I18" s="170"/>
      <c r="J18" s="138" t="str">
        <f t="shared" si="0"/>
        <v/>
      </c>
      <c r="K18" s="138" t="str">
        <f t="shared" si="1"/>
        <v/>
      </c>
      <c r="L18" s="138" t="str">
        <f t="shared" si="2"/>
        <v/>
      </c>
      <c r="M18" s="138" t="str">
        <f t="shared" si="3"/>
        <v/>
      </c>
      <c r="N18" s="138" t="str">
        <f t="shared" si="4"/>
        <v/>
      </c>
      <c r="O18" s="138" t="str">
        <f t="shared" si="5"/>
        <v/>
      </c>
      <c r="P18" s="170"/>
      <c r="Q18" s="175"/>
      <c r="R18" s="175"/>
      <c r="S18" s="175"/>
      <c r="T18" s="175"/>
    </row>
    <row r="19" spans="1:20" ht="15" customHeight="1" x14ac:dyDescent="0.3">
      <c r="A19" s="249">
        <f t="shared" si="6"/>
        <v>14</v>
      </c>
      <c r="B19" s="375"/>
      <c r="C19" s="170"/>
      <c r="D19" s="170"/>
      <c r="E19" s="170"/>
      <c r="F19" s="377"/>
      <c r="G19" s="175"/>
      <c r="H19" s="170"/>
      <c r="I19" s="170"/>
      <c r="J19" s="138" t="str">
        <f t="shared" si="0"/>
        <v/>
      </c>
      <c r="K19" s="138" t="str">
        <f t="shared" si="1"/>
        <v/>
      </c>
      <c r="L19" s="138" t="str">
        <f t="shared" si="2"/>
        <v/>
      </c>
      <c r="M19" s="138" t="str">
        <f t="shared" si="3"/>
        <v/>
      </c>
      <c r="N19" s="138" t="str">
        <f t="shared" si="4"/>
        <v/>
      </c>
      <c r="O19" s="138" t="str">
        <f t="shared" si="5"/>
        <v/>
      </c>
      <c r="P19" s="170"/>
      <c r="Q19" s="175"/>
      <c r="R19" s="175"/>
      <c r="S19" s="175"/>
      <c r="T19" s="175"/>
    </row>
    <row r="20" spans="1:20" ht="15" customHeight="1" x14ac:dyDescent="0.3">
      <c r="A20" s="249">
        <f t="shared" si="6"/>
        <v>15</v>
      </c>
      <c r="B20" s="375"/>
      <c r="C20" s="170"/>
      <c r="D20" s="170"/>
      <c r="E20" s="170"/>
      <c r="F20" s="377"/>
      <c r="G20" s="175"/>
      <c r="H20" s="170"/>
      <c r="I20" s="170"/>
      <c r="J20" s="138" t="str">
        <f t="shared" si="0"/>
        <v/>
      </c>
      <c r="K20" s="138" t="str">
        <f t="shared" si="1"/>
        <v/>
      </c>
      <c r="L20" s="138" t="str">
        <f t="shared" si="2"/>
        <v/>
      </c>
      <c r="M20" s="138" t="str">
        <f t="shared" si="3"/>
        <v/>
      </c>
      <c r="N20" s="138" t="str">
        <f t="shared" si="4"/>
        <v/>
      </c>
      <c r="O20" s="138" t="str">
        <f t="shared" si="5"/>
        <v/>
      </c>
      <c r="P20" s="170"/>
      <c r="Q20" s="175"/>
      <c r="R20" s="175"/>
      <c r="S20" s="175"/>
      <c r="T20" s="175"/>
    </row>
    <row r="21" spans="1:20" ht="15" customHeight="1" x14ac:dyDescent="0.3">
      <c r="A21" s="249">
        <f t="shared" si="6"/>
        <v>16</v>
      </c>
      <c r="B21" s="375"/>
      <c r="C21" s="170"/>
      <c r="D21" s="170"/>
      <c r="E21" s="170"/>
      <c r="F21" s="377"/>
      <c r="G21" s="175"/>
      <c r="H21" s="170"/>
      <c r="I21" s="170"/>
      <c r="J21" s="138" t="str">
        <f t="shared" si="0"/>
        <v/>
      </c>
      <c r="K21" s="138" t="str">
        <f t="shared" si="1"/>
        <v/>
      </c>
      <c r="L21" s="138" t="str">
        <f t="shared" si="2"/>
        <v/>
      </c>
      <c r="M21" s="138" t="str">
        <f t="shared" si="3"/>
        <v/>
      </c>
      <c r="N21" s="138" t="str">
        <f t="shared" si="4"/>
        <v/>
      </c>
      <c r="O21" s="138" t="str">
        <f t="shared" si="5"/>
        <v/>
      </c>
      <c r="P21" s="170"/>
      <c r="Q21" s="175"/>
      <c r="R21" s="175"/>
      <c r="S21" s="175"/>
      <c r="T21" s="175"/>
    </row>
    <row r="22" spans="1:20" ht="15" customHeight="1" x14ac:dyDescent="0.3">
      <c r="A22" s="249">
        <f t="shared" si="6"/>
        <v>17</v>
      </c>
      <c r="B22" s="375"/>
      <c r="C22" s="170"/>
      <c r="D22" s="170"/>
      <c r="E22" s="170"/>
      <c r="F22" s="377"/>
      <c r="G22" s="175"/>
      <c r="H22" s="170"/>
      <c r="I22" s="170"/>
      <c r="J22" s="138" t="str">
        <f t="shared" si="0"/>
        <v/>
      </c>
      <c r="K22" s="138" t="str">
        <f t="shared" si="1"/>
        <v/>
      </c>
      <c r="L22" s="138" t="str">
        <f t="shared" si="2"/>
        <v/>
      </c>
      <c r="M22" s="138" t="str">
        <f t="shared" si="3"/>
        <v/>
      </c>
      <c r="N22" s="138" t="str">
        <f t="shared" si="4"/>
        <v/>
      </c>
      <c r="O22" s="138" t="str">
        <f t="shared" si="5"/>
        <v/>
      </c>
      <c r="P22" s="170"/>
      <c r="Q22" s="175"/>
      <c r="R22" s="175"/>
      <c r="S22" s="175"/>
      <c r="T22" s="175"/>
    </row>
    <row r="23" spans="1:20" ht="15" customHeight="1" x14ac:dyDescent="0.3">
      <c r="A23" s="249">
        <f t="shared" si="6"/>
        <v>18</v>
      </c>
      <c r="B23" s="375"/>
      <c r="C23" s="170"/>
      <c r="D23" s="170"/>
      <c r="E23" s="170"/>
      <c r="F23" s="377"/>
      <c r="G23" s="175"/>
      <c r="H23" s="170"/>
      <c r="I23" s="170"/>
      <c r="J23" s="138" t="str">
        <f t="shared" si="0"/>
        <v/>
      </c>
      <c r="K23" s="138" t="str">
        <f t="shared" si="1"/>
        <v/>
      </c>
      <c r="L23" s="138" t="str">
        <f t="shared" si="2"/>
        <v/>
      </c>
      <c r="M23" s="138" t="str">
        <f t="shared" si="3"/>
        <v/>
      </c>
      <c r="N23" s="138" t="str">
        <f t="shared" si="4"/>
        <v/>
      </c>
      <c r="O23" s="138" t="str">
        <f t="shared" si="5"/>
        <v/>
      </c>
      <c r="P23" s="170"/>
      <c r="Q23" s="175"/>
      <c r="R23" s="175"/>
      <c r="S23" s="175"/>
      <c r="T23" s="175"/>
    </row>
    <row r="24" spans="1:20" ht="15" customHeight="1" x14ac:dyDescent="0.3">
      <c r="A24" s="249">
        <f t="shared" si="6"/>
        <v>19</v>
      </c>
      <c r="B24" s="375"/>
      <c r="C24" s="170"/>
      <c r="D24" s="170"/>
      <c r="E24" s="170"/>
      <c r="F24" s="377"/>
      <c r="G24" s="175"/>
      <c r="H24" s="170"/>
      <c r="I24" s="170"/>
      <c r="J24" s="138" t="str">
        <f t="shared" si="0"/>
        <v/>
      </c>
      <c r="K24" s="138" t="str">
        <f t="shared" si="1"/>
        <v/>
      </c>
      <c r="L24" s="138" t="str">
        <f t="shared" si="2"/>
        <v/>
      </c>
      <c r="M24" s="138" t="str">
        <f t="shared" si="3"/>
        <v/>
      </c>
      <c r="N24" s="138" t="str">
        <f t="shared" si="4"/>
        <v/>
      </c>
      <c r="O24" s="138" t="str">
        <f t="shared" si="5"/>
        <v/>
      </c>
      <c r="P24" s="170"/>
      <c r="Q24" s="175"/>
      <c r="R24" s="175"/>
      <c r="S24" s="175"/>
      <c r="T24" s="175"/>
    </row>
    <row r="25" spans="1:20" ht="15" customHeight="1" x14ac:dyDescent="0.3">
      <c r="A25" s="249">
        <f t="shared" si="6"/>
        <v>20</v>
      </c>
      <c r="B25" s="375"/>
      <c r="C25" s="170"/>
      <c r="D25" s="170"/>
      <c r="E25" s="170"/>
      <c r="F25" s="377"/>
      <c r="G25" s="175"/>
      <c r="H25" s="170"/>
      <c r="I25" s="170"/>
      <c r="J25" s="138" t="str">
        <f t="shared" si="0"/>
        <v/>
      </c>
      <c r="K25" s="138" t="str">
        <f t="shared" si="1"/>
        <v/>
      </c>
      <c r="L25" s="138" t="str">
        <f t="shared" si="2"/>
        <v/>
      </c>
      <c r="M25" s="138" t="str">
        <f t="shared" si="3"/>
        <v/>
      </c>
      <c r="N25" s="138" t="str">
        <f t="shared" si="4"/>
        <v/>
      </c>
      <c r="O25" s="138" t="str">
        <f t="shared" si="5"/>
        <v/>
      </c>
      <c r="P25" s="170"/>
      <c r="Q25" s="175"/>
      <c r="R25" s="175"/>
      <c r="S25" s="175"/>
      <c r="T25" s="175"/>
    </row>
    <row r="26" spans="1:20" ht="15" customHeight="1" x14ac:dyDescent="0.3">
      <c r="A26" s="249">
        <f t="shared" si="6"/>
        <v>21</v>
      </c>
      <c r="B26" s="375"/>
      <c r="C26" s="170"/>
      <c r="D26" s="170"/>
      <c r="E26" s="170"/>
      <c r="F26" s="377"/>
      <c r="G26" s="175"/>
      <c r="H26" s="170"/>
      <c r="I26" s="170"/>
      <c r="J26" s="138" t="str">
        <f t="shared" si="0"/>
        <v/>
      </c>
      <c r="K26" s="138" t="str">
        <f t="shared" si="1"/>
        <v/>
      </c>
      <c r="L26" s="138" t="str">
        <f t="shared" si="2"/>
        <v/>
      </c>
      <c r="M26" s="138" t="str">
        <f t="shared" si="3"/>
        <v/>
      </c>
      <c r="N26" s="138" t="str">
        <f t="shared" si="4"/>
        <v/>
      </c>
      <c r="O26" s="138" t="str">
        <f t="shared" si="5"/>
        <v/>
      </c>
      <c r="P26" s="170"/>
      <c r="Q26" s="175"/>
      <c r="R26" s="175"/>
      <c r="S26" s="175"/>
      <c r="T26" s="175"/>
    </row>
    <row r="27" spans="1:20" ht="15" customHeight="1" x14ac:dyDescent="0.3">
      <c r="A27" s="249">
        <f t="shared" si="6"/>
        <v>22</v>
      </c>
      <c r="B27" s="375"/>
      <c r="C27" s="170"/>
      <c r="D27" s="170"/>
      <c r="E27" s="170"/>
      <c r="F27" s="377"/>
      <c r="G27" s="175"/>
      <c r="H27" s="170"/>
      <c r="I27" s="170"/>
      <c r="J27" s="138" t="str">
        <f t="shared" si="0"/>
        <v/>
      </c>
      <c r="K27" s="138" t="str">
        <f t="shared" si="1"/>
        <v/>
      </c>
      <c r="L27" s="138" t="str">
        <f t="shared" si="2"/>
        <v/>
      </c>
      <c r="M27" s="138" t="str">
        <f t="shared" si="3"/>
        <v/>
      </c>
      <c r="N27" s="138" t="str">
        <f t="shared" si="4"/>
        <v/>
      </c>
      <c r="O27" s="138" t="str">
        <f t="shared" si="5"/>
        <v/>
      </c>
      <c r="P27" s="170"/>
      <c r="Q27" s="175"/>
      <c r="R27" s="175"/>
      <c r="S27" s="175"/>
      <c r="T27" s="175"/>
    </row>
    <row r="28" spans="1:20" ht="15" customHeight="1" x14ac:dyDescent="0.3">
      <c r="A28" s="249">
        <f t="shared" si="6"/>
        <v>23</v>
      </c>
      <c r="B28" s="375"/>
      <c r="C28" s="170"/>
      <c r="D28" s="170"/>
      <c r="E28" s="170"/>
      <c r="F28" s="377"/>
      <c r="G28" s="175"/>
      <c r="H28" s="170"/>
      <c r="I28" s="170"/>
      <c r="J28" s="138" t="str">
        <f t="shared" si="0"/>
        <v/>
      </c>
      <c r="K28" s="138" t="str">
        <f t="shared" si="1"/>
        <v/>
      </c>
      <c r="L28" s="138" t="str">
        <f t="shared" si="2"/>
        <v/>
      </c>
      <c r="M28" s="138" t="str">
        <f t="shared" si="3"/>
        <v/>
      </c>
      <c r="N28" s="138" t="str">
        <f t="shared" si="4"/>
        <v/>
      </c>
      <c r="O28" s="138" t="str">
        <f t="shared" si="5"/>
        <v/>
      </c>
      <c r="P28" s="170"/>
      <c r="Q28" s="175"/>
      <c r="R28" s="175"/>
      <c r="S28" s="175"/>
      <c r="T28" s="175"/>
    </row>
    <row r="29" spans="1:20" ht="15" customHeight="1" x14ac:dyDescent="0.3">
      <c r="A29" s="249">
        <f t="shared" si="6"/>
        <v>24</v>
      </c>
      <c r="B29" s="375"/>
      <c r="C29" s="170"/>
      <c r="D29" s="170"/>
      <c r="E29" s="170"/>
      <c r="F29" s="377"/>
      <c r="G29" s="175"/>
      <c r="H29" s="170"/>
      <c r="I29" s="170"/>
      <c r="J29" s="138" t="str">
        <f t="shared" si="0"/>
        <v/>
      </c>
      <c r="K29" s="138" t="str">
        <f t="shared" si="1"/>
        <v/>
      </c>
      <c r="L29" s="138" t="str">
        <f t="shared" si="2"/>
        <v/>
      </c>
      <c r="M29" s="138" t="str">
        <f t="shared" si="3"/>
        <v/>
      </c>
      <c r="N29" s="138" t="str">
        <f t="shared" si="4"/>
        <v/>
      </c>
      <c r="O29" s="138" t="str">
        <f t="shared" si="5"/>
        <v/>
      </c>
      <c r="P29" s="170"/>
      <c r="Q29" s="175"/>
      <c r="R29" s="175"/>
      <c r="S29" s="175"/>
      <c r="T29" s="175"/>
    </row>
    <row r="30" spans="1:20" ht="15" customHeight="1" x14ac:dyDescent="0.3">
      <c r="A30" s="249">
        <f t="shared" si="6"/>
        <v>25</v>
      </c>
      <c r="B30" s="375"/>
      <c r="C30" s="170"/>
      <c r="D30" s="170"/>
      <c r="E30" s="170"/>
      <c r="F30" s="377"/>
      <c r="G30" s="175"/>
      <c r="H30" s="170"/>
      <c r="I30" s="170"/>
      <c r="J30" s="138" t="str">
        <f t="shared" si="0"/>
        <v/>
      </c>
      <c r="K30" s="138" t="str">
        <f t="shared" si="1"/>
        <v/>
      </c>
      <c r="L30" s="138" t="str">
        <f t="shared" si="2"/>
        <v/>
      </c>
      <c r="M30" s="138" t="str">
        <f t="shared" si="3"/>
        <v/>
      </c>
      <c r="N30" s="138" t="str">
        <f t="shared" si="4"/>
        <v/>
      </c>
      <c r="O30" s="138" t="str">
        <f t="shared" si="5"/>
        <v/>
      </c>
      <c r="P30" s="170"/>
      <c r="Q30" s="175"/>
      <c r="R30" s="175"/>
      <c r="S30" s="175"/>
      <c r="T30" s="175"/>
    </row>
    <row r="31" spans="1:20" ht="15" customHeight="1" x14ac:dyDescent="0.3">
      <c r="A31" s="249">
        <f t="shared" si="6"/>
        <v>26</v>
      </c>
      <c r="B31" s="375"/>
      <c r="C31" s="170"/>
      <c r="D31" s="170"/>
      <c r="E31" s="170"/>
      <c r="F31" s="377"/>
      <c r="G31" s="175"/>
      <c r="H31" s="170"/>
      <c r="I31" s="170"/>
      <c r="J31" s="138" t="str">
        <f t="shared" si="0"/>
        <v/>
      </c>
      <c r="K31" s="138" t="str">
        <f t="shared" si="1"/>
        <v/>
      </c>
      <c r="L31" s="138" t="str">
        <f t="shared" si="2"/>
        <v/>
      </c>
      <c r="M31" s="138" t="str">
        <f t="shared" si="3"/>
        <v/>
      </c>
      <c r="N31" s="138" t="str">
        <f t="shared" si="4"/>
        <v/>
      </c>
      <c r="O31" s="138" t="str">
        <f t="shared" si="5"/>
        <v/>
      </c>
      <c r="P31" s="170"/>
      <c r="Q31" s="175"/>
      <c r="R31" s="175"/>
      <c r="S31" s="175"/>
      <c r="T31" s="175"/>
    </row>
    <row r="32" spans="1:20" ht="15" customHeight="1" x14ac:dyDescent="0.3">
      <c r="A32" s="249">
        <f t="shared" si="6"/>
        <v>27</v>
      </c>
      <c r="B32" s="375"/>
      <c r="C32" s="170"/>
      <c r="D32" s="170"/>
      <c r="E32" s="170"/>
      <c r="F32" s="377"/>
      <c r="G32" s="175"/>
      <c r="H32" s="170"/>
      <c r="I32" s="170"/>
      <c r="J32" s="138" t="str">
        <f t="shared" si="0"/>
        <v/>
      </c>
      <c r="K32" s="138" t="str">
        <f t="shared" si="1"/>
        <v/>
      </c>
      <c r="L32" s="138" t="str">
        <f t="shared" si="2"/>
        <v/>
      </c>
      <c r="M32" s="138" t="str">
        <f t="shared" si="3"/>
        <v/>
      </c>
      <c r="N32" s="138" t="str">
        <f t="shared" si="4"/>
        <v/>
      </c>
      <c r="O32" s="138" t="str">
        <f t="shared" si="5"/>
        <v/>
      </c>
      <c r="P32" s="170"/>
      <c r="Q32" s="175"/>
      <c r="R32" s="175"/>
      <c r="S32" s="175"/>
      <c r="T32" s="175"/>
    </row>
    <row r="33" spans="1:20" ht="15" customHeight="1" x14ac:dyDescent="0.3">
      <c r="A33" s="249">
        <f t="shared" si="6"/>
        <v>28</v>
      </c>
      <c r="B33" s="375"/>
      <c r="C33" s="170"/>
      <c r="D33" s="170"/>
      <c r="E33" s="170"/>
      <c r="F33" s="377"/>
      <c r="G33" s="175"/>
      <c r="H33" s="170"/>
      <c r="I33" s="170"/>
      <c r="J33" s="138" t="str">
        <f t="shared" si="0"/>
        <v/>
      </c>
      <c r="K33" s="138" t="str">
        <f t="shared" si="1"/>
        <v/>
      </c>
      <c r="L33" s="138" t="str">
        <f t="shared" si="2"/>
        <v/>
      </c>
      <c r="M33" s="138" t="str">
        <f t="shared" si="3"/>
        <v/>
      </c>
      <c r="N33" s="138" t="str">
        <f t="shared" si="4"/>
        <v/>
      </c>
      <c r="O33" s="138" t="str">
        <f t="shared" si="5"/>
        <v/>
      </c>
      <c r="P33" s="170"/>
      <c r="Q33" s="175"/>
      <c r="R33" s="175"/>
      <c r="S33" s="175"/>
      <c r="T33" s="175"/>
    </row>
    <row r="34" spans="1:20" ht="15" customHeight="1" x14ac:dyDescent="0.3">
      <c r="A34" s="249">
        <f t="shared" si="6"/>
        <v>29</v>
      </c>
      <c r="B34" s="375"/>
      <c r="C34" s="170"/>
      <c r="D34" s="170"/>
      <c r="E34" s="170"/>
      <c r="F34" s="377"/>
      <c r="G34" s="175"/>
      <c r="H34" s="170"/>
      <c r="I34" s="170"/>
      <c r="J34" s="138" t="str">
        <f t="shared" si="0"/>
        <v/>
      </c>
      <c r="K34" s="138" t="str">
        <f t="shared" si="1"/>
        <v/>
      </c>
      <c r="L34" s="138" t="str">
        <f t="shared" si="2"/>
        <v/>
      </c>
      <c r="M34" s="138" t="str">
        <f t="shared" si="3"/>
        <v/>
      </c>
      <c r="N34" s="138" t="str">
        <f t="shared" si="4"/>
        <v/>
      </c>
      <c r="O34" s="138" t="str">
        <f t="shared" si="5"/>
        <v/>
      </c>
      <c r="P34" s="170"/>
      <c r="Q34" s="175"/>
      <c r="R34" s="175"/>
      <c r="S34" s="175"/>
      <c r="T34" s="175"/>
    </row>
    <row r="35" spans="1:20" ht="15" customHeight="1" x14ac:dyDescent="0.3">
      <c r="A35" s="249">
        <f t="shared" si="6"/>
        <v>30</v>
      </c>
      <c r="B35" s="375"/>
      <c r="C35" s="170"/>
      <c r="D35" s="170"/>
      <c r="E35" s="170"/>
      <c r="F35" s="377"/>
      <c r="G35" s="175"/>
      <c r="H35" s="170"/>
      <c r="I35" s="170"/>
      <c r="J35" s="138" t="str">
        <f t="shared" si="0"/>
        <v/>
      </c>
      <c r="K35" s="138" t="str">
        <f t="shared" si="1"/>
        <v/>
      </c>
      <c r="L35" s="138" t="str">
        <f t="shared" si="2"/>
        <v/>
      </c>
      <c r="M35" s="138" t="str">
        <f t="shared" si="3"/>
        <v/>
      </c>
      <c r="N35" s="138" t="str">
        <f t="shared" si="4"/>
        <v/>
      </c>
      <c r="O35" s="138" t="str">
        <f t="shared" si="5"/>
        <v/>
      </c>
      <c r="P35" s="170"/>
      <c r="Q35" s="175"/>
      <c r="R35" s="175"/>
      <c r="S35" s="175"/>
      <c r="T35" s="175"/>
    </row>
    <row r="36" spans="1:20" ht="15" customHeight="1" x14ac:dyDescent="0.3">
      <c r="A36" s="249">
        <f t="shared" si="6"/>
        <v>31</v>
      </c>
      <c r="B36" s="375"/>
      <c r="C36" s="170"/>
      <c r="D36" s="170"/>
      <c r="E36" s="170"/>
      <c r="F36" s="377"/>
      <c r="G36" s="175"/>
      <c r="H36" s="170"/>
      <c r="I36" s="170"/>
      <c r="J36" s="138" t="str">
        <f t="shared" si="0"/>
        <v/>
      </c>
      <c r="K36" s="138" t="str">
        <f t="shared" si="1"/>
        <v/>
      </c>
      <c r="L36" s="138" t="str">
        <f t="shared" si="2"/>
        <v/>
      </c>
      <c r="M36" s="138" t="str">
        <f t="shared" si="3"/>
        <v/>
      </c>
      <c r="N36" s="138" t="str">
        <f t="shared" si="4"/>
        <v/>
      </c>
      <c r="O36" s="138" t="str">
        <f t="shared" si="5"/>
        <v/>
      </c>
      <c r="P36" s="170"/>
      <c r="Q36" s="175"/>
      <c r="R36" s="175"/>
      <c r="S36" s="175"/>
      <c r="T36" s="175"/>
    </row>
    <row r="37" spans="1:20" ht="15" customHeight="1" x14ac:dyDescent="0.3">
      <c r="A37" s="249">
        <f t="shared" si="6"/>
        <v>32</v>
      </c>
      <c r="B37" s="375"/>
      <c r="C37" s="170"/>
      <c r="D37" s="170"/>
      <c r="E37" s="170"/>
      <c r="F37" s="377"/>
      <c r="G37" s="175"/>
      <c r="H37" s="170"/>
      <c r="I37" s="170"/>
      <c r="J37" s="138" t="str">
        <f t="shared" si="0"/>
        <v/>
      </c>
      <c r="K37" s="138" t="str">
        <f t="shared" si="1"/>
        <v/>
      </c>
      <c r="L37" s="138" t="str">
        <f t="shared" si="2"/>
        <v/>
      </c>
      <c r="M37" s="138" t="str">
        <f t="shared" si="3"/>
        <v/>
      </c>
      <c r="N37" s="138" t="str">
        <f t="shared" si="4"/>
        <v/>
      </c>
      <c r="O37" s="138" t="str">
        <f t="shared" si="5"/>
        <v/>
      </c>
      <c r="P37" s="170"/>
      <c r="Q37" s="175"/>
      <c r="R37" s="175"/>
      <c r="S37" s="175"/>
      <c r="T37" s="175"/>
    </row>
    <row r="38" spans="1:20" ht="15" customHeight="1" x14ac:dyDescent="0.3">
      <c r="A38" s="249">
        <f t="shared" si="6"/>
        <v>33</v>
      </c>
      <c r="B38" s="375"/>
      <c r="C38" s="170"/>
      <c r="D38" s="170"/>
      <c r="E38" s="170"/>
      <c r="F38" s="377"/>
      <c r="G38" s="175"/>
      <c r="H38" s="170"/>
      <c r="I38" s="170"/>
      <c r="J38" s="138" t="str">
        <f t="shared" si="0"/>
        <v/>
      </c>
      <c r="K38" s="138" t="str">
        <f t="shared" si="1"/>
        <v/>
      </c>
      <c r="L38" s="138" t="str">
        <f t="shared" si="2"/>
        <v/>
      </c>
      <c r="M38" s="138" t="str">
        <f t="shared" si="3"/>
        <v/>
      </c>
      <c r="N38" s="138" t="str">
        <f t="shared" si="4"/>
        <v/>
      </c>
      <c r="O38" s="138" t="str">
        <f t="shared" si="5"/>
        <v/>
      </c>
      <c r="P38" s="170"/>
      <c r="Q38" s="175"/>
      <c r="R38" s="175"/>
      <c r="S38" s="175"/>
      <c r="T38" s="175"/>
    </row>
    <row r="39" spans="1:20" ht="15" customHeight="1" x14ac:dyDescent="0.3">
      <c r="A39" s="249">
        <f t="shared" si="6"/>
        <v>34</v>
      </c>
      <c r="B39" s="375"/>
      <c r="C39" s="170"/>
      <c r="D39" s="170"/>
      <c r="E39" s="170"/>
      <c r="F39" s="377"/>
      <c r="G39" s="175"/>
      <c r="H39" s="170"/>
      <c r="I39" s="170"/>
      <c r="J39" s="138" t="str">
        <f t="shared" si="0"/>
        <v/>
      </c>
      <c r="K39" s="138" t="str">
        <f t="shared" si="1"/>
        <v/>
      </c>
      <c r="L39" s="138" t="str">
        <f t="shared" si="2"/>
        <v/>
      </c>
      <c r="M39" s="138" t="str">
        <f t="shared" si="3"/>
        <v/>
      </c>
      <c r="N39" s="138" t="str">
        <f t="shared" si="4"/>
        <v/>
      </c>
      <c r="O39" s="138" t="str">
        <f t="shared" si="5"/>
        <v/>
      </c>
      <c r="P39" s="170"/>
      <c r="Q39" s="175"/>
      <c r="R39" s="175"/>
      <c r="S39" s="175"/>
      <c r="T39" s="175"/>
    </row>
    <row r="40" spans="1:20" ht="15" customHeight="1" x14ac:dyDescent="0.3">
      <c r="A40" s="249">
        <f t="shared" si="6"/>
        <v>35</v>
      </c>
      <c r="B40" s="375"/>
      <c r="C40" s="170"/>
      <c r="D40" s="170"/>
      <c r="E40" s="170"/>
      <c r="F40" s="377"/>
      <c r="G40" s="175"/>
      <c r="H40" s="170"/>
      <c r="I40" s="170"/>
      <c r="J40" s="138" t="str">
        <f t="shared" si="0"/>
        <v/>
      </c>
      <c r="K40" s="138" t="str">
        <f t="shared" si="1"/>
        <v/>
      </c>
      <c r="L40" s="138" t="str">
        <f t="shared" si="2"/>
        <v/>
      </c>
      <c r="M40" s="138" t="str">
        <f t="shared" si="3"/>
        <v/>
      </c>
      <c r="N40" s="138" t="str">
        <f t="shared" si="4"/>
        <v/>
      </c>
      <c r="O40" s="138" t="str">
        <f t="shared" si="5"/>
        <v/>
      </c>
      <c r="P40" s="170"/>
      <c r="Q40" s="175"/>
      <c r="R40" s="175"/>
      <c r="S40" s="175"/>
      <c r="T40" s="175"/>
    </row>
    <row r="41" spans="1:20" ht="15" customHeight="1" x14ac:dyDescent="0.3">
      <c r="A41" s="249">
        <f t="shared" si="6"/>
        <v>36</v>
      </c>
      <c r="B41" s="375"/>
      <c r="C41" s="170"/>
      <c r="D41" s="170"/>
      <c r="E41" s="170"/>
      <c r="F41" s="377"/>
      <c r="G41" s="175"/>
      <c r="H41" s="170"/>
      <c r="I41" s="170"/>
      <c r="J41" s="138" t="str">
        <f t="shared" si="0"/>
        <v/>
      </c>
      <c r="K41" s="138" t="str">
        <f t="shared" si="1"/>
        <v/>
      </c>
      <c r="L41" s="138" t="str">
        <f t="shared" si="2"/>
        <v/>
      </c>
      <c r="M41" s="138" t="str">
        <f t="shared" si="3"/>
        <v/>
      </c>
      <c r="N41" s="138" t="str">
        <f t="shared" si="4"/>
        <v/>
      </c>
      <c r="O41" s="138" t="str">
        <f t="shared" si="5"/>
        <v/>
      </c>
      <c r="P41" s="170"/>
      <c r="Q41" s="175"/>
      <c r="R41" s="175"/>
      <c r="S41" s="175"/>
      <c r="T41" s="175"/>
    </row>
    <row r="42" spans="1:20" ht="15" customHeight="1" x14ac:dyDescent="0.3">
      <c r="A42" s="249">
        <f t="shared" si="6"/>
        <v>37</v>
      </c>
      <c r="B42" s="375"/>
      <c r="C42" s="170"/>
      <c r="D42" s="170"/>
      <c r="E42" s="170"/>
      <c r="F42" s="377"/>
      <c r="G42" s="175"/>
      <c r="H42" s="170"/>
      <c r="I42" s="170"/>
      <c r="J42" s="138" t="str">
        <f t="shared" si="0"/>
        <v/>
      </c>
      <c r="K42" s="138" t="str">
        <f t="shared" si="1"/>
        <v/>
      </c>
      <c r="L42" s="138" t="str">
        <f t="shared" si="2"/>
        <v/>
      </c>
      <c r="M42" s="138" t="str">
        <f t="shared" si="3"/>
        <v/>
      </c>
      <c r="N42" s="138" t="str">
        <f t="shared" si="4"/>
        <v/>
      </c>
      <c r="O42" s="138" t="str">
        <f t="shared" si="5"/>
        <v/>
      </c>
      <c r="P42" s="170"/>
      <c r="Q42" s="175"/>
      <c r="R42" s="175"/>
      <c r="S42" s="175"/>
      <c r="T42" s="175"/>
    </row>
    <row r="43" spans="1:20" ht="15" customHeight="1" x14ac:dyDescent="0.3">
      <c r="A43" s="249">
        <f t="shared" si="6"/>
        <v>38</v>
      </c>
      <c r="B43" s="375"/>
      <c r="C43" s="170"/>
      <c r="D43" s="170"/>
      <c r="E43" s="170"/>
      <c r="F43" s="377"/>
      <c r="G43" s="175"/>
      <c r="H43" s="170"/>
      <c r="I43" s="170"/>
      <c r="J43" s="138" t="str">
        <f t="shared" si="0"/>
        <v/>
      </c>
      <c r="K43" s="138" t="str">
        <f t="shared" si="1"/>
        <v/>
      </c>
      <c r="L43" s="138" t="str">
        <f t="shared" si="2"/>
        <v/>
      </c>
      <c r="M43" s="138" t="str">
        <f t="shared" si="3"/>
        <v/>
      </c>
      <c r="N43" s="138" t="str">
        <f t="shared" si="4"/>
        <v/>
      </c>
      <c r="O43" s="138" t="str">
        <f t="shared" si="5"/>
        <v/>
      </c>
      <c r="P43" s="170"/>
      <c r="Q43" s="175"/>
      <c r="R43" s="175"/>
      <c r="S43" s="175"/>
      <c r="T43" s="175"/>
    </row>
    <row r="44" spans="1:20" ht="15" customHeight="1" x14ac:dyDescent="0.3">
      <c r="A44" s="249">
        <f t="shared" si="6"/>
        <v>39</v>
      </c>
      <c r="B44" s="375"/>
      <c r="C44" s="170"/>
      <c r="D44" s="170"/>
      <c r="E44" s="170"/>
      <c r="F44" s="377"/>
      <c r="G44" s="175"/>
      <c r="H44" s="170"/>
      <c r="I44" s="170"/>
      <c r="J44" s="138" t="str">
        <f t="shared" si="0"/>
        <v/>
      </c>
      <c r="K44" s="138" t="str">
        <f t="shared" si="1"/>
        <v/>
      </c>
      <c r="L44" s="138" t="str">
        <f t="shared" si="2"/>
        <v/>
      </c>
      <c r="M44" s="138" t="str">
        <f t="shared" si="3"/>
        <v/>
      </c>
      <c r="N44" s="138" t="str">
        <f t="shared" si="4"/>
        <v/>
      </c>
      <c r="O44" s="138" t="str">
        <f t="shared" si="5"/>
        <v/>
      </c>
      <c r="P44" s="170"/>
      <c r="Q44" s="175"/>
      <c r="R44" s="175"/>
      <c r="S44" s="175"/>
      <c r="T44" s="175"/>
    </row>
    <row r="45" spans="1:20" ht="15" customHeight="1" x14ac:dyDescent="0.3">
      <c r="A45" s="249">
        <f t="shared" si="6"/>
        <v>40</v>
      </c>
      <c r="B45" s="375"/>
      <c r="C45" s="170"/>
      <c r="D45" s="170"/>
      <c r="E45" s="170"/>
      <c r="F45" s="377"/>
      <c r="G45" s="175"/>
      <c r="H45" s="170"/>
      <c r="I45" s="170"/>
      <c r="J45" s="138" t="str">
        <f t="shared" si="0"/>
        <v/>
      </c>
      <c r="K45" s="138" t="str">
        <f t="shared" si="1"/>
        <v/>
      </c>
      <c r="L45" s="138" t="str">
        <f t="shared" si="2"/>
        <v/>
      </c>
      <c r="M45" s="138" t="str">
        <f t="shared" si="3"/>
        <v/>
      </c>
      <c r="N45" s="138" t="str">
        <f t="shared" si="4"/>
        <v/>
      </c>
      <c r="O45" s="138" t="str">
        <f t="shared" si="5"/>
        <v/>
      </c>
      <c r="P45" s="170"/>
      <c r="Q45" s="175"/>
      <c r="R45" s="175"/>
      <c r="S45" s="175"/>
      <c r="T45" s="175"/>
    </row>
    <row r="46" spans="1:20" ht="15" customHeight="1" x14ac:dyDescent="0.3">
      <c r="A46" s="249">
        <f t="shared" si="6"/>
        <v>41</v>
      </c>
      <c r="B46" s="375"/>
      <c r="C46" s="170"/>
      <c r="D46" s="170"/>
      <c r="E46" s="170"/>
      <c r="F46" s="377"/>
      <c r="G46" s="175"/>
      <c r="H46" s="170"/>
      <c r="I46" s="170"/>
      <c r="J46" s="138" t="str">
        <f t="shared" si="0"/>
        <v/>
      </c>
      <c r="K46" s="138" t="str">
        <f t="shared" si="1"/>
        <v/>
      </c>
      <c r="L46" s="138" t="str">
        <f t="shared" si="2"/>
        <v/>
      </c>
      <c r="M46" s="138" t="str">
        <f t="shared" si="3"/>
        <v/>
      </c>
      <c r="N46" s="138" t="str">
        <f t="shared" si="4"/>
        <v/>
      </c>
      <c r="O46" s="138" t="str">
        <f t="shared" si="5"/>
        <v/>
      </c>
      <c r="P46" s="170"/>
      <c r="Q46" s="175"/>
      <c r="R46" s="175"/>
      <c r="S46" s="175"/>
      <c r="T46" s="175"/>
    </row>
    <row r="47" spans="1:20" ht="15" customHeight="1" x14ac:dyDescent="0.3">
      <c r="A47" s="249">
        <f t="shared" si="6"/>
        <v>42</v>
      </c>
      <c r="B47" s="375"/>
      <c r="C47" s="170"/>
      <c r="D47" s="170"/>
      <c r="E47" s="170"/>
      <c r="F47" s="377"/>
      <c r="G47" s="175"/>
      <c r="H47" s="170"/>
      <c r="I47" s="170"/>
      <c r="J47" s="138" t="str">
        <f t="shared" si="0"/>
        <v/>
      </c>
      <c r="K47" s="138" t="str">
        <f t="shared" si="1"/>
        <v/>
      </c>
      <c r="L47" s="138" t="str">
        <f t="shared" si="2"/>
        <v/>
      </c>
      <c r="M47" s="138" t="str">
        <f t="shared" si="3"/>
        <v/>
      </c>
      <c r="N47" s="138" t="str">
        <f t="shared" si="4"/>
        <v/>
      </c>
      <c r="O47" s="138" t="str">
        <f t="shared" si="5"/>
        <v/>
      </c>
      <c r="P47" s="170"/>
      <c r="Q47" s="175"/>
      <c r="R47" s="175"/>
      <c r="S47" s="175"/>
      <c r="T47" s="175"/>
    </row>
    <row r="48" spans="1:20" ht="15" customHeight="1" x14ac:dyDescent="0.3">
      <c r="A48" s="249">
        <f t="shared" si="6"/>
        <v>43</v>
      </c>
      <c r="B48" s="375"/>
      <c r="C48" s="170"/>
      <c r="D48" s="170"/>
      <c r="E48" s="170"/>
      <c r="F48" s="377"/>
      <c r="G48" s="175"/>
      <c r="H48" s="170"/>
      <c r="I48" s="170"/>
      <c r="J48" s="138" t="str">
        <f t="shared" si="0"/>
        <v/>
      </c>
      <c r="K48" s="138" t="str">
        <f t="shared" si="1"/>
        <v/>
      </c>
      <c r="L48" s="138" t="str">
        <f t="shared" si="2"/>
        <v/>
      </c>
      <c r="M48" s="138" t="str">
        <f t="shared" si="3"/>
        <v/>
      </c>
      <c r="N48" s="138" t="str">
        <f t="shared" si="4"/>
        <v/>
      </c>
      <c r="O48" s="138" t="str">
        <f t="shared" si="5"/>
        <v/>
      </c>
      <c r="P48" s="170"/>
      <c r="Q48" s="175"/>
      <c r="R48" s="175"/>
      <c r="S48" s="175"/>
      <c r="T48" s="175"/>
    </row>
    <row r="49" spans="1:20" ht="15" customHeight="1" x14ac:dyDescent="0.3">
      <c r="A49" s="249">
        <f t="shared" si="6"/>
        <v>44</v>
      </c>
      <c r="B49" s="375"/>
      <c r="C49" s="170"/>
      <c r="D49" s="170"/>
      <c r="E49" s="170"/>
      <c r="F49" s="377"/>
      <c r="G49" s="175"/>
      <c r="H49" s="170"/>
      <c r="I49" s="170"/>
      <c r="J49" s="138" t="str">
        <f t="shared" si="0"/>
        <v/>
      </c>
      <c r="K49" s="138" t="str">
        <f t="shared" si="1"/>
        <v/>
      </c>
      <c r="L49" s="138" t="str">
        <f t="shared" si="2"/>
        <v/>
      </c>
      <c r="M49" s="138" t="str">
        <f t="shared" si="3"/>
        <v/>
      </c>
      <c r="N49" s="138" t="str">
        <f t="shared" si="4"/>
        <v/>
      </c>
      <c r="O49" s="138" t="str">
        <f t="shared" si="5"/>
        <v/>
      </c>
      <c r="P49" s="170"/>
      <c r="Q49" s="175"/>
      <c r="R49" s="175"/>
      <c r="S49" s="175"/>
      <c r="T49" s="175"/>
    </row>
    <row r="50" spans="1:20" ht="15" customHeight="1" x14ac:dyDescent="0.3">
      <c r="A50" s="249">
        <f t="shared" si="6"/>
        <v>45</v>
      </c>
      <c r="B50" s="375"/>
      <c r="C50" s="170"/>
      <c r="D50" s="170"/>
      <c r="E50" s="170"/>
      <c r="F50" s="377"/>
      <c r="G50" s="175"/>
      <c r="H50" s="170"/>
      <c r="I50" s="170"/>
      <c r="J50" s="138" t="str">
        <f t="shared" si="0"/>
        <v/>
      </c>
      <c r="K50" s="138" t="str">
        <f t="shared" si="1"/>
        <v/>
      </c>
      <c r="L50" s="138" t="str">
        <f t="shared" si="2"/>
        <v/>
      </c>
      <c r="M50" s="138" t="str">
        <f t="shared" si="3"/>
        <v/>
      </c>
      <c r="N50" s="138" t="str">
        <f t="shared" si="4"/>
        <v/>
      </c>
      <c r="O50" s="138" t="str">
        <f t="shared" si="5"/>
        <v/>
      </c>
      <c r="P50" s="170"/>
      <c r="Q50" s="175"/>
      <c r="R50" s="175"/>
      <c r="S50" s="175"/>
      <c r="T50" s="175"/>
    </row>
    <row r="51" spans="1:20" ht="15" customHeight="1" x14ac:dyDescent="0.3">
      <c r="A51" s="249">
        <f t="shared" si="6"/>
        <v>46</v>
      </c>
      <c r="B51" s="375"/>
      <c r="C51" s="170"/>
      <c r="D51" s="170"/>
      <c r="E51" s="170"/>
      <c r="F51" s="377"/>
      <c r="G51" s="175"/>
      <c r="H51" s="170"/>
      <c r="I51" s="170"/>
      <c r="J51" s="138" t="str">
        <f t="shared" si="0"/>
        <v/>
      </c>
      <c r="K51" s="138" t="str">
        <f t="shared" si="1"/>
        <v/>
      </c>
      <c r="L51" s="138" t="str">
        <f t="shared" si="2"/>
        <v/>
      </c>
      <c r="M51" s="138" t="str">
        <f t="shared" si="3"/>
        <v/>
      </c>
      <c r="N51" s="138" t="str">
        <f t="shared" si="4"/>
        <v/>
      </c>
      <c r="O51" s="138" t="str">
        <f t="shared" si="5"/>
        <v/>
      </c>
      <c r="P51" s="170"/>
      <c r="Q51" s="175"/>
      <c r="R51" s="175"/>
      <c r="S51" s="175"/>
      <c r="T51" s="175"/>
    </row>
    <row r="52" spans="1:20" ht="15" customHeight="1" x14ac:dyDescent="0.3">
      <c r="A52" s="249">
        <f t="shared" si="6"/>
        <v>47</v>
      </c>
      <c r="B52" s="375"/>
      <c r="C52" s="170"/>
      <c r="D52" s="170"/>
      <c r="E52" s="170"/>
      <c r="F52" s="377"/>
      <c r="G52" s="175"/>
      <c r="H52" s="170"/>
      <c r="I52" s="170"/>
      <c r="J52" s="138" t="str">
        <f t="shared" si="0"/>
        <v/>
      </c>
      <c r="K52" s="138" t="str">
        <f t="shared" si="1"/>
        <v/>
      </c>
      <c r="L52" s="138" t="str">
        <f t="shared" si="2"/>
        <v/>
      </c>
      <c r="M52" s="138" t="str">
        <f t="shared" si="3"/>
        <v/>
      </c>
      <c r="N52" s="138" t="str">
        <f t="shared" si="4"/>
        <v/>
      </c>
      <c r="O52" s="138" t="str">
        <f t="shared" si="5"/>
        <v/>
      </c>
      <c r="P52" s="170"/>
      <c r="Q52" s="175"/>
      <c r="R52" s="175"/>
      <c r="S52" s="175"/>
      <c r="T52" s="175"/>
    </row>
    <row r="53" spans="1:20" ht="15" customHeight="1" x14ac:dyDescent="0.3">
      <c r="A53" s="249">
        <f t="shared" si="6"/>
        <v>48</v>
      </c>
      <c r="B53" s="375"/>
      <c r="C53" s="170"/>
      <c r="D53" s="170"/>
      <c r="E53" s="170"/>
      <c r="F53" s="377"/>
      <c r="G53" s="175"/>
      <c r="H53" s="170"/>
      <c r="I53" s="170"/>
      <c r="J53" s="138" t="str">
        <f t="shared" si="0"/>
        <v/>
      </c>
      <c r="K53" s="138" t="str">
        <f t="shared" si="1"/>
        <v/>
      </c>
      <c r="L53" s="138" t="str">
        <f t="shared" si="2"/>
        <v/>
      </c>
      <c r="M53" s="138" t="str">
        <f t="shared" si="3"/>
        <v/>
      </c>
      <c r="N53" s="138" t="str">
        <f t="shared" si="4"/>
        <v/>
      </c>
      <c r="O53" s="138" t="str">
        <f t="shared" si="5"/>
        <v/>
      </c>
      <c r="P53" s="170"/>
      <c r="Q53" s="175"/>
      <c r="R53" s="175"/>
      <c r="S53" s="175"/>
      <c r="T53" s="175"/>
    </row>
    <row r="54" spans="1:20" ht="15" customHeight="1" x14ac:dyDescent="0.3">
      <c r="A54" s="249">
        <f t="shared" si="6"/>
        <v>49</v>
      </c>
      <c r="B54" s="375"/>
      <c r="C54" s="170"/>
      <c r="D54" s="170"/>
      <c r="E54" s="170"/>
      <c r="F54" s="377"/>
      <c r="G54" s="175"/>
      <c r="H54" s="170"/>
      <c r="I54" s="170"/>
      <c r="J54" s="138" t="str">
        <f t="shared" si="0"/>
        <v/>
      </c>
      <c r="K54" s="138" t="str">
        <f t="shared" si="1"/>
        <v/>
      </c>
      <c r="L54" s="138" t="str">
        <f t="shared" si="2"/>
        <v/>
      </c>
      <c r="M54" s="138" t="str">
        <f t="shared" si="3"/>
        <v/>
      </c>
      <c r="N54" s="138" t="str">
        <f t="shared" si="4"/>
        <v/>
      </c>
      <c r="O54" s="138" t="str">
        <f t="shared" si="5"/>
        <v/>
      </c>
      <c r="P54" s="170"/>
      <c r="Q54" s="175"/>
      <c r="R54" s="175"/>
      <c r="S54" s="175"/>
      <c r="T54" s="175"/>
    </row>
    <row r="55" spans="1:20" ht="15" customHeight="1" x14ac:dyDescent="0.3">
      <c r="A55" s="249">
        <f t="shared" si="6"/>
        <v>50</v>
      </c>
      <c r="B55" s="375"/>
      <c r="C55" s="170"/>
      <c r="D55" s="170"/>
      <c r="E55" s="170"/>
      <c r="F55" s="377"/>
      <c r="G55" s="175"/>
      <c r="H55" s="170"/>
      <c r="I55" s="170"/>
      <c r="J55" s="138" t="str">
        <f t="shared" si="0"/>
        <v/>
      </c>
      <c r="K55" s="138" t="str">
        <f t="shared" si="1"/>
        <v/>
      </c>
      <c r="L55" s="138" t="str">
        <f t="shared" si="2"/>
        <v/>
      </c>
      <c r="M55" s="138" t="str">
        <f t="shared" si="3"/>
        <v/>
      </c>
      <c r="N55" s="138" t="str">
        <f t="shared" si="4"/>
        <v/>
      </c>
      <c r="O55" s="138" t="str">
        <f t="shared" si="5"/>
        <v/>
      </c>
      <c r="P55" s="170"/>
      <c r="Q55" s="175"/>
      <c r="R55" s="175"/>
      <c r="S55" s="175"/>
      <c r="T55" s="175"/>
    </row>
    <row r="56" spans="1:20" ht="15" customHeight="1" x14ac:dyDescent="0.3">
      <c r="A56" s="249">
        <f t="shared" si="6"/>
        <v>51</v>
      </c>
      <c r="B56" s="375"/>
      <c r="C56" s="170"/>
      <c r="D56" s="170"/>
      <c r="E56" s="170"/>
      <c r="F56" s="377"/>
      <c r="G56" s="175"/>
      <c r="H56" s="170"/>
      <c r="I56" s="170"/>
      <c r="J56" s="138" t="str">
        <f t="shared" si="0"/>
        <v/>
      </c>
      <c r="K56" s="138" t="str">
        <f t="shared" si="1"/>
        <v/>
      </c>
      <c r="L56" s="138" t="str">
        <f t="shared" si="2"/>
        <v/>
      </c>
      <c r="M56" s="138" t="str">
        <f t="shared" si="3"/>
        <v/>
      </c>
      <c r="N56" s="138" t="str">
        <f t="shared" si="4"/>
        <v/>
      </c>
      <c r="O56" s="138" t="str">
        <f t="shared" si="5"/>
        <v/>
      </c>
      <c r="P56" s="170"/>
      <c r="Q56" s="175"/>
      <c r="R56" s="175"/>
      <c r="S56" s="175"/>
      <c r="T56" s="175"/>
    </row>
    <row r="57" spans="1:20" ht="15" customHeight="1" x14ac:dyDescent="0.3">
      <c r="A57" s="249">
        <f t="shared" si="6"/>
        <v>52</v>
      </c>
      <c r="B57" s="375"/>
      <c r="C57" s="170"/>
      <c r="D57" s="170"/>
      <c r="E57" s="170"/>
      <c r="F57" s="377"/>
      <c r="G57" s="175"/>
      <c r="H57" s="170"/>
      <c r="I57" s="170"/>
      <c r="J57" s="138" t="str">
        <f t="shared" si="0"/>
        <v/>
      </c>
      <c r="K57" s="138" t="str">
        <f t="shared" si="1"/>
        <v/>
      </c>
      <c r="L57" s="138" t="str">
        <f t="shared" si="2"/>
        <v/>
      </c>
      <c r="M57" s="138" t="str">
        <f t="shared" si="3"/>
        <v/>
      </c>
      <c r="N57" s="138" t="str">
        <f t="shared" si="4"/>
        <v/>
      </c>
      <c r="O57" s="138" t="str">
        <f t="shared" si="5"/>
        <v/>
      </c>
      <c r="P57" s="170"/>
      <c r="Q57" s="175"/>
      <c r="R57" s="175"/>
      <c r="S57" s="175"/>
      <c r="T57" s="175"/>
    </row>
    <row r="58" spans="1:20" ht="15" customHeight="1" x14ac:dyDescent="0.3">
      <c r="A58" s="249">
        <f t="shared" si="6"/>
        <v>53</v>
      </c>
      <c r="B58" s="375"/>
      <c r="C58" s="170"/>
      <c r="D58" s="170"/>
      <c r="E58" s="170"/>
      <c r="F58" s="377"/>
      <c r="G58" s="175"/>
      <c r="H58" s="170"/>
      <c r="I58" s="170"/>
      <c r="J58" s="138" t="str">
        <f t="shared" si="0"/>
        <v/>
      </c>
      <c r="K58" s="138" t="str">
        <f t="shared" si="1"/>
        <v/>
      </c>
      <c r="L58" s="138" t="str">
        <f t="shared" si="2"/>
        <v/>
      </c>
      <c r="M58" s="138" t="str">
        <f t="shared" si="3"/>
        <v/>
      </c>
      <c r="N58" s="138" t="str">
        <f t="shared" si="4"/>
        <v/>
      </c>
      <c r="O58" s="138" t="str">
        <f t="shared" si="5"/>
        <v/>
      </c>
      <c r="P58" s="170"/>
      <c r="Q58" s="175"/>
      <c r="R58" s="175"/>
      <c r="S58" s="175"/>
      <c r="T58" s="175"/>
    </row>
    <row r="59" spans="1:20" ht="15" customHeight="1" x14ac:dyDescent="0.3">
      <c r="A59" s="249">
        <f t="shared" si="6"/>
        <v>54</v>
      </c>
      <c r="B59" s="375"/>
      <c r="C59" s="170"/>
      <c r="D59" s="170"/>
      <c r="E59" s="170"/>
      <c r="F59" s="377"/>
      <c r="G59" s="175"/>
      <c r="H59" s="170"/>
      <c r="I59" s="170"/>
      <c r="J59" s="138" t="str">
        <f t="shared" si="0"/>
        <v/>
      </c>
      <c r="K59" s="138" t="str">
        <f t="shared" si="1"/>
        <v/>
      </c>
      <c r="L59" s="138" t="str">
        <f t="shared" si="2"/>
        <v/>
      </c>
      <c r="M59" s="138" t="str">
        <f t="shared" si="3"/>
        <v/>
      </c>
      <c r="N59" s="138" t="str">
        <f t="shared" si="4"/>
        <v/>
      </c>
      <c r="O59" s="138" t="str">
        <f t="shared" si="5"/>
        <v/>
      </c>
      <c r="P59" s="170"/>
      <c r="Q59" s="175"/>
      <c r="R59" s="175"/>
      <c r="S59" s="175"/>
      <c r="T59" s="175"/>
    </row>
    <row r="60" spans="1:20" ht="15" customHeight="1" x14ac:dyDescent="0.3">
      <c r="A60" s="249">
        <f t="shared" si="6"/>
        <v>55</v>
      </c>
      <c r="B60" s="375"/>
      <c r="C60" s="170"/>
      <c r="D60" s="170"/>
      <c r="E60" s="170"/>
      <c r="F60" s="377"/>
      <c r="G60" s="175"/>
      <c r="H60" s="170"/>
      <c r="I60" s="170"/>
      <c r="J60" s="138" t="str">
        <f t="shared" si="0"/>
        <v/>
      </c>
      <c r="K60" s="138" t="str">
        <f t="shared" si="1"/>
        <v/>
      </c>
      <c r="L60" s="138" t="str">
        <f t="shared" si="2"/>
        <v/>
      </c>
      <c r="M60" s="138" t="str">
        <f t="shared" si="3"/>
        <v/>
      </c>
      <c r="N60" s="138" t="str">
        <f t="shared" si="4"/>
        <v/>
      </c>
      <c r="O60" s="138" t="str">
        <f t="shared" si="5"/>
        <v/>
      </c>
      <c r="P60" s="170"/>
      <c r="Q60" s="175"/>
      <c r="R60" s="175"/>
      <c r="S60" s="175"/>
      <c r="T60" s="175"/>
    </row>
    <row r="61" spans="1:20" ht="15" customHeight="1" x14ac:dyDescent="0.3">
      <c r="A61" s="249">
        <f t="shared" si="6"/>
        <v>56</v>
      </c>
      <c r="B61" s="375"/>
      <c r="C61" s="170"/>
      <c r="D61" s="170"/>
      <c r="E61" s="170"/>
      <c r="F61" s="377"/>
      <c r="G61" s="175"/>
      <c r="H61" s="170"/>
      <c r="I61" s="170"/>
      <c r="J61" s="138" t="str">
        <f t="shared" si="0"/>
        <v/>
      </c>
      <c r="K61" s="138" t="str">
        <f t="shared" si="1"/>
        <v/>
      </c>
      <c r="L61" s="138" t="str">
        <f t="shared" si="2"/>
        <v/>
      </c>
      <c r="M61" s="138" t="str">
        <f t="shared" si="3"/>
        <v/>
      </c>
      <c r="N61" s="138" t="str">
        <f t="shared" si="4"/>
        <v/>
      </c>
      <c r="O61" s="138" t="str">
        <f t="shared" si="5"/>
        <v/>
      </c>
      <c r="P61" s="170"/>
      <c r="Q61" s="175"/>
      <c r="R61" s="175"/>
      <c r="S61" s="175"/>
      <c r="T61" s="175"/>
    </row>
    <row r="62" spans="1:20" ht="15" customHeight="1" x14ac:dyDescent="0.3">
      <c r="A62" s="249">
        <f t="shared" si="6"/>
        <v>57</v>
      </c>
      <c r="B62" s="375"/>
      <c r="C62" s="170"/>
      <c r="D62" s="170"/>
      <c r="E62" s="170"/>
      <c r="F62" s="377"/>
      <c r="G62" s="175"/>
      <c r="H62" s="170"/>
      <c r="I62" s="170"/>
      <c r="J62" s="138" t="str">
        <f t="shared" si="0"/>
        <v/>
      </c>
      <c r="K62" s="138" t="str">
        <f t="shared" si="1"/>
        <v/>
      </c>
      <c r="L62" s="138" t="str">
        <f t="shared" si="2"/>
        <v/>
      </c>
      <c r="M62" s="138" t="str">
        <f t="shared" si="3"/>
        <v/>
      </c>
      <c r="N62" s="138" t="str">
        <f t="shared" si="4"/>
        <v/>
      </c>
      <c r="O62" s="138" t="str">
        <f t="shared" si="5"/>
        <v/>
      </c>
      <c r="P62" s="170"/>
      <c r="Q62" s="175"/>
      <c r="R62" s="175"/>
      <c r="S62" s="175"/>
      <c r="T62" s="175"/>
    </row>
    <row r="63" spans="1:20" ht="15" customHeight="1" x14ac:dyDescent="0.3">
      <c r="A63" s="249">
        <f t="shared" si="6"/>
        <v>58</v>
      </c>
      <c r="B63" s="375"/>
      <c r="C63" s="170"/>
      <c r="D63" s="170"/>
      <c r="E63" s="170"/>
      <c r="F63" s="377"/>
      <c r="G63" s="175"/>
      <c r="H63" s="170"/>
      <c r="I63" s="170"/>
      <c r="J63" s="138" t="str">
        <f t="shared" si="0"/>
        <v/>
      </c>
      <c r="K63" s="138" t="str">
        <f t="shared" si="1"/>
        <v/>
      </c>
      <c r="L63" s="138" t="str">
        <f t="shared" si="2"/>
        <v/>
      </c>
      <c r="M63" s="138" t="str">
        <f t="shared" si="3"/>
        <v/>
      </c>
      <c r="N63" s="138" t="str">
        <f t="shared" si="4"/>
        <v/>
      </c>
      <c r="O63" s="138" t="str">
        <f t="shared" si="5"/>
        <v/>
      </c>
      <c r="P63" s="170"/>
      <c r="Q63" s="175"/>
      <c r="R63" s="175"/>
      <c r="S63" s="175"/>
      <c r="T63" s="175"/>
    </row>
    <row r="64" spans="1:20" ht="15" customHeight="1" x14ac:dyDescent="0.3">
      <c r="A64" s="249">
        <f t="shared" si="6"/>
        <v>59</v>
      </c>
      <c r="B64" s="375"/>
      <c r="C64" s="170"/>
      <c r="D64" s="170"/>
      <c r="E64" s="170"/>
      <c r="F64" s="377"/>
      <c r="G64" s="175"/>
      <c r="H64" s="170"/>
      <c r="I64" s="170"/>
      <c r="J64" s="138" t="str">
        <f t="shared" si="0"/>
        <v/>
      </c>
      <c r="K64" s="138" t="str">
        <f t="shared" si="1"/>
        <v/>
      </c>
      <c r="L64" s="138" t="str">
        <f t="shared" si="2"/>
        <v/>
      </c>
      <c r="M64" s="138" t="str">
        <f t="shared" si="3"/>
        <v/>
      </c>
      <c r="N64" s="138" t="str">
        <f t="shared" si="4"/>
        <v/>
      </c>
      <c r="O64" s="138" t="str">
        <f t="shared" si="5"/>
        <v/>
      </c>
      <c r="P64" s="170"/>
      <c r="Q64" s="175"/>
      <c r="R64" s="175"/>
      <c r="S64" s="175"/>
      <c r="T64" s="175"/>
    </row>
    <row r="65" spans="1:20" ht="15" customHeight="1" x14ac:dyDescent="0.3">
      <c r="A65" s="249">
        <f t="shared" si="6"/>
        <v>60</v>
      </c>
      <c r="B65" s="375"/>
      <c r="C65" s="170"/>
      <c r="D65" s="170"/>
      <c r="E65" s="170"/>
      <c r="F65" s="377"/>
      <c r="G65" s="175"/>
      <c r="H65" s="170"/>
      <c r="I65" s="170"/>
      <c r="J65" s="138" t="str">
        <f t="shared" si="0"/>
        <v/>
      </c>
      <c r="K65" s="138" t="str">
        <f t="shared" si="1"/>
        <v/>
      </c>
      <c r="L65" s="138" t="str">
        <f t="shared" si="2"/>
        <v/>
      </c>
      <c r="M65" s="138" t="str">
        <f t="shared" si="3"/>
        <v/>
      </c>
      <c r="N65" s="138" t="str">
        <f t="shared" si="4"/>
        <v/>
      </c>
      <c r="O65" s="138" t="str">
        <f t="shared" si="5"/>
        <v/>
      </c>
      <c r="P65" s="170"/>
      <c r="Q65" s="175"/>
      <c r="R65" s="175"/>
      <c r="S65" s="175"/>
      <c r="T65" s="175"/>
    </row>
    <row r="66" spans="1:20" ht="15" customHeight="1" x14ac:dyDescent="0.3">
      <c r="A66" s="249">
        <f t="shared" si="6"/>
        <v>61</v>
      </c>
      <c r="B66" s="375"/>
      <c r="C66" s="170"/>
      <c r="D66" s="170"/>
      <c r="E66" s="170"/>
      <c r="F66" s="377"/>
      <c r="G66" s="175"/>
      <c r="H66" s="170"/>
      <c r="I66" s="170"/>
      <c r="J66" s="138" t="str">
        <f t="shared" si="0"/>
        <v/>
      </c>
      <c r="K66" s="138" t="str">
        <f t="shared" si="1"/>
        <v/>
      </c>
      <c r="L66" s="138" t="str">
        <f t="shared" si="2"/>
        <v/>
      </c>
      <c r="M66" s="138" t="str">
        <f t="shared" si="3"/>
        <v/>
      </c>
      <c r="N66" s="138" t="str">
        <f t="shared" si="4"/>
        <v/>
      </c>
      <c r="O66" s="138" t="str">
        <f t="shared" si="5"/>
        <v/>
      </c>
      <c r="P66" s="170"/>
      <c r="Q66" s="175"/>
      <c r="R66" s="175"/>
      <c r="S66" s="175"/>
      <c r="T66" s="175"/>
    </row>
    <row r="67" spans="1:20" ht="15" customHeight="1" x14ac:dyDescent="0.3">
      <c r="A67" s="249">
        <f t="shared" si="6"/>
        <v>62</v>
      </c>
      <c r="B67" s="375"/>
      <c r="C67" s="170"/>
      <c r="D67" s="170"/>
      <c r="E67" s="170"/>
      <c r="F67" s="377"/>
      <c r="G67" s="175"/>
      <c r="H67" s="170"/>
      <c r="I67" s="170"/>
      <c r="J67" s="138" t="str">
        <f t="shared" si="0"/>
        <v/>
      </c>
      <c r="K67" s="138" t="str">
        <f t="shared" si="1"/>
        <v/>
      </c>
      <c r="L67" s="138" t="str">
        <f t="shared" si="2"/>
        <v/>
      </c>
      <c r="M67" s="138" t="str">
        <f t="shared" si="3"/>
        <v/>
      </c>
      <c r="N67" s="138" t="str">
        <f t="shared" si="4"/>
        <v/>
      </c>
      <c r="O67" s="138" t="str">
        <f t="shared" si="5"/>
        <v/>
      </c>
      <c r="P67" s="170"/>
      <c r="Q67" s="175"/>
      <c r="R67" s="175"/>
      <c r="S67" s="175"/>
      <c r="T67" s="175"/>
    </row>
    <row r="68" spans="1:20" ht="15" customHeight="1" x14ac:dyDescent="0.3">
      <c r="A68" s="249">
        <f t="shared" si="6"/>
        <v>63</v>
      </c>
      <c r="B68" s="170"/>
      <c r="C68" s="170"/>
      <c r="D68" s="170"/>
      <c r="E68" s="170"/>
      <c r="F68" s="377"/>
      <c r="G68" s="175"/>
      <c r="H68" s="170"/>
      <c r="I68" s="170"/>
      <c r="J68" s="138" t="str">
        <f t="shared" si="0"/>
        <v/>
      </c>
      <c r="K68" s="138" t="str">
        <f t="shared" si="1"/>
        <v/>
      </c>
      <c r="L68" s="138" t="str">
        <f t="shared" si="2"/>
        <v/>
      </c>
      <c r="M68" s="138" t="str">
        <f t="shared" si="3"/>
        <v/>
      </c>
      <c r="N68" s="138" t="str">
        <f t="shared" si="4"/>
        <v/>
      </c>
      <c r="O68" s="138" t="str">
        <f t="shared" si="5"/>
        <v/>
      </c>
      <c r="P68" s="170"/>
      <c r="Q68" s="175"/>
      <c r="R68" s="175"/>
      <c r="S68" s="175"/>
      <c r="T68" s="175"/>
    </row>
    <row r="69" spans="1:20" ht="15" customHeight="1" x14ac:dyDescent="0.3">
      <c r="A69" s="249">
        <f t="shared" si="6"/>
        <v>64</v>
      </c>
      <c r="B69" s="375"/>
      <c r="C69" s="170"/>
      <c r="D69" s="170"/>
      <c r="E69" s="170"/>
      <c r="F69" s="377"/>
      <c r="G69" s="175"/>
      <c r="H69" s="170"/>
      <c r="I69" s="170"/>
      <c r="J69" s="138" t="str">
        <f t="shared" si="0"/>
        <v/>
      </c>
      <c r="K69" s="138" t="str">
        <f t="shared" si="1"/>
        <v/>
      </c>
      <c r="L69" s="138" t="str">
        <f t="shared" si="2"/>
        <v/>
      </c>
      <c r="M69" s="138" t="str">
        <f t="shared" si="3"/>
        <v/>
      </c>
      <c r="N69" s="138" t="str">
        <f t="shared" si="4"/>
        <v/>
      </c>
      <c r="O69" s="138" t="str">
        <f t="shared" si="5"/>
        <v/>
      </c>
      <c r="P69" s="170"/>
      <c r="Q69" s="175"/>
      <c r="R69" s="175"/>
      <c r="S69" s="175"/>
      <c r="T69" s="175"/>
    </row>
    <row r="70" spans="1:20" ht="15" customHeight="1" x14ac:dyDescent="0.3">
      <c r="A70" s="249">
        <f t="shared" si="6"/>
        <v>65</v>
      </c>
      <c r="B70" s="375"/>
      <c r="C70" s="170"/>
      <c r="D70" s="170"/>
      <c r="E70" s="170"/>
      <c r="F70" s="377"/>
      <c r="G70" s="175"/>
      <c r="H70" s="170"/>
      <c r="I70" s="170"/>
      <c r="J70" s="138" t="str">
        <f t="shared" ref="J70:J133" si="7">IF($H70="","",VLOOKUP($H70,LE_Inputs,4,FALSE))</f>
        <v/>
      </c>
      <c r="K70" s="138" t="str">
        <f t="shared" ref="K70:K133" si="8">IF($I70="","",VLOOKUP($I70,LE_Inputs,4,FALSE))</f>
        <v/>
      </c>
      <c r="L70" s="138" t="str">
        <f t="shared" ref="L70:L133" si="9">IF($H70="","",VLOOKUP($H70,LE_Inputs,5,FALSE))</f>
        <v/>
      </c>
      <c r="M70" s="138" t="str">
        <f t="shared" ref="M70:M133" si="10">IF($I70="","",VLOOKUP($I70,LE_Inputs,5,FALSE))</f>
        <v/>
      </c>
      <c r="N70" s="138" t="str">
        <f t="shared" ref="N70:N133" si="11">IF($H70="","",VLOOKUP($H70,LE_Inputs,17,FALSE))</f>
        <v/>
      </c>
      <c r="O70" s="138" t="str">
        <f t="shared" ref="O70:O133" si="12">IF($I70="","",VLOOKUP($I70,LE_Inputs,17,FALSE))</f>
        <v/>
      </c>
      <c r="P70" s="170"/>
      <c r="Q70" s="175"/>
      <c r="R70" s="175"/>
      <c r="S70" s="175"/>
      <c r="T70" s="175"/>
    </row>
    <row r="71" spans="1:20" ht="15" customHeight="1" x14ac:dyDescent="0.3">
      <c r="A71" s="249">
        <f t="shared" si="6"/>
        <v>66</v>
      </c>
      <c r="B71" s="375"/>
      <c r="C71" s="170"/>
      <c r="D71" s="170"/>
      <c r="E71" s="170"/>
      <c r="F71" s="377"/>
      <c r="G71" s="175"/>
      <c r="H71" s="170"/>
      <c r="I71" s="170"/>
      <c r="J71" s="138" t="str">
        <f t="shared" si="7"/>
        <v/>
      </c>
      <c r="K71" s="138" t="str">
        <f t="shared" si="8"/>
        <v/>
      </c>
      <c r="L71" s="138" t="str">
        <f t="shared" si="9"/>
        <v/>
      </c>
      <c r="M71" s="138" t="str">
        <f t="shared" si="10"/>
        <v/>
      </c>
      <c r="N71" s="138" t="str">
        <f t="shared" si="11"/>
        <v/>
      </c>
      <c r="O71" s="138" t="str">
        <f t="shared" si="12"/>
        <v/>
      </c>
      <c r="P71" s="170"/>
      <c r="Q71" s="175"/>
      <c r="R71" s="175"/>
      <c r="S71" s="175"/>
      <c r="T71" s="175"/>
    </row>
    <row r="72" spans="1:20" ht="15" customHeight="1" x14ac:dyDescent="0.3">
      <c r="A72" s="249">
        <f t="shared" ref="A72:A135" si="13">A71+1</f>
        <v>67</v>
      </c>
      <c r="B72" s="375"/>
      <c r="C72" s="170"/>
      <c r="D72" s="170"/>
      <c r="E72" s="170"/>
      <c r="F72" s="377"/>
      <c r="G72" s="175"/>
      <c r="H72" s="170"/>
      <c r="I72" s="170"/>
      <c r="J72" s="138" t="str">
        <f t="shared" si="7"/>
        <v/>
      </c>
      <c r="K72" s="138" t="str">
        <f t="shared" si="8"/>
        <v/>
      </c>
      <c r="L72" s="138" t="str">
        <f t="shared" si="9"/>
        <v/>
      </c>
      <c r="M72" s="138" t="str">
        <f t="shared" si="10"/>
        <v/>
      </c>
      <c r="N72" s="138" t="str">
        <f t="shared" si="11"/>
        <v/>
      </c>
      <c r="O72" s="138" t="str">
        <f t="shared" si="12"/>
        <v/>
      </c>
      <c r="P72" s="170"/>
      <c r="Q72" s="175"/>
      <c r="R72" s="175"/>
      <c r="S72" s="175"/>
      <c r="T72" s="175"/>
    </row>
    <row r="73" spans="1:20" ht="15" customHeight="1" x14ac:dyDescent="0.3">
      <c r="A73" s="249">
        <f t="shared" si="13"/>
        <v>68</v>
      </c>
      <c r="B73" s="375"/>
      <c r="C73" s="170"/>
      <c r="D73" s="170"/>
      <c r="E73" s="170"/>
      <c r="F73" s="377"/>
      <c r="G73" s="175"/>
      <c r="H73" s="170"/>
      <c r="I73" s="170"/>
      <c r="J73" s="138" t="str">
        <f t="shared" si="7"/>
        <v/>
      </c>
      <c r="K73" s="138" t="str">
        <f t="shared" si="8"/>
        <v/>
      </c>
      <c r="L73" s="138" t="str">
        <f t="shared" si="9"/>
        <v/>
      </c>
      <c r="M73" s="138" t="str">
        <f t="shared" si="10"/>
        <v/>
      </c>
      <c r="N73" s="138" t="str">
        <f t="shared" si="11"/>
        <v/>
      </c>
      <c r="O73" s="138" t="str">
        <f t="shared" si="12"/>
        <v/>
      </c>
      <c r="P73" s="170"/>
      <c r="Q73" s="175"/>
      <c r="R73" s="175"/>
      <c r="S73" s="175"/>
      <c r="T73" s="175"/>
    </row>
    <row r="74" spans="1:20" ht="15" customHeight="1" x14ac:dyDescent="0.3">
      <c r="A74" s="249">
        <f t="shared" si="13"/>
        <v>69</v>
      </c>
      <c r="B74" s="375"/>
      <c r="C74" s="170"/>
      <c r="D74" s="170"/>
      <c r="E74" s="170"/>
      <c r="F74" s="377"/>
      <c r="G74" s="175"/>
      <c r="H74" s="170"/>
      <c r="I74" s="170"/>
      <c r="J74" s="138" t="str">
        <f t="shared" si="7"/>
        <v/>
      </c>
      <c r="K74" s="138" t="str">
        <f t="shared" si="8"/>
        <v/>
      </c>
      <c r="L74" s="138" t="str">
        <f t="shared" si="9"/>
        <v/>
      </c>
      <c r="M74" s="138" t="str">
        <f t="shared" si="10"/>
        <v/>
      </c>
      <c r="N74" s="138" t="str">
        <f t="shared" si="11"/>
        <v/>
      </c>
      <c r="O74" s="138" t="str">
        <f t="shared" si="12"/>
        <v/>
      </c>
      <c r="P74" s="170"/>
      <c r="Q74" s="175"/>
      <c r="R74" s="175"/>
      <c r="S74" s="175"/>
      <c r="T74" s="175"/>
    </row>
    <row r="75" spans="1:20" ht="15" customHeight="1" x14ac:dyDescent="0.3">
      <c r="A75" s="249">
        <f t="shared" si="13"/>
        <v>70</v>
      </c>
      <c r="B75" s="375"/>
      <c r="C75" s="170"/>
      <c r="D75" s="170"/>
      <c r="E75" s="170"/>
      <c r="F75" s="377"/>
      <c r="G75" s="175"/>
      <c r="H75" s="170"/>
      <c r="I75" s="170"/>
      <c r="J75" s="138" t="str">
        <f t="shared" si="7"/>
        <v/>
      </c>
      <c r="K75" s="138" t="str">
        <f t="shared" si="8"/>
        <v/>
      </c>
      <c r="L75" s="138" t="str">
        <f t="shared" si="9"/>
        <v/>
      </c>
      <c r="M75" s="138" t="str">
        <f t="shared" si="10"/>
        <v/>
      </c>
      <c r="N75" s="138" t="str">
        <f t="shared" si="11"/>
        <v/>
      </c>
      <c r="O75" s="138" t="str">
        <f t="shared" si="12"/>
        <v/>
      </c>
      <c r="P75" s="170"/>
      <c r="Q75" s="175"/>
      <c r="R75" s="175"/>
      <c r="S75" s="175"/>
      <c r="T75" s="175"/>
    </row>
    <row r="76" spans="1:20" ht="15" customHeight="1" x14ac:dyDescent="0.3">
      <c r="A76" s="249">
        <f t="shared" si="13"/>
        <v>71</v>
      </c>
      <c r="B76" s="375"/>
      <c r="C76" s="170"/>
      <c r="D76" s="170"/>
      <c r="E76" s="170"/>
      <c r="F76" s="377"/>
      <c r="G76" s="175"/>
      <c r="H76" s="170"/>
      <c r="I76" s="170"/>
      <c r="J76" s="138" t="str">
        <f t="shared" si="7"/>
        <v/>
      </c>
      <c r="K76" s="138" t="str">
        <f t="shared" si="8"/>
        <v/>
      </c>
      <c r="L76" s="138" t="str">
        <f t="shared" si="9"/>
        <v/>
      </c>
      <c r="M76" s="138" t="str">
        <f t="shared" si="10"/>
        <v/>
      </c>
      <c r="N76" s="138" t="str">
        <f t="shared" si="11"/>
        <v/>
      </c>
      <c r="O76" s="138" t="str">
        <f t="shared" si="12"/>
        <v/>
      </c>
      <c r="P76" s="170"/>
      <c r="Q76" s="175"/>
      <c r="R76" s="175"/>
      <c r="S76" s="175"/>
      <c r="T76" s="175"/>
    </row>
    <row r="77" spans="1:20" ht="15" customHeight="1" x14ac:dyDescent="0.3">
      <c r="A77" s="249">
        <f t="shared" si="13"/>
        <v>72</v>
      </c>
      <c r="B77" s="375"/>
      <c r="C77" s="170"/>
      <c r="D77" s="170"/>
      <c r="E77" s="170"/>
      <c r="F77" s="377"/>
      <c r="G77" s="175"/>
      <c r="H77" s="170"/>
      <c r="I77" s="170"/>
      <c r="J77" s="138" t="str">
        <f t="shared" si="7"/>
        <v/>
      </c>
      <c r="K77" s="138" t="str">
        <f t="shared" si="8"/>
        <v/>
      </c>
      <c r="L77" s="138" t="str">
        <f t="shared" si="9"/>
        <v/>
      </c>
      <c r="M77" s="138" t="str">
        <f t="shared" si="10"/>
        <v/>
      </c>
      <c r="N77" s="138" t="str">
        <f t="shared" si="11"/>
        <v/>
      </c>
      <c r="O77" s="138" t="str">
        <f t="shared" si="12"/>
        <v/>
      </c>
      <c r="P77" s="170"/>
      <c r="Q77" s="175"/>
      <c r="R77" s="175"/>
      <c r="S77" s="175"/>
      <c r="T77" s="175"/>
    </row>
    <row r="78" spans="1:20" ht="15" customHeight="1" x14ac:dyDescent="0.3">
      <c r="A78" s="249">
        <f t="shared" si="13"/>
        <v>73</v>
      </c>
      <c r="B78" s="375"/>
      <c r="C78" s="170"/>
      <c r="D78" s="170"/>
      <c r="E78" s="170"/>
      <c r="F78" s="377"/>
      <c r="G78" s="175"/>
      <c r="H78" s="170"/>
      <c r="I78" s="170"/>
      <c r="J78" s="138" t="str">
        <f t="shared" si="7"/>
        <v/>
      </c>
      <c r="K78" s="138" t="str">
        <f t="shared" si="8"/>
        <v/>
      </c>
      <c r="L78" s="138" t="str">
        <f t="shared" si="9"/>
        <v/>
      </c>
      <c r="M78" s="138" t="str">
        <f t="shared" si="10"/>
        <v/>
      </c>
      <c r="N78" s="138" t="str">
        <f t="shared" si="11"/>
        <v/>
      </c>
      <c r="O78" s="138" t="str">
        <f t="shared" si="12"/>
        <v/>
      </c>
      <c r="P78" s="170"/>
      <c r="Q78" s="175"/>
      <c r="R78" s="175"/>
      <c r="S78" s="175"/>
      <c r="T78" s="175"/>
    </row>
    <row r="79" spans="1:20" ht="15" customHeight="1" x14ac:dyDescent="0.3">
      <c r="A79" s="249">
        <f t="shared" si="13"/>
        <v>74</v>
      </c>
      <c r="B79" s="375"/>
      <c r="C79" s="170"/>
      <c r="D79" s="170"/>
      <c r="E79" s="170"/>
      <c r="F79" s="377"/>
      <c r="G79" s="175"/>
      <c r="H79" s="170"/>
      <c r="I79" s="170"/>
      <c r="J79" s="138" t="str">
        <f t="shared" si="7"/>
        <v/>
      </c>
      <c r="K79" s="138" t="str">
        <f t="shared" si="8"/>
        <v/>
      </c>
      <c r="L79" s="138" t="str">
        <f t="shared" si="9"/>
        <v/>
      </c>
      <c r="M79" s="138" t="str">
        <f t="shared" si="10"/>
        <v/>
      </c>
      <c r="N79" s="138" t="str">
        <f t="shared" si="11"/>
        <v/>
      </c>
      <c r="O79" s="138" t="str">
        <f t="shared" si="12"/>
        <v/>
      </c>
      <c r="P79" s="170"/>
      <c r="Q79" s="175"/>
      <c r="R79" s="175"/>
      <c r="S79" s="175"/>
      <c r="T79" s="175"/>
    </row>
    <row r="80" spans="1:20" ht="15" customHeight="1" x14ac:dyDescent="0.3">
      <c r="A80" s="249">
        <f t="shared" si="13"/>
        <v>75</v>
      </c>
      <c r="B80" s="375"/>
      <c r="C80" s="170"/>
      <c r="D80" s="170"/>
      <c r="E80" s="170"/>
      <c r="F80" s="377"/>
      <c r="G80" s="175"/>
      <c r="H80" s="170"/>
      <c r="I80" s="170"/>
      <c r="J80" s="138" t="str">
        <f t="shared" si="7"/>
        <v/>
      </c>
      <c r="K80" s="138" t="str">
        <f t="shared" si="8"/>
        <v/>
      </c>
      <c r="L80" s="138" t="str">
        <f t="shared" si="9"/>
        <v/>
      </c>
      <c r="M80" s="138" t="str">
        <f t="shared" si="10"/>
        <v/>
      </c>
      <c r="N80" s="138" t="str">
        <f t="shared" si="11"/>
        <v/>
      </c>
      <c r="O80" s="138" t="str">
        <f t="shared" si="12"/>
        <v/>
      </c>
      <c r="P80" s="170"/>
      <c r="Q80" s="175"/>
      <c r="R80" s="175"/>
      <c r="S80" s="175"/>
      <c r="T80" s="175"/>
    </row>
    <row r="81" spans="1:20" ht="15" customHeight="1" x14ac:dyDescent="0.3">
      <c r="A81" s="249">
        <f t="shared" si="13"/>
        <v>76</v>
      </c>
      <c r="B81" s="375"/>
      <c r="C81" s="170"/>
      <c r="D81" s="170"/>
      <c r="E81" s="170"/>
      <c r="F81" s="377"/>
      <c r="G81" s="175"/>
      <c r="H81" s="170"/>
      <c r="I81" s="170"/>
      <c r="J81" s="138" t="str">
        <f t="shared" si="7"/>
        <v/>
      </c>
      <c r="K81" s="138" t="str">
        <f t="shared" si="8"/>
        <v/>
      </c>
      <c r="L81" s="138" t="str">
        <f t="shared" si="9"/>
        <v/>
      </c>
      <c r="M81" s="138" t="str">
        <f t="shared" si="10"/>
        <v/>
      </c>
      <c r="N81" s="138" t="str">
        <f t="shared" si="11"/>
        <v/>
      </c>
      <c r="O81" s="138" t="str">
        <f t="shared" si="12"/>
        <v/>
      </c>
      <c r="P81" s="170"/>
      <c r="Q81" s="175"/>
      <c r="R81" s="175"/>
      <c r="S81" s="175"/>
      <c r="T81" s="175"/>
    </row>
    <row r="82" spans="1:20" ht="15" customHeight="1" x14ac:dyDescent="0.3">
      <c r="A82" s="249">
        <f t="shared" si="13"/>
        <v>77</v>
      </c>
      <c r="B82" s="375"/>
      <c r="C82" s="170"/>
      <c r="D82" s="170"/>
      <c r="E82" s="170"/>
      <c r="F82" s="377"/>
      <c r="G82" s="175"/>
      <c r="H82" s="170"/>
      <c r="I82" s="170"/>
      <c r="J82" s="138" t="str">
        <f t="shared" si="7"/>
        <v/>
      </c>
      <c r="K82" s="138" t="str">
        <f t="shared" si="8"/>
        <v/>
      </c>
      <c r="L82" s="138" t="str">
        <f t="shared" si="9"/>
        <v/>
      </c>
      <c r="M82" s="138" t="str">
        <f t="shared" si="10"/>
        <v/>
      </c>
      <c r="N82" s="138" t="str">
        <f t="shared" si="11"/>
        <v/>
      </c>
      <c r="O82" s="138" t="str">
        <f t="shared" si="12"/>
        <v/>
      </c>
      <c r="P82" s="170"/>
      <c r="Q82" s="175"/>
      <c r="R82" s="175"/>
      <c r="S82" s="175"/>
      <c r="T82" s="175"/>
    </row>
    <row r="83" spans="1:20" ht="15" customHeight="1" x14ac:dyDescent="0.3">
      <c r="A83" s="249">
        <f t="shared" si="13"/>
        <v>78</v>
      </c>
      <c r="B83" s="375"/>
      <c r="C83" s="170"/>
      <c r="D83" s="170"/>
      <c r="E83" s="170"/>
      <c r="F83" s="377"/>
      <c r="G83" s="175"/>
      <c r="H83" s="170"/>
      <c r="I83" s="170"/>
      <c r="J83" s="138" t="str">
        <f t="shared" si="7"/>
        <v/>
      </c>
      <c r="K83" s="138" t="str">
        <f t="shared" si="8"/>
        <v/>
      </c>
      <c r="L83" s="138" t="str">
        <f t="shared" si="9"/>
        <v/>
      </c>
      <c r="M83" s="138" t="str">
        <f t="shared" si="10"/>
        <v/>
      </c>
      <c r="N83" s="138" t="str">
        <f t="shared" si="11"/>
        <v/>
      </c>
      <c r="O83" s="138" t="str">
        <f t="shared" si="12"/>
        <v/>
      </c>
      <c r="P83" s="170"/>
      <c r="Q83" s="175"/>
      <c r="R83" s="175"/>
      <c r="S83" s="175"/>
      <c r="T83" s="175"/>
    </row>
    <row r="84" spans="1:20" ht="15" customHeight="1" x14ac:dyDescent="0.3">
      <c r="A84" s="249">
        <f t="shared" si="13"/>
        <v>79</v>
      </c>
      <c r="B84" s="375"/>
      <c r="C84" s="170"/>
      <c r="D84" s="170"/>
      <c r="E84" s="170"/>
      <c r="F84" s="377"/>
      <c r="G84" s="175"/>
      <c r="H84" s="170"/>
      <c r="I84" s="170"/>
      <c r="J84" s="138" t="str">
        <f t="shared" si="7"/>
        <v/>
      </c>
      <c r="K84" s="138" t="str">
        <f t="shared" si="8"/>
        <v/>
      </c>
      <c r="L84" s="138" t="str">
        <f t="shared" si="9"/>
        <v/>
      </c>
      <c r="M84" s="138" t="str">
        <f t="shared" si="10"/>
        <v/>
      </c>
      <c r="N84" s="138" t="str">
        <f t="shared" si="11"/>
        <v/>
      </c>
      <c r="O84" s="138" t="str">
        <f t="shared" si="12"/>
        <v/>
      </c>
      <c r="P84" s="170"/>
      <c r="Q84" s="175"/>
      <c r="R84" s="175"/>
      <c r="S84" s="175"/>
      <c r="T84" s="175"/>
    </row>
    <row r="85" spans="1:20" ht="15" customHeight="1" x14ac:dyDescent="0.3">
      <c r="A85" s="249">
        <f t="shared" si="13"/>
        <v>80</v>
      </c>
      <c r="B85" s="375"/>
      <c r="C85" s="170"/>
      <c r="D85" s="170"/>
      <c r="E85" s="170"/>
      <c r="F85" s="377"/>
      <c r="G85" s="175"/>
      <c r="H85" s="170"/>
      <c r="I85" s="170"/>
      <c r="J85" s="138" t="str">
        <f t="shared" si="7"/>
        <v/>
      </c>
      <c r="K85" s="138" t="str">
        <f t="shared" si="8"/>
        <v/>
      </c>
      <c r="L85" s="138" t="str">
        <f t="shared" si="9"/>
        <v/>
      </c>
      <c r="M85" s="138" t="str">
        <f t="shared" si="10"/>
        <v/>
      </c>
      <c r="N85" s="138" t="str">
        <f t="shared" si="11"/>
        <v/>
      </c>
      <c r="O85" s="138" t="str">
        <f t="shared" si="12"/>
        <v/>
      </c>
      <c r="P85" s="170"/>
      <c r="Q85" s="175"/>
      <c r="R85" s="175"/>
      <c r="S85" s="175"/>
      <c r="T85" s="175"/>
    </row>
    <row r="86" spans="1:20" ht="15" customHeight="1" x14ac:dyDescent="0.3">
      <c r="A86" s="249">
        <f t="shared" si="13"/>
        <v>81</v>
      </c>
      <c r="B86" s="375"/>
      <c r="C86" s="170"/>
      <c r="D86" s="170"/>
      <c r="E86" s="170"/>
      <c r="F86" s="377"/>
      <c r="G86" s="175"/>
      <c r="H86" s="170"/>
      <c r="I86" s="170"/>
      <c r="J86" s="138" t="str">
        <f t="shared" si="7"/>
        <v/>
      </c>
      <c r="K86" s="138" t="str">
        <f t="shared" si="8"/>
        <v/>
      </c>
      <c r="L86" s="138" t="str">
        <f t="shared" si="9"/>
        <v/>
      </c>
      <c r="M86" s="138" t="str">
        <f t="shared" si="10"/>
        <v/>
      </c>
      <c r="N86" s="138" t="str">
        <f t="shared" si="11"/>
        <v/>
      </c>
      <c r="O86" s="138" t="str">
        <f t="shared" si="12"/>
        <v/>
      </c>
      <c r="P86" s="170"/>
      <c r="Q86" s="175"/>
      <c r="R86" s="175"/>
      <c r="S86" s="175"/>
      <c r="T86" s="175"/>
    </row>
    <row r="87" spans="1:20" ht="15" customHeight="1" x14ac:dyDescent="0.3">
      <c r="A87" s="249">
        <f t="shared" si="13"/>
        <v>82</v>
      </c>
      <c r="B87" s="375"/>
      <c r="C87" s="170"/>
      <c r="D87" s="170"/>
      <c r="E87" s="170"/>
      <c r="F87" s="377"/>
      <c r="G87" s="175"/>
      <c r="H87" s="170"/>
      <c r="I87" s="170"/>
      <c r="J87" s="138" t="str">
        <f t="shared" si="7"/>
        <v/>
      </c>
      <c r="K87" s="138" t="str">
        <f t="shared" si="8"/>
        <v/>
      </c>
      <c r="L87" s="138" t="str">
        <f t="shared" si="9"/>
        <v/>
      </c>
      <c r="M87" s="138" t="str">
        <f t="shared" si="10"/>
        <v/>
      </c>
      <c r="N87" s="138" t="str">
        <f t="shared" si="11"/>
        <v/>
      </c>
      <c r="O87" s="138" t="str">
        <f t="shared" si="12"/>
        <v/>
      </c>
      <c r="P87" s="170"/>
      <c r="Q87" s="175"/>
      <c r="R87" s="175"/>
      <c r="S87" s="175"/>
      <c r="T87" s="175"/>
    </row>
    <row r="88" spans="1:20" ht="15" customHeight="1" x14ac:dyDescent="0.3">
      <c r="A88" s="249">
        <f t="shared" si="13"/>
        <v>83</v>
      </c>
      <c r="B88" s="375"/>
      <c r="C88" s="170"/>
      <c r="D88" s="170"/>
      <c r="E88" s="170"/>
      <c r="F88" s="377"/>
      <c r="G88" s="175"/>
      <c r="H88" s="170"/>
      <c r="I88" s="170"/>
      <c r="J88" s="138" t="str">
        <f t="shared" si="7"/>
        <v/>
      </c>
      <c r="K88" s="138" t="str">
        <f t="shared" si="8"/>
        <v/>
      </c>
      <c r="L88" s="138" t="str">
        <f t="shared" si="9"/>
        <v/>
      </c>
      <c r="M88" s="138" t="str">
        <f t="shared" si="10"/>
        <v/>
      </c>
      <c r="N88" s="138" t="str">
        <f t="shared" si="11"/>
        <v/>
      </c>
      <c r="O88" s="138" t="str">
        <f t="shared" si="12"/>
        <v/>
      </c>
      <c r="P88" s="170"/>
      <c r="Q88" s="175"/>
      <c r="R88" s="175"/>
      <c r="S88" s="175"/>
      <c r="T88" s="175"/>
    </row>
    <row r="89" spans="1:20" ht="15" customHeight="1" x14ac:dyDescent="0.3">
      <c r="A89" s="249">
        <f t="shared" si="13"/>
        <v>84</v>
      </c>
      <c r="B89" s="375"/>
      <c r="C89" s="170"/>
      <c r="D89" s="170"/>
      <c r="E89" s="170"/>
      <c r="F89" s="377"/>
      <c r="G89" s="175"/>
      <c r="H89" s="170"/>
      <c r="I89" s="170"/>
      <c r="J89" s="138" t="str">
        <f t="shared" si="7"/>
        <v/>
      </c>
      <c r="K89" s="138" t="str">
        <f t="shared" si="8"/>
        <v/>
      </c>
      <c r="L89" s="138" t="str">
        <f t="shared" si="9"/>
        <v/>
      </c>
      <c r="M89" s="138" t="str">
        <f t="shared" si="10"/>
        <v/>
      </c>
      <c r="N89" s="138" t="str">
        <f t="shared" si="11"/>
        <v/>
      </c>
      <c r="O89" s="138" t="str">
        <f t="shared" si="12"/>
        <v/>
      </c>
      <c r="P89" s="170"/>
      <c r="Q89" s="175"/>
      <c r="R89" s="175"/>
      <c r="S89" s="175"/>
      <c r="T89" s="175"/>
    </row>
    <row r="90" spans="1:20" ht="15" customHeight="1" x14ac:dyDescent="0.3">
      <c r="A90" s="249">
        <f t="shared" si="13"/>
        <v>85</v>
      </c>
      <c r="B90" s="375"/>
      <c r="C90" s="170"/>
      <c r="D90" s="170"/>
      <c r="E90" s="170"/>
      <c r="F90" s="377"/>
      <c r="G90" s="175"/>
      <c r="H90" s="170"/>
      <c r="I90" s="170"/>
      <c r="J90" s="138" t="str">
        <f t="shared" si="7"/>
        <v/>
      </c>
      <c r="K90" s="138" t="str">
        <f t="shared" si="8"/>
        <v/>
      </c>
      <c r="L90" s="138" t="str">
        <f t="shared" si="9"/>
        <v/>
      </c>
      <c r="M90" s="138" t="str">
        <f t="shared" si="10"/>
        <v/>
      </c>
      <c r="N90" s="138" t="str">
        <f t="shared" si="11"/>
        <v/>
      </c>
      <c r="O90" s="138" t="str">
        <f t="shared" si="12"/>
        <v/>
      </c>
      <c r="P90" s="170"/>
      <c r="Q90" s="175"/>
      <c r="R90" s="175"/>
      <c r="S90" s="175"/>
      <c r="T90" s="175"/>
    </row>
    <row r="91" spans="1:20" ht="15" customHeight="1" x14ac:dyDescent="0.3">
      <c r="A91" s="249">
        <f t="shared" si="13"/>
        <v>86</v>
      </c>
      <c r="B91" s="375"/>
      <c r="C91" s="170"/>
      <c r="D91" s="170"/>
      <c r="E91" s="170"/>
      <c r="F91" s="377"/>
      <c r="G91" s="175"/>
      <c r="H91" s="170"/>
      <c r="I91" s="170"/>
      <c r="J91" s="138" t="str">
        <f t="shared" si="7"/>
        <v/>
      </c>
      <c r="K91" s="138" t="str">
        <f t="shared" si="8"/>
        <v/>
      </c>
      <c r="L91" s="138" t="str">
        <f t="shared" si="9"/>
        <v/>
      </c>
      <c r="M91" s="138" t="str">
        <f t="shared" si="10"/>
        <v/>
      </c>
      <c r="N91" s="138" t="str">
        <f t="shared" si="11"/>
        <v/>
      </c>
      <c r="O91" s="138" t="str">
        <f t="shared" si="12"/>
        <v/>
      </c>
      <c r="P91" s="170"/>
      <c r="Q91" s="175"/>
      <c r="R91" s="175"/>
      <c r="S91" s="175"/>
      <c r="T91" s="175"/>
    </row>
    <row r="92" spans="1:20" ht="15" customHeight="1" x14ac:dyDescent="0.3">
      <c r="A92" s="249">
        <f t="shared" si="13"/>
        <v>87</v>
      </c>
      <c r="B92" s="375"/>
      <c r="C92" s="170"/>
      <c r="D92" s="170"/>
      <c r="E92" s="170"/>
      <c r="F92" s="377"/>
      <c r="G92" s="175"/>
      <c r="H92" s="170"/>
      <c r="I92" s="170"/>
      <c r="J92" s="138" t="str">
        <f t="shared" si="7"/>
        <v/>
      </c>
      <c r="K92" s="138" t="str">
        <f t="shared" si="8"/>
        <v/>
      </c>
      <c r="L92" s="138" t="str">
        <f t="shared" si="9"/>
        <v/>
      </c>
      <c r="M92" s="138" t="str">
        <f t="shared" si="10"/>
        <v/>
      </c>
      <c r="N92" s="138" t="str">
        <f t="shared" si="11"/>
        <v/>
      </c>
      <c r="O92" s="138" t="str">
        <f t="shared" si="12"/>
        <v/>
      </c>
      <c r="P92" s="170"/>
      <c r="Q92" s="175"/>
      <c r="R92" s="175"/>
      <c r="S92" s="175"/>
      <c r="T92" s="175"/>
    </row>
    <row r="93" spans="1:20" ht="15" customHeight="1" x14ac:dyDescent="0.3">
      <c r="A93" s="249">
        <f t="shared" si="13"/>
        <v>88</v>
      </c>
      <c r="B93" s="375"/>
      <c r="C93" s="170"/>
      <c r="D93" s="170"/>
      <c r="E93" s="170"/>
      <c r="F93" s="377"/>
      <c r="G93" s="175"/>
      <c r="H93" s="170"/>
      <c r="I93" s="170"/>
      <c r="J93" s="138" t="str">
        <f t="shared" si="7"/>
        <v/>
      </c>
      <c r="K93" s="138" t="str">
        <f t="shared" si="8"/>
        <v/>
      </c>
      <c r="L93" s="138" t="str">
        <f t="shared" si="9"/>
        <v/>
      </c>
      <c r="M93" s="138" t="str">
        <f t="shared" si="10"/>
        <v/>
      </c>
      <c r="N93" s="138" t="str">
        <f t="shared" si="11"/>
        <v/>
      </c>
      <c r="O93" s="138" t="str">
        <f t="shared" si="12"/>
        <v/>
      </c>
      <c r="P93" s="170"/>
      <c r="Q93" s="175"/>
      <c r="R93" s="175"/>
      <c r="S93" s="175"/>
      <c r="T93" s="175"/>
    </row>
    <row r="94" spans="1:20" ht="15" customHeight="1" x14ac:dyDescent="0.3">
      <c r="A94" s="249">
        <f t="shared" si="13"/>
        <v>89</v>
      </c>
      <c r="B94" s="375"/>
      <c r="C94" s="170"/>
      <c r="D94" s="170"/>
      <c r="E94" s="170"/>
      <c r="F94" s="377"/>
      <c r="G94" s="175"/>
      <c r="H94" s="170"/>
      <c r="I94" s="170"/>
      <c r="J94" s="138" t="str">
        <f t="shared" si="7"/>
        <v/>
      </c>
      <c r="K94" s="138" t="str">
        <f t="shared" si="8"/>
        <v/>
      </c>
      <c r="L94" s="138" t="str">
        <f t="shared" si="9"/>
        <v/>
      </c>
      <c r="M94" s="138" t="str">
        <f t="shared" si="10"/>
        <v/>
      </c>
      <c r="N94" s="138" t="str">
        <f t="shared" si="11"/>
        <v/>
      </c>
      <c r="O94" s="138" t="str">
        <f t="shared" si="12"/>
        <v/>
      </c>
      <c r="P94" s="170"/>
      <c r="Q94" s="175"/>
      <c r="R94" s="175"/>
      <c r="S94" s="175"/>
      <c r="T94" s="175"/>
    </row>
    <row r="95" spans="1:20" ht="15" customHeight="1" x14ac:dyDescent="0.3">
      <c r="A95" s="249">
        <f t="shared" si="13"/>
        <v>90</v>
      </c>
      <c r="B95" s="375"/>
      <c r="C95" s="170"/>
      <c r="D95" s="170"/>
      <c r="E95" s="170"/>
      <c r="F95" s="377"/>
      <c r="G95" s="175"/>
      <c r="H95" s="170"/>
      <c r="I95" s="170"/>
      <c r="J95" s="138" t="str">
        <f t="shared" si="7"/>
        <v/>
      </c>
      <c r="K95" s="138" t="str">
        <f t="shared" si="8"/>
        <v/>
      </c>
      <c r="L95" s="138" t="str">
        <f t="shared" si="9"/>
        <v/>
      </c>
      <c r="M95" s="138" t="str">
        <f t="shared" si="10"/>
        <v/>
      </c>
      <c r="N95" s="138" t="str">
        <f t="shared" si="11"/>
        <v/>
      </c>
      <c r="O95" s="138" t="str">
        <f t="shared" si="12"/>
        <v/>
      </c>
      <c r="P95" s="170"/>
      <c r="Q95" s="175"/>
      <c r="R95" s="175"/>
      <c r="S95" s="175"/>
      <c r="T95" s="175"/>
    </row>
    <row r="96" spans="1:20" ht="15" customHeight="1" x14ac:dyDescent="0.3">
      <c r="A96" s="249">
        <f t="shared" si="13"/>
        <v>91</v>
      </c>
      <c r="B96" s="375"/>
      <c r="C96" s="170"/>
      <c r="D96" s="170"/>
      <c r="E96" s="170"/>
      <c r="F96" s="377"/>
      <c r="G96" s="175"/>
      <c r="H96" s="170"/>
      <c r="I96" s="170"/>
      <c r="J96" s="138" t="str">
        <f t="shared" si="7"/>
        <v/>
      </c>
      <c r="K96" s="138" t="str">
        <f t="shared" si="8"/>
        <v/>
      </c>
      <c r="L96" s="138" t="str">
        <f t="shared" si="9"/>
        <v/>
      </c>
      <c r="M96" s="138" t="str">
        <f t="shared" si="10"/>
        <v/>
      </c>
      <c r="N96" s="138" t="str">
        <f t="shared" si="11"/>
        <v/>
      </c>
      <c r="O96" s="138" t="str">
        <f t="shared" si="12"/>
        <v/>
      </c>
      <c r="P96" s="170"/>
      <c r="Q96" s="175"/>
      <c r="R96" s="175"/>
      <c r="S96" s="175"/>
      <c r="T96" s="175"/>
    </row>
    <row r="97" spans="1:20" ht="15" customHeight="1" x14ac:dyDescent="0.3">
      <c r="A97" s="249">
        <f t="shared" si="13"/>
        <v>92</v>
      </c>
      <c r="B97" s="375"/>
      <c r="C97" s="170"/>
      <c r="D97" s="170"/>
      <c r="E97" s="170"/>
      <c r="F97" s="377"/>
      <c r="G97" s="175"/>
      <c r="H97" s="170"/>
      <c r="I97" s="170"/>
      <c r="J97" s="138" t="str">
        <f t="shared" si="7"/>
        <v/>
      </c>
      <c r="K97" s="138" t="str">
        <f t="shared" si="8"/>
        <v/>
      </c>
      <c r="L97" s="138" t="str">
        <f t="shared" si="9"/>
        <v/>
      </c>
      <c r="M97" s="138" t="str">
        <f t="shared" si="10"/>
        <v/>
      </c>
      <c r="N97" s="138" t="str">
        <f t="shared" si="11"/>
        <v/>
      </c>
      <c r="O97" s="138" t="str">
        <f t="shared" si="12"/>
        <v/>
      </c>
      <c r="P97" s="170"/>
      <c r="Q97" s="175"/>
      <c r="R97" s="175"/>
      <c r="S97" s="175"/>
      <c r="T97" s="175"/>
    </row>
    <row r="98" spans="1:20" ht="15" customHeight="1" x14ac:dyDescent="0.3">
      <c r="A98" s="249">
        <f t="shared" si="13"/>
        <v>93</v>
      </c>
      <c r="B98" s="375"/>
      <c r="C98" s="170"/>
      <c r="D98" s="170"/>
      <c r="E98" s="170"/>
      <c r="F98" s="377"/>
      <c r="G98" s="175"/>
      <c r="H98" s="170"/>
      <c r="I98" s="170"/>
      <c r="J98" s="138" t="str">
        <f t="shared" si="7"/>
        <v/>
      </c>
      <c r="K98" s="138" t="str">
        <f t="shared" si="8"/>
        <v/>
      </c>
      <c r="L98" s="138" t="str">
        <f t="shared" si="9"/>
        <v/>
      </c>
      <c r="M98" s="138" t="str">
        <f t="shared" si="10"/>
        <v/>
      </c>
      <c r="N98" s="138" t="str">
        <f t="shared" si="11"/>
        <v/>
      </c>
      <c r="O98" s="138" t="str">
        <f t="shared" si="12"/>
        <v/>
      </c>
      <c r="P98" s="170"/>
      <c r="Q98" s="175"/>
      <c r="R98" s="175"/>
      <c r="S98" s="175"/>
      <c r="T98" s="175"/>
    </row>
    <row r="99" spans="1:20" ht="15" customHeight="1" x14ac:dyDescent="0.3">
      <c r="A99" s="249">
        <f t="shared" si="13"/>
        <v>94</v>
      </c>
      <c r="B99" s="375"/>
      <c r="C99" s="170"/>
      <c r="D99" s="170"/>
      <c r="E99" s="170"/>
      <c r="F99" s="377"/>
      <c r="G99" s="175"/>
      <c r="H99" s="170"/>
      <c r="I99" s="170"/>
      <c r="J99" s="138" t="str">
        <f t="shared" si="7"/>
        <v/>
      </c>
      <c r="K99" s="138" t="str">
        <f t="shared" si="8"/>
        <v/>
      </c>
      <c r="L99" s="138" t="str">
        <f t="shared" si="9"/>
        <v/>
      </c>
      <c r="M99" s="138" t="str">
        <f t="shared" si="10"/>
        <v/>
      </c>
      <c r="N99" s="138" t="str">
        <f t="shared" si="11"/>
        <v/>
      </c>
      <c r="O99" s="138" t="str">
        <f t="shared" si="12"/>
        <v/>
      </c>
      <c r="P99" s="170"/>
      <c r="Q99" s="175"/>
      <c r="R99" s="175"/>
      <c r="S99" s="175"/>
      <c r="T99" s="175"/>
    </row>
    <row r="100" spans="1:20" ht="15" customHeight="1" x14ac:dyDescent="0.3">
      <c r="A100" s="249">
        <f t="shared" si="13"/>
        <v>95</v>
      </c>
      <c r="B100" s="375"/>
      <c r="C100" s="170"/>
      <c r="D100" s="170"/>
      <c r="E100" s="170"/>
      <c r="F100" s="377"/>
      <c r="G100" s="175"/>
      <c r="H100" s="170"/>
      <c r="I100" s="170"/>
      <c r="J100" s="138" t="str">
        <f t="shared" si="7"/>
        <v/>
      </c>
      <c r="K100" s="138" t="str">
        <f t="shared" si="8"/>
        <v/>
      </c>
      <c r="L100" s="138" t="str">
        <f t="shared" si="9"/>
        <v/>
      </c>
      <c r="M100" s="138" t="str">
        <f t="shared" si="10"/>
        <v/>
      </c>
      <c r="N100" s="138" t="str">
        <f t="shared" si="11"/>
        <v/>
      </c>
      <c r="O100" s="138" t="str">
        <f t="shared" si="12"/>
        <v/>
      </c>
      <c r="P100" s="170"/>
      <c r="Q100" s="175"/>
      <c r="R100" s="175"/>
      <c r="S100" s="175"/>
      <c r="T100" s="175"/>
    </row>
    <row r="101" spans="1:20" ht="15" customHeight="1" x14ac:dyDescent="0.3">
      <c r="A101" s="249">
        <f t="shared" si="13"/>
        <v>96</v>
      </c>
      <c r="B101" s="375"/>
      <c r="C101" s="170"/>
      <c r="D101" s="170"/>
      <c r="E101" s="170"/>
      <c r="F101" s="377"/>
      <c r="G101" s="175"/>
      <c r="H101" s="170"/>
      <c r="I101" s="170"/>
      <c r="J101" s="138" t="str">
        <f t="shared" si="7"/>
        <v/>
      </c>
      <c r="K101" s="138" t="str">
        <f t="shared" si="8"/>
        <v/>
      </c>
      <c r="L101" s="138" t="str">
        <f t="shared" si="9"/>
        <v/>
      </c>
      <c r="M101" s="138" t="str">
        <f t="shared" si="10"/>
        <v/>
      </c>
      <c r="N101" s="138" t="str">
        <f t="shared" si="11"/>
        <v/>
      </c>
      <c r="O101" s="138" t="str">
        <f t="shared" si="12"/>
        <v/>
      </c>
      <c r="P101" s="170"/>
      <c r="Q101" s="175"/>
      <c r="R101" s="175"/>
      <c r="S101" s="175"/>
      <c r="T101" s="175"/>
    </row>
    <row r="102" spans="1:20" ht="15" customHeight="1" x14ac:dyDescent="0.3">
      <c r="A102" s="249">
        <f t="shared" si="13"/>
        <v>97</v>
      </c>
      <c r="B102" s="375"/>
      <c r="C102" s="170"/>
      <c r="D102" s="170"/>
      <c r="E102" s="170"/>
      <c r="F102" s="377"/>
      <c r="G102" s="175"/>
      <c r="H102" s="170"/>
      <c r="I102" s="170"/>
      <c r="J102" s="138" t="str">
        <f t="shared" si="7"/>
        <v/>
      </c>
      <c r="K102" s="138" t="str">
        <f t="shared" si="8"/>
        <v/>
      </c>
      <c r="L102" s="138" t="str">
        <f t="shared" si="9"/>
        <v/>
      </c>
      <c r="M102" s="138" t="str">
        <f t="shared" si="10"/>
        <v/>
      </c>
      <c r="N102" s="138" t="str">
        <f t="shared" si="11"/>
        <v/>
      </c>
      <c r="O102" s="138" t="str">
        <f t="shared" si="12"/>
        <v/>
      </c>
      <c r="P102" s="170"/>
      <c r="Q102" s="175"/>
      <c r="R102" s="175"/>
      <c r="S102" s="175"/>
      <c r="T102" s="175"/>
    </row>
    <row r="103" spans="1:20" ht="15" customHeight="1" x14ac:dyDescent="0.3">
      <c r="A103" s="249">
        <f t="shared" si="13"/>
        <v>98</v>
      </c>
      <c r="B103" s="375"/>
      <c r="C103" s="170"/>
      <c r="D103" s="170"/>
      <c r="E103" s="170"/>
      <c r="F103" s="377"/>
      <c r="G103" s="175"/>
      <c r="H103" s="170"/>
      <c r="I103" s="170"/>
      <c r="J103" s="138" t="str">
        <f t="shared" si="7"/>
        <v/>
      </c>
      <c r="K103" s="138" t="str">
        <f t="shared" si="8"/>
        <v/>
      </c>
      <c r="L103" s="138" t="str">
        <f t="shared" si="9"/>
        <v/>
      </c>
      <c r="M103" s="138" t="str">
        <f t="shared" si="10"/>
        <v/>
      </c>
      <c r="N103" s="138" t="str">
        <f t="shared" si="11"/>
        <v/>
      </c>
      <c r="O103" s="138" t="str">
        <f t="shared" si="12"/>
        <v/>
      </c>
      <c r="P103" s="170"/>
      <c r="Q103" s="175"/>
      <c r="R103" s="175"/>
      <c r="S103" s="175"/>
      <c r="T103" s="175"/>
    </row>
    <row r="104" spans="1:20" ht="15" customHeight="1" x14ac:dyDescent="0.3">
      <c r="A104" s="249">
        <f t="shared" si="13"/>
        <v>99</v>
      </c>
      <c r="B104" s="375"/>
      <c r="C104" s="170"/>
      <c r="D104" s="170"/>
      <c r="E104" s="170"/>
      <c r="F104" s="377"/>
      <c r="G104" s="175"/>
      <c r="H104" s="170"/>
      <c r="I104" s="170"/>
      <c r="J104" s="138" t="str">
        <f t="shared" si="7"/>
        <v/>
      </c>
      <c r="K104" s="138" t="str">
        <f t="shared" si="8"/>
        <v/>
      </c>
      <c r="L104" s="138" t="str">
        <f t="shared" si="9"/>
        <v/>
      </c>
      <c r="M104" s="138" t="str">
        <f t="shared" si="10"/>
        <v/>
      </c>
      <c r="N104" s="138" t="str">
        <f t="shared" si="11"/>
        <v/>
      </c>
      <c r="O104" s="138" t="str">
        <f t="shared" si="12"/>
        <v/>
      </c>
      <c r="P104" s="170"/>
      <c r="Q104" s="175"/>
      <c r="R104" s="175"/>
      <c r="S104" s="175"/>
      <c r="T104" s="175"/>
    </row>
    <row r="105" spans="1:20" ht="15" customHeight="1" x14ac:dyDescent="0.3">
      <c r="A105" s="249">
        <f t="shared" si="13"/>
        <v>100</v>
      </c>
      <c r="B105" s="375"/>
      <c r="C105" s="170"/>
      <c r="D105" s="170"/>
      <c r="E105" s="170"/>
      <c r="F105" s="377"/>
      <c r="G105" s="175"/>
      <c r="H105" s="170"/>
      <c r="I105" s="170"/>
      <c r="J105" s="138" t="str">
        <f t="shared" si="7"/>
        <v/>
      </c>
      <c r="K105" s="138" t="str">
        <f t="shared" si="8"/>
        <v/>
      </c>
      <c r="L105" s="138" t="str">
        <f t="shared" si="9"/>
        <v/>
      </c>
      <c r="M105" s="138" t="str">
        <f t="shared" si="10"/>
        <v/>
      </c>
      <c r="N105" s="138" t="str">
        <f t="shared" si="11"/>
        <v/>
      </c>
      <c r="O105" s="138" t="str">
        <f t="shared" si="12"/>
        <v/>
      </c>
      <c r="P105" s="170"/>
      <c r="Q105" s="175"/>
      <c r="R105" s="175"/>
      <c r="S105" s="175"/>
      <c r="T105" s="175"/>
    </row>
    <row r="106" spans="1:20" ht="15" customHeight="1" x14ac:dyDescent="0.3">
      <c r="A106" s="249">
        <f t="shared" si="13"/>
        <v>101</v>
      </c>
      <c r="B106" s="375"/>
      <c r="C106" s="170"/>
      <c r="D106" s="170"/>
      <c r="E106" s="170"/>
      <c r="F106" s="377"/>
      <c r="G106" s="175"/>
      <c r="H106" s="170"/>
      <c r="I106" s="170"/>
      <c r="J106" s="138" t="str">
        <f t="shared" si="7"/>
        <v/>
      </c>
      <c r="K106" s="138" t="str">
        <f t="shared" si="8"/>
        <v/>
      </c>
      <c r="L106" s="138" t="str">
        <f t="shared" si="9"/>
        <v/>
      </c>
      <c r="M106" s="138" t="str">
        <f t="shared" si="10"/>
        <v/>
      </c>
      <c r="N106" s="138" t="str">
        <f t="shared" si="11"/>
        <v/>
      </c>
      <c r="O106" s="138" t="str">
        <f t="shared" si="12"/>
        <v/>
      </c>
      <c r="P106" s="170"/>
      <c r="Q106" s="175"/>
      <c r="R106" s="175"/>
      <c r="S106" s="175"/>
      <c r="T106" s="175"/>
    </row>
    <row r="107" spans="1:20" ht="15" customHeight="1" x14ac:dyDescent="0.3">
      <c r="A107" s="249">
        <f t="shared" si="13"/>
        <v>102</v>
      </c>
      <c r="B107" s="375"/>
      <c r="C107" s="170"/>
      <c r="D107" s="170"/>
      <c r="E107" s="170"/>
      <c r="F107" s="377"/>
      <c r="G107" s="175"/>
      <c r="H107" s="170"/>
      <c r="I107" s="170"/>
      <c r="J107" s="138" t="str">
        <f t="shared" si="7"/>
        <v/>
      </c>
      <c r="K107" s="138" t="str">
        <f t="shared" si="8"/>
        <v/>
      </c>
      <c r="L107" s="138" t="str">
        <f t="shared" si="9"/>
        <v/>
      </c>
      <c r="M107" s="138" t="str">
        <f t="shared" si="10"/>
        <v/>
      </c>
      <c r="N107" s="138" t="str">
        <f t="shared" si="11"/>
        <v/>
      </c>
      <c r="O107" s="138" t="str">
        <f t="shared" si="12"/>
        <v/>
      </c>
      <c r="P107" s="170"/>
      <c r="Q107" s="175"/>
      <c r="R107" s="175"/>
      <c r="S107" s="175"/>
      <c r="T107" s="175"/>
    </row>
    <row r="108" spans="1:20" ht="15" customHeight="1" x14ac:dyDescent="0.3">
      <c r="A108" s="249">
        <f t="shared" si="13"/>
        <v>103</v>
      </c>
      <c r="B108" s="375"/>
      <c r="C108" s="170"/>
      <c r="D108" s="170"/>
      <c r="E108" s="170"/>
      <c r="F108" s="377"/>
      <c r="G108" s="175"/>
      <c r="H108" s="170"/>
      <c r="I108" s="170"/>
      <c r="J108" s="138" t="str">
        <f t="shared" si="7"/>
        <v/>
      </c>
      <c r="K108" s="138" t="str">
        <f t="shared" si="8"/>
        <v/>
      </c>
      <c r="L108" s="138" t="str">
        <f t="shared" si="9"/>
        <v/>
      </c>
      <c r="M108" s="138" t="str">
        <f t="shared" si="10"/>
        <v/>
      </c>
      <c r="N108" s="138" t="str">
        <f t="shared" si="11"/>
        <v/>
      </c>
      <c r="O108" s="138" t="str">
        <f t="shared" si="12"/>
        <v/>
      </c>
      <c r="P108" s="170"/>
      <c r="Q108" s="175"/>
      <c r="R108" s="175"/>
      <c r="S108" s="175"/>
      <c r="T108" s="175"/>
    </row>
    <row r="109" spans="1:20" ht="15" customHeight="1" x14ac:dyDescent="0.3">
      <c r="A109" s="249">
        <f t="shared" si="13"/>
        <v>104</v>
      </c>
      <c r="B109" s="375"/>
      <c r="C109" s="170"/>
      <c r="D109" s="170"/>
      <c r="E109" s="170"/>
      <c r="F109" s="377"/>
      <c r="G109" s="175"/>
      <c r="H109" s="170"/>
      <c r="I109" s="170"/>
      <c r="J109" s="138" t="str">
        <f t="shared" si="7"/>
        <v/>
      </c>
      <c r="K109" s="138" t="str">
        <f t="shared" si="8"/>
        <v/>
      </c>
      <c r="L109" s="138" t="str">
        <f t="shared" si="9"/>
        <v/>
      </c>
      <c r="M109" s="138" t="str">
        <f t="shared" si="10"/>
        <v/>
      </c>
      <c r="N109" s="138" t="str">
        <f t="shared" si="11"/>
        <v/>
      </c>
      <c r="O109" s="138" t="str">
        <f t="shared" si="12"/>
        <v/>
      </c>
      <c r="P109" s="170"/>
      <c r="Q109" s="175"/>
      <c r="R109" s="175"/>
      <c r="S109" s="175"/>
      <c r="T109" s="175"/>
    </row>
    <row r="110" spans="1:20" ht="15" customHeight="1" x14ac:dyDescent="0.3">
      <c r="A110" s="249">
        <f t="shared" si="13"/>
        <v>105</v>
      </c>
      <c r="B110" s="375"/>
      <c r="C110" s="170"/>
      <c r="D110" s="170"/>
      <c r="E110" s="170"/>
      <c r="F110" s="377"/>
      <c r="G110" s="175"/>
      <c r="H110" s="170"/>
      <c r="I110" s="170"/>
      <c r="J110" s="138" t="str">
        <f t="shared" si="7"/>
        <v/>
      </c>
      <c r="K110" s="138" t="str">
        <f t="shared" si="8"/>
        <v/>
      </c>
      <c r="L110" s="138" t="str">
        <f t="shared" si="9"/>
        <v/>
      </c>
      <c r="M110" s="138" t="str">
        <f t="shared" si="10"/>
        <v/>
      </c>
      <c r="N110" s="138" t="str">
        <f t="shared" si="11"/>
        <v/>
      </c>
      <c r="O110" s="138" t="str">
        <f t="shared" si="12"/>
        <v/>
      </c>
      <c r="P110" s="170"/>
      <c r="Q110" s="175"/>
      <c r="R110" s="175"/>
      <c r="S110" s="175"/>
      <c r="T110" s="175"/>
    </row>
    <row r="111" spans="1:20" ht="15" customHeight="1" x14ac:dyDescent="0.3">
      <c r="A111" s="249">
        <f t="shared" si="13"/>
        <v>106</v>
      </c>
      <c r="B111" s="375"/>
      <c r="C111" s="170"/>
      <c r="D111" s="170"/>
      <c r="E111" s="170"/>
      <c r="F111" s="377"/>
      <c r="G111" s="175"/>
      <c r="H111" s="170"/>
      <c r="I111" s="170"/>
      <c r="J111" s="138" t="str">
        <f t="shared" si="7"/>
        <v/>
      </c>
      <c r="K111" s="138" t="str">
        <f t="shared" si="8"/>
        <v/>
      </c>
      <c r="L111" s="138" t="str">
        <f t="shared" si="9"/>
        <v/>
      </c>
      <c r="M111" s="138" t="str">
        <f t="shared" si="10"/>
        <v/>
      </c>
      <c r="N111" s="138" t="str">
        <f t="shared" si="11"/>
        <v/>
      </c>
      <c r="O111" s="138" t="str">
        <f t="shared" si="12"/>
        <v/>
      </c>
      <c r="P111" s="170"/>
      <c r="Q111" s="175"/>
      <c r="R111" s="175"/>
      <c r="S111" s="175"/>
      <c r="T111" s="175"/>
    </row>
    <row r="112" spans="1:20" ht="15" customHeight="1" x14ac:dyDescent="0.3">
      <c r="A112" s="249">
        <f t="shared" si="13"/>
        <v>107</v>
      </c>
      <c r="B112" s="375"/>
      <c r="C112" s="170"/>
      <c r="D112" s="170"/>
      <c r="E112" s="170"/>
      <c r="F112" s="377"/>
      <c r="G112" s="175"/>
      <c r="H112" s="170"/>
      <c r="I112" s="170"/>
      <c r="J112" s="138" t="str">
        <f t="shared" si="7"/>
        <v/>
      </c>
      <c r="K112" s="138" t="str">
        <f t="shared" si="8"/>
        <v/>
      </c>
      <c r="L112" s="138" t="str">
        <f t="shared" si="9"/>
        <v/>
      </c>
      <c r="M112" s="138" t="str">
        <f t="shared" si="10"/>
        <v/>
      </c>
      <c r="N112" s="138" t="str">
        <f t="shared" si="11"/>
        <v/>
      </c>
      <c r="O112" s="138" t="str">
        <f t="shared" si="12"/>
        <v/>
      </c>
      <c r="P112" s="170"/>
      <c r="Q112" s="175"/>
      <c r="R112" s="175"/>
      <c r="S112" s="175"/>
      <c r="T112" s="175"/>
    </row>
    <row r="113" spans="1:20" ht="15" customHeight="1" x14ac:dyDescent="0.3">
      <c r="A113" s="249">
        <f t="shared" si="13"/>
        <v>108</v>
      </c>
      <c r="B113" s="375"/>
      <c r="C113" s="170"/>
      <c r="D113" s="170"/>
      <c r="E113" s="170"/>
      <c r="F113" s="377"/>
      <c r="G113" s="175"/>
      <c r="H113" s="170"/>
      <c r="I113" s="170"/>
      <c r="J113" s="138" t="str">
        <f t="shared" si="7"/>
        <v/>
      </c>
      <c r="K113" s="138" t="str">
        <f t="shared" si="8"/>
        <v/>
      </c>
      <c r="L113" s="138" t="str">
        <f t="shared" si="9"/>
        <v/>
      </c>
      <c r="M113" s="138" t="str">
        <f t="shared" si="10"/>
        <v/>
      </c>
      <c r="N113" s="138" t="str">
        <f t="shared" si="11"/>
        <v/>
      </c>
      <c r="O113" s="138" t="str">
        <f t="shared" si="12"/>
        <v/>
      </c>
      <c r="P113" s="170"/>
      <c r="Q113" s="175"/>
      <c r="R113" s="175"/>
      <c r="S113" s="175"/>
      <c r="T113" s="175"/>
    </row>
    <row r="114" spans="1:20" ht="15" customHeight="1" x14ac:dyDescent="0.3">
      <c r="A114" s="249">
        <f t="shared" si="13"/>
        <v>109</v>
      </c>
      <c r="B114" s="375"/>
      <c r="C114" s="170"/>
      <c r="D114" s="170"/>
      <c r="E114" s="170"/>
      <c r="F114" s="377"/>
      <c r="G114" s="175"/>
      <c r="H114" s="170"/>
      <c r="I114" s="170"/>
      <c r="J114" s="138" t="str">
        <f t="shared" si="7"/>
        <v/>
      </c>
      <c r="K114" s="138" t="str">
        <f t="shared" si="8"/>
        <v/>
      </c>
      <c r="L114" s="138" t="str">
        <f t="shared" si="9"/>
        <v/>
      </c>
      <c r="M114" s="138" t="str">
        <f t="shared" si="10"/>
        <v/>
      </c>
      <c r="N114" s="138" t="str">
        <f t="shared" si="11"/>
        <v/>
      </c>
      <c r="O114" s="138" t="str">
        <f t="shared" si="12"/>
        <v/>
      </c>
      <c r="P114" s="170"/>
      <c r="Q114" s="175"/>
      <c r="R114" s="175"/>
      <c r="S114" s="175"/>
      <c r="T114" s="175"/>
    </row>
    <row r="115" spans="1:20" ht="15" customHeight="1" x14ac:dyDescent="0.3">
      <c r="A115" s="249">
        <f t="shared" si="13"/>
        <v>110</v>
      </c>
      <c r="B115" s="375"/>
      <c r="C115" s="170"/>
      <c r="D115" s="170"/>
      <c r="E115" s="170"/>
      <c r="F115" s="377"/>
      <c r="G115" s="175"/>
      <c r="H115" s="170"/>
      <c r="I115" s="170"/>
      <c r="J115" s="138" t="str">
        <f t="shared" si="7"/>
        <v/>
      </c>
      <c r="K115" s="138" t="str">
        <f t="shared" si="8"/>
        <v/>
      </c>
      <c r="L115" s="138" t="str">
        <f t="shared" si="9"/>
        <v/>
      </c>
      <c r="M115" s="138" t="str">
        <f t="shared" si="10"/>
        <v/>
      </c>
      <c r="N115" s="138" t="str">
        <f t="shared" si="11"/>
        <v/>
      </c>
      <c r="O115" s="138" t="str">
        <f t="shared" si="12"/>
        <v/>
      </c>
      <c r="P115" s="170"/>
      <c r="Q115" s="175"/>
      <c r="R115" s="175"/>
      <c r="S115" s="175"/>
      <c r="T115" s="175"/>
    </row>
    <row r="116" spans="1:20" ht="15" customHeight="1" x14ac:dyDescent="0.3">
      <c r="A116" s="249">
        <f t="shared" si="13"/>
        <v>111</v>
      </c>
      <c r="B116" s="375"/>
      <c r="C116" s="170"/>
      <c r="D116" s="170"/>
      <c r="E116" s="170"/>
      <c r="F116" s="377"/>
      <c r="G116" s="175"/>
      <c r="H116" s="170"/>
      <c r="I116" s="170"/>
      <c r="J116" s="138" t="str">
        <f t="shared" si="7"/>
        <v/>
      </c>
      <c r="K116" s="138" t="str">
        <f t="shared" si="8"/>
        <v/>
      </c>
      <c r="L116" s="138" t="str">
        <f t="shared" si="9"/>
        <v/>
      </c>
      <c r="M116" s="138" t="str">
        <f t="shared" si="10"/>
        <v/>
      </c>
      <c r="N116" s="138" t="str">
        <f t="shared" si="11"/>
        <v/>
      </c>
      <c r="O116" s="138" t="str">
        <f t="shared" si="12"/>
        <v/>
      </c>
      <c r="P116" s="170"/>
      <c r="Q116" s="175"/>
      <c r="R116" s="175"/>
      <c r="S116" s="175"/>
      <c r="T116" s="175"/>
    </row>
    <row r="117" spans="1:20" ht="15" customHeight="1" x14ac:dyDescent="0.3">
      <c r="A117" s="249">
        <f t="shared" si="13"/>
        <v>112</v>
      </c>
      <c r="B117" s="375"/>
      <c r="C117" s="170"/>
      <c r="D117" s="170"/>
      <c r="E117" s="170"/>
      <c r="F117" s="377"/>
      <c r="G117" s="175"/>
      <c r="H117" s="170"/>
      <c r="I117" s="170"/>
      <c r="J117" s="138" t="str">
        <f t="shared" si="7"/>
        <v/>
      </c>
      <c r="K117" s="138" t="str">
        <f t="shared" si="8"/>
        <v/>
      </c>
      <c r="L117" s="138" t="str">
        <f t="shared" si="9"/>
        <v/>
      </c>
      <c r="M117" s="138" t="str">
        <f t="shared" si="10"/>
        <v/>
      </c>
      <c r="N117" s="138" t="str">
        <f t="shared" si="11"/>
        <v/>
      </c>
      <c r="O117" s="138" t="str">
        <f t="shared" si="12"/>
        <v/>
      </c>
      <c r="P117" s="170"/>
      <c r="Q117" s="175"/>
      <c r="R117" s="175"/>
      <c r="S117" s="175"/>
      <c r="T117" s="175"/>
    </row>
    <row r="118" spans="1:20" ht="15" customHeight="1" x14ac:dyDescent="0.3">
      <c r="A118" s="249">
        <f t="shared" si="13"/>
        <v>113</v>
      </c>
      <c r="B118" s="375"/>
      <c r="C118" s="170"/>
      <c r="D118" s="170"/>
      <c r="E118" s="170"/>
      <c r="F118" s="377"/>
      <c r="G118" s="175"/>
      <c r="H118" s="170"/>
      <c r="I118" s="170"/>
      <c r="J118" s="138" t="str">
        <f t="shared" si="7"/>
        <v/>
      </c>
      <c r="K118" s="138" t="str">
        <f t="shared" si="8"/>
        <v/>
      </c>
      <c r="L118" s="138" t="str">
        <f t="shared" si="9"/>
        <v/>
      </c>
      <c r="M118" s="138" t="str">
        <f t="shared" si="10"/>
        <v/>
      </c>
      <c r="N118" s="138" t="str">
        <f t="shared" si="11"/>
        <v/>
      </c>
      <c r="O118" s="138" t="str">
        <f t="shared" si="12"/>
        <v/>
      </c>
      <c r="P118" s="170"/>
      <c r="Q118" s="175"/>
      <c r="R118" s="175"/>
      <c r="S118" s="175"/>
      <c r="T118" s="175"/>
    </row>
    <row r="119" spans="1:20" ht="15" customHeight="1" x14ac:dyDescent="0.3">
      <c r="A119" s="249">
        <f t="shared" si="13"/>
        <v>114</v>
      </c>
      <c r="B119" s="375"/>
      <c r="C119" s="170"/>
      <c r="D119" s="170"/>
      <c r="E119" s="170"/>
      <c r="F119" s="377"/>
      <c r="G119" s="175"/>
      <c r="H119" s="170"/>
      <c r="I119" s="170"/>
      <c r="J119" s="138" t="str">
        <f t="shared" si="7"/>
        <v/>
      </c>
      <c r="K119" s="138" t="str">
        <f t="shared" si="8"/>
        <v/>
      </c>
      <c r="L119" s="138" t="str">
        <f t="shared" si="9"/>
        <v/>
      </c>
      <c r="M119" s="138" t="str">
        <f t="shared" si="10"/>
        <v/>
      </c>
      <c r="N119" s="138" t="str">
        <f t="shared" si="11"/>
        <v/>
      </c>
      <c r="O119" s="138" t="str">
        <f t="shared" si="12"/>
        <v/>
      </c>
      <c r="P119" s="170"/>
      <c r="Q119" s="175"/>
      <c r="R119" s="175"/>
      <c r="S119" s="175"/>
      <c r="T119" s="175"/>
    </row>
    <row r="120" spans="1:20" ht="15" customHeight="1" x14ac:dyDescent="0.3">
      <c r="A120" s="249">
        <f t="shared" si="13"/>
        <v>115</v>
      </c>
      <c r="B120" s="375"/>
      <c r="C120" s="170"/>
      <c r="D120" s="170"/>
      <c r="E120" s="170"/>
      <c r="F120" s="377"/>
      <c r="G120" s="175"/>
      <c r="H120" s="170"/>
      <c r="I120" s="170"/>
      <c r="J120" s="138" t="str">
        <f t="shared" si="7"/>
        <v/>
      </c>
      <c r="K120" s="138" t="str">
        <f t="shared" si="8"/>
        <v/>
      </c>
      <c r="L120" s="138" t="str">
        <f t="shared" si="9"/>
        <v/>
      </c>
      <c r="M120" s="138" t="str">
        <f t="shared" si="10"/>
        <v/>
      </c>
      <c r="N120" s="138" t="str">
        <f t="shared" si="11"/>
        <v/>
      </c>
      <c r="O120" s="138" t="str">
        <f t="shared" si="12"/>
        <v/>
      </c>
      <c r="P120" s="170"/>
      <c r="Q120" s="175"/>
      <c r="R120" s="175"/>
      <c r="S120" s="175"/>
      <c r="T120" s="175"/>
    </row>
    <row r="121" spans="1:20" ht="15" customHeight="1" x14ac:dyDescent="0.3">
      <c r="A121" s="249">
        <f t="shared" si="13"/>
        <v>116</v>
      </c>
      <c r="B121" s="375"/>
      <c r="C121" s="170"/>
      <c r="D121" s="170"/>
      <c r="E121" s="170"/>
      <c r="F121" s="377"/>
      <c r="G121" s="175"/>
      <c r="H121" s="170"/>
      <c r="I121" s="170"/>
      <c r="J121" s="138" t="str">
        <f t="shared" si="7"/>
        <v/>
      </c>
      <c r="K121" s="138" t="str">
        <f t="shared" si="8"/>
        <v/>
      </c>
      <c r="L121" s="138" t="str">
        <f t="shared" si="9"/>
        <v/>
      </c>
      <c r="M121" s="138" t="str">
        <f t="shared" si="10"/>
        <v/>
      </c>
      <c r="N121" s="138" t="str">
        <f t="shared" si="11"/>
        <v/>
      </c>
      <c r="O121" s="138" t="str">
        <f t="shared" si="12"/>
        <v/>
      </c>
      <c r="P121" s="170"/>
      <c r="Q121" s="175"/>
      <c r="R121" s="175"/>
      <c r="S121" s="175"/>
      <c r="T121" s="175"/>
    </row>
    <row r="122" spans="1:20" ht="15" customHeight="1" x14ac:dyDescent="0.3">
      <c r="A122" s="249">
        <f t="shared" si="13"/>
        <v>117</v>
      </c>
      <c r="B122" s="375"/>
      <c r="C122" s="170"/>
      <c r="D122" s="170"/>
      <c r="E122" s="170"/>
      <c r="F122" s="377"/>
      <c r="G122" s="175"/>
      <c r="H122" s="170"/>
      <c r="I122" s="170"/>
      <c r="J122" s="138" t="str">
        <f t="shared" si="7"/>
        <v/>
      </c>
      <c r="K122" s="138" t="str">
        <f t="shared" si="8"/>
        <v/>
      </c>
      <c r="L122" s="138" t="str">
        <f t="shared" si="9"/>
        <v/>
      </c>
      <c r="M122" s="138" t="str">
        <f t="shared" si="10"/>
        <v/>
      </c>
      <c r="N122" s="138" t="str">
        <f t="shared" si="11"/>
        <v/>
      </c>
      <c r="O122" s="138" t="str">
        <f t="shared" si="12"/>
        <v/>
      </c>
      <c r="P122" s="170"/>
      <c r="Q122" s="175"/>
      <c r="R122" s="175"/>
      <c r="S122" s="175"/>
      <c r="T122" s="175"/>
    </row>
    <row r="123" spans="1:20" ht="15" customHeight="1" x14ac:dyDescent="0.3">
      <c r="A123" s="249">
        <f t="shared" si="13"/>
        <v>118</v>
      </c>
      <c r="B123" s="375"/>
      <c r="C123" s="170"/>
      <c r="D123" s="170"/>
      <c r="E123" s="170"/>
      <c r="F123" s="377"/>
      <c r="G123" s="175"/>
      <c r="H123" s="170"/>
      <c r="I123" s="170"/>
      <c r="J123" s="138" t="str">
        <f t="shared" si="7"/>
        <v/>
      </c>
      <c r="K123" s="138" t="str">
        <f t="shared" si="8"/>
        <v/>
      </c>
      <c r="L123" s="138" t="str">
        <f t="shared" si="9"/>
        <v/>
      </c>
      <c r="M123" s="138" t="str">
        <f t="shared" si="10"/>
        <v/>
      </c>
      <c r="N123" s="138" t="str">
        <f t="shared" si="11"/>
        <v/>
      </c>
      <c r="O123" s="138" t="str">
        <f t="shared" si="12"/>
        <v/>
      </c>
      <c r="P123" s="170"/>
      <c r="Q123" s="175"/>
      <c r="R123" s="175"/>
      <c r="S123" s="175"/>
      <c r="T123" s="175"/>
    </row>
    <row r="124" spans="1:20" ht="15" customHeight="1" x14ac:dyDescent="0.3">
      <c r="A124" s="249">
        <f t="shared" si="13"/>
        <v>119</v>
      </c>
      <c r="B124" s="375"/>
      <c r="C124" s="170"/>
      <c r="D124" s="170"/>
      <c r="E124" s="170"/>
      <c r="F124" s="377"/>
      <c r="G124" s="175"/>
      <c r="H124" s="170"/>
      <c r="I124" s="170"/>
      <c r="J124" s="138" t="str">
        <f t="shared" si="7"/>
        <v/>
      </c>
      <c r="K124" s="138" t="str">
        <f t="shared" si="8"/>
        <v/>
      </c>
      <c r="L124" s="138" t="str">
        <f t="shared" si="9"/>
        <v/>
      </c>
      <c r="M124" s="138" t="str">
        <f t="shared" si="10"/>
        <v/>
      </c>
      <c r="N124" s="138" t="str">
        <f t="shared" si="11"/>
        <v/>
      </c>
      <c r="O124" s="138" t="str">
        <f t="shared" si="12"/>
        <v/>
      </c>
      <c r="P124" s="170"/>
      <c r="Q124" s="175"/>
      <c r="R124" s="175"/>
      <c r="S124" s="175"/>
      <c r="T124" s="175"/>
    </row>
    <row r="125" spans="1:20" ht="15" customHeight="1" x14ac:dyDescent="0.3">
      <c r="A125" s="249">
        <f t="shared" si="13"/>
        <v>120</v>
      </c>
      <c r="B125" s="375"/>
      <c r="C125" s="170"/>
      <c r="D125" s="170"/>
      <c r="E125" s="170"/>
      <c r="F125" s="377"/>
      <c r="G125" s="175"/>
      <c r="H125" s="170"/>
      <c r="I125" s="170"/>
      <c r="J125" s="138" t="str">
        <f t="shared" si="7"/>
        <v/>
      </c>
      <c r="K125" s="138" t="str">
        <f t="shared" si="8"/>
        <v/>
      </c>
      <c r="L125" s="138" t="str">
        <f t="shared" si="9"/>
        <v/>
      </c>
      <c r="M125" s="138" t="str">
        <f t="shared" si="10"/>
        <v/>
      </c>
      <c r="N125" s="138" t="str">
        <f t="shared" si="11"/>
        <v/>
      </c>
      <c r="O125" s="138" t="str">
        <f t="shared" si="12"/>
        <v/>
      </c>
      <c r="P125" s="170"/>
      <c r="Q125" s="175"/>
      <c r="R125" s="175"/>
      <c r="S125" s="175"/>
      <c r="T125" s="175"/>
    </row>
    <row r="126" spans="1:20" ht="15" customHeight="1" x14ac:dyDescent="0.3">
      <c r="A126" s="249">
        <f t="shared" si="13"/>
        <v>121</v>
      </c>
      <c r="B126" s="375"/>
      <c r="C126" s="170"/>
      <c r="D126" s="170"/>
      <c r="E126" s="170"/>
      <c r="F126" s="377"/>
      <c r="G126" s="175"/>
      <c r="H126" s="170"/>
      <c r="I126" s="170"/>
      <c r="J126" s="138" t="str">
        <f t="shared" si="7"/>
        <v/>
      </c>
      <c r="K126" s="138" t="str">
        <f t="shared" si="8"/>
        <v/>
      </c>
      <c r="L126" s="138" t="str">
        <f t="shared" si="9"/>
        <v/>
      </c>
      <c r="M126" s="138" t="str">
        <f t="shared" si="10"/>
        <v/>
      </c>
      <c r="N126" s="138" t="str">
        <f t="shared" si="11"/>
        <v/>
      </c>
      <c r="O126" s="138" t="str">
        <f t="shared" si="12"/>
        <v/>
      </c>
      <c r="P126" s="170"/>
      <c r="Q126" s="175"/>
      <c r="R126" s="175"/>
      <c r="S126" s="175"/>
      <c r="T126" s="175"/>
    </row>
    <row r="127" spans="1:20" ht="15" customHeight="1" x14ac:dyDescent="0.3">
      <c r="A127" s="249">
        <f t="shared" si="13"/>
        <v>122</v>
      </c>
      <c r="B127" s="375"/>
      <c r="C127" s="170"/>
      <c r="D127" s="170"/>
      <c r="E127" s="170"/>
      <c r="F127" s="377"/>
      <c r="G127" s="175"/>
      <c r="H127" s="170"/>
      <c r="I127" s="170"/>
      <c r="J127" s="138" t="str">
        <f t="shared" si="7"/>
        <v/>
      </c>
      <c r="K127" s="138" t="str">
        <f t="shared" si="8"/>
        <v/>
      </c>
      <c r="L127" s="138" t="str">
        <f t="shared" si="9"/>
        <v/>
      </c>
      <c r="M127" s="138" t="str">
        <f t="shared" si="10"/>
        <v/>
      </c>
      <c r="N127" s="138" t="str">
        <f t="shared" si="11"/>
        <v/>
      </c>
      <c r="O127" s="138" t="str">
        <f t="shared" si="12"/>
        <v/>
      </c>
      <c r="P127" s="170"/>
      <c r="Q127" s="175"/>
      <c r="R127" s="175"/>
      <c r="S127" s="175"/>
      <c r="T127" s="175"/>
    </row>
    <row r="128" spans="1:20" ht="15" customHeight="1" x14ac:dyDescent="0.3">
      <c r="A128" s="249">
        <f t="shared" si="13"/>
        <v>123</v>
      </c>
      <c r="B128" s="375"/>
      <c r="C128" s="170"/>
      <c r="D128" s="170"/>
      <c r="E128" s="170"/>
      <c r="F128" s="377"/>
      <c r="G128" s="175"/>
      <c r="H128" s="170"/>
      <c r="I128" s="170"/>
      <c r="J128" s="138" t="str">
        <f t="shared" si="7"/>
        <v/>
      </c>
      <c r="K128" s="138" t="str">
        <f t="shared" si="8"/>
        <v/>
      </c>
      <c r="L128" s="138" t="str">
        <f t="shared" si="9"/>
        <v/>
      </c>
      <c r="M128" s="138" t="str">
        <f t="shared" si="10"/>
        <v/>
      </c>
      <c r="N128" s="138" t="str">
        <f t="shared" si="11"/>
        <v/>
      </c>
      <c r="O128" s="138" t="str">
        <f t="shared" si="12"/>
        <v/>
      </c>
      <c r="P128" s="170"/>
      <c r="Q128" s="175"/>
      <c r="R128" s="175"/>
      <c r="S128" s="175"/>
      <c r="T128" s="175"/>
    </row>
    <row r="129" spans="1:20" ht="15" customHeight="1" x14ac:dyDescent="0.3">
      <c r="A129" s="249">
        <f t="shared" si="13"/>
        <v>124</v>
      </c>
      <c r="B129" s="375"/>
      <c r="C129" s="170"/>
      <c r="D129" s="170"/>
      <c r="E129" s="170"/>
      <c r="F129" s="377"/>
      <c r="G129" s="175"/>
      <c r="H129" s="170"/>
      <c r="I129" s="170"/>
      <c r="J129" s="138" t="str">
        <f t="shared" si="7"/>
        <v/>
      </c>
      <c r="K129" s="138" t="str">
        <f t="shared" si="8"/>
        <v/>
      </c>
      <c r="L129" s="138" t="str">
        <f t="shared" si="9"/>
        <v/>
      </c>
      <c r="M129" s="138" t="str">
        <f t="shared" si="10"/>
        <v/>
      </c>
      <c r="N129" s="138" t="str">
        <f t="shared" si="11"/>
        <v/>
      </c>
      <c r="O129" s="138" t="str">
        <f t="shared" si="12"/>
        <v/>
      </c>
      <c r="P129" s="170"/>
      <c r="Q129" s="175"/>
      <c r="R129" s="175"/>
      <c r="S129" s="175"/>
      <c r="T129" s="175"/>
    </row>
    <row r="130" spans="1:20" ht="15" customHeight="1" x14ac:dyDescent="0.3">
      <c r="A130" s="249">
        <f t="shared" si="13"/>
        <v>125</v>
      </c>
      <c r="B130" s="375"/>
      <c r="C130" s="170"/>
      <c r="D130" s="170"/>
      <c r="E130" s="170"/>
      <c r="F130" s="377"/>
      <c r="G130" s="175"/>
      <c r="H130" s="170"/>
      <c r="I130" s="170"/>
      <c r="J130" s="138" t="str">
        <f t="shared" si="7"/>
        <v/>
      </c>
      <c r="K130" s="138" t="str">
        <f t="shared" si="8"/>
        <v/>
      </c>
      <c r="L130" s="138" t="str">
        <f t="shared" si="9"/>
        <v/>
      </c>
      <c r="M130" s="138" t="str">
        <f t="shared" si="10"/>
        <v/>
      </c>
      <c r="N130" s="138" t="str">
        <f t="shared" si="11"/>
        <v/>
      </c>
      <c r="O130" s="138" t="str">
        <f t="shared" si="12"/>
        <v/>
      </c>
      <c r="P130" s="170"/>
      <c r="Q130" s="175"/>
      <c r="R130" s="175"/>
      <c r="S130" s="175"/>
      <c r="T130" s="175"/>
    </row>
    <row r="131" spans="1:20" ht="15" customHeight="1" x14ac:dyDescent="0.3">
      <c r="A131" s="249">
        <f t="shared" si="13"/>
        <v>126</v>
      </c>
      <c r="B131" s="375"/>
      <c r="C131" s="170"/>
      <c r="D131" s="170"/>
      <c r="E131" s="170"/>
      <c r="F131" s="377"/>
      <c r="G131" s="175"/>
      <c r="H131" s="170"/>
      <c r="I131" s="170"/>
      <c r="J131" s="138" t="str">
        <f t="shared" si="7"/>
        <v/>
      </c>
      <c r="K131" s="138" t="str">
        <f t="shared" si="8"/>
        <v/>
      </c>
      <c r="L131" s="138" t="str">
        <f t="shared" si="9"/>
        <v/>
      </c>
      <c r="M131" s="138" t="str">
        <f t="shared" si="10"/>
        <v/>
      </c>
      <c r="N131" s="138" t="str">
        <f t="shared" si="11"/>
        <v/>
      </c>
      <c r="O131" s="138" t="str">
        <f t="shared" si="12"/>
        <v/>
      </c>
      <c r="P131" s="170"/>
      <c r="Q131" s="175"/>
      <c r="R131" s="175"/>
      <c r="S131" s="175"/>
      <c r="T131" s="175"/>
    </row>
    <row r="132" spans="1:20" ht="15" customHeight="1" x14ac:dyDescent="0.3">
      <c r="A132" s="249">
        <f t="shared" si="13"/>
        <v>127</v>
      </c>
      <c r="B132" s="375"/>
      <c r="C132" s="170"/>
      <c r="D132" s="170"/>
      <c r="E132" s="170"/>
      <c r="F132" s="377"/>
      <c r="G132" s="175"/>
      <c r="H132" s="170"/>
      <c r="I132" s="170"/>
      <c r="J132" s="138" t="str">
        <f t="shared" si="7"/>
        <v/>
      </c>
      <c r="K132" s="138" t="str">
        <f t="shared" si="8"/>
        <v/>
      </c>
      <c r="L132" s="138" t="str">
        <f t="shared" si="9"/>
        <v/>
      </c>
      <c r="M132" s="138" t="str">
        <f t="shared" si="10"/>
        <v/>
      </c>
      <c r="N132" s="138" t="str">
        <f t="shared" si="11"/>
        <v/>
      </c>
      <c r="O132" s="138" t="str">
        <f t="shared" si="12"/>
        <v/>
      </c>
      <c r="P132" s="170"/>
      <c r="Q132" s="175"/>
      <c r="R132" s="175"/>
      <c r="S132" s="175"/>
      <c r="T132" s="175"/>
    </row>
    <row r="133" spans="1:20" ht="15" customHeight="1" x14ac:dyDescent="0.3">
      <c r="A133" s="249">
        <f t="shared" si="13"/>
        <v>128</v>
      </c>
      <c r="B133" s="375"/>
      <c r="C133" s="170"/>
      <c r="D133" s="170"/>
      <c r="E133" s="170"/>
      <c r="F133" s="377"/>
      <c r="G133" s="175"/>
      <c r="H133" s="170"/>
      <c r="I133" s="170"/>
      <c r="J133" s="138" t="str">
        <f t="shared" si="7"/>
        <v/>
      </c>
      <c r="K133" s="138" t="str">
        <f t="shared" si="8"/>
        <v/>
      </c>
      <c r="L133" s="138" t="str">
        <f t="shared" si="9"/>
        <v/>
      </c>
      <c r="M133" s="138" t="str">
        <f t="shared" si="10"/>
        <v/>
      </c>
      <c r="N133" s="138" t="str">
        <f t="shared" si="11"/>
        <v/>
      </c>
      <c r="O133" s="138" t="str">
        <f t="shared" si="12"/>
        <v/>
      </c>
      <c r="P133" s="170"/>
      <c r="Q133" s="175"/>
      <c r="R133" s="175"/>
      <c r="S133" s="175"/>
      <c r="T133" s="175"/>
    </row>
    <row r="134" spans="1:20" ht="15" customHeight="1" x14ac:dyDescent="0.3">
      <c r="A134" s="249">
        <f t="shared" si="13"/>
        <v>129</v>
      </c>
      <c r="B134" s="375"/>
      <c r="C134" s="170"/>
      <c r="D134" s="170"/>
      <c r="E134" s="170"/>
      <c r="F134" s="377"/>
      <c r="G134" s="175"/>
      <c r="H134" s="170"/>
      <c r="I134" s="170"/>
      <c r="J134" s="138" t="str">
        <f t="shared" ref="J134:J197" si="14">IF($H134="","",VLOOKUP($H134,LE_Inputs,4,FALSE))</f>
        <v/>
      </c>
      <c r="K134" s="138" t="str">
        <f t="shared" ref="K134:K197" si="15">IF($I134="","",VLOOKUP($I134,LE_Inputs,4,FALSE))</f>
        <v/>
      </c>
      <c r="L134" s="138" t="str">
        <f t="shared" ref="L134:L197" si="16">IF($H134="","",VLOOKUP($H134,LE_Inputs,5,FALSE))</f>
        <v/>
      </c>
      <c r="M134" s="138" t="str">
        <f t="shared" ref="M134:M197" si="17">IF($I134="","",VLOOKUP($I134,LE_Inputs,5,FALSE))</f>
        <v/>
      </c>
      <c r="N134" s="138" t="str">
        <f t="shared" ref="N134:N197" si="18">IF($H134="","",VLOOKUP($H134,LE_Inputs,17,FALSE))</f>
        <v/>
      </c>
      <c r="O134" s="138" t="str">
        <f t="shared" ref="O134:O197" si="19">IF($I134="","",VLOOKUP($I134,LE_Inputs,17,FALSE))</f>
        <v/>
      </c>
      <c r="P134" s="170"/>
      <c r="Q134" s="175"/>
      <c r="R134" s="175"/>
      <c r="S134" s="175"/>
      <c r="T134" s="175"/>
    </row>
    <row r="135" spans="1:20" ht="15" customHeight="1" x14ac:dyDescent="0.3">
      <c r="A135" s="249">
        <f t="shared" si="13"/>
        <v>130</v>
      </c>
      <c r="B135" s="375"/>
      <c r="C135" s="170"/>
      <c r="D135" s="170"/>
      <c r="E135" s="170"/>
      <c r="F135" s="377"/>
      <c r="G135" s="175"/>
      <c r="H135" s="170"/>
      <c r="I135" s="170"/>
      <c r="J135" s="138" t="str">
        <f t="shared" si="14"/>
        <v/>
      </c>
      <c r="K135" s="138" t="str">
        <f t="shared" si="15"/>
        <v/>
      </c>
      <c r="L135" s="138" t="str">
        <f t="shared" si="16"/>
        <v/>
      </c>
      <c r="M135" s="138" t="str">
        <f t="shared" si="17"/>
        <v/>
      </c>
      <c r="N135" s="138" t="str">
        <f t="shared" si="18"/>
        <v/>
      </c>
      <c r="O135" s="138" t="str">
        <f t="shared" si="19"/>
        <v/>
      </c>
      <c r="P135" s="170"/>
      <c r="Q135" s="175"/>
      <c r="R135" s="175"/>
      <c r="S135" s="175"/>
      <c r="T135" s="175"/>
    </row>
    <row r="136" spans="1:20" ht="15" customHeight="1" x14ac:dyDescent="0.3">
      <c r="A136" s="249">
        <f t="shared" ref="A136:A199" si="20">A135+1</f>
        <v>131</v>
      </c>
      <c r="B136" s="375"/>
      <c r="C136" s="170"/>
      <c r="D136" s="170"/>
      <c r="E136" s="170"/>
      <c r="F136" s="377"/>
      <c r="G136" s="175"/>
      <c r="H136" s="170"/>
      <c r="I136" s="170"/>
      <c r="J136" s="138" t="str">
        <f t="shared" si="14"/>
        <v/>
      </c>
      <c r="K136" s="138" t="str">
        <f t="shared" si="15"/>
        <v/>
      </c>
      <c r="L136" s="138" t="str">
        <f t="shared" si="16"/>
        <v/>
      </c>
      <c r="M136" s="138" t="str">
        <f t="shared" si="17"/>
        <v/>
      </c>
      <c r="N136" s="138" t="str">
        <f t="shared" si="18"/>
        <v/>
      </c>
      <c r="O136" s="138" t="str">
        <f t="shared" si="19"/>
        <v/>
      </c>
      <c r="P136" s="170"/>
      <c r="Q136" s="175"/>
      <c r="R136" s="175"/>
      <c r="S136" s="175"/>
      <c r="T136" s="175"/>
    </row>
    <row r="137" spans="1:20" ht="15" customHeight="1" x14ac:dyDescent="0.3">
      <c r="A137" s="249">
        <f t="shared" si="20"/>
        <v>132</v>
      </c>
      <c r="B137" s="375"/>
      <c r="C137" s="170"/>
      <c r="D137" s="170"/>
      <c r="E137" s="170"/>
      <c r="F137" s="377"/>
      <c r="G137" s="175"/>
      <c r="H137" s="170"/>
      <c r="I137" s="170"/>
      <c r="J137" s="138" t="str">
        <f t="shared" si="14"/>
        <v/>
      </c>
      <c r="K137" s="138" t="str">
        <f t="shared" si="15"/>
        <v/>
      </c>
      <c r="L137" s="138" t="str">
        <f t="shared" si="16"/>
        <v/>
      </c>
      <c r="M137" s="138" t="str">
        <f t="shared" si="17"/>
        <v/>
      </c>
      <c r="N137" s="138" t="str">
        <f t="shared" si="18"/>
        <v/>
      </c>
      <c r="O137" s="138" t="str">
        <f t="shared" si="19"/>
        <v/>
      </c>
      <c r="P137" s="170"/>
      <c r="Q137" s="175"/>
      <c r="R137" s="175"/>
      <c r="S137" s="175"/>
      <c r="T137" s="175"/>
    </row>
    <row r="138" spans="1:20" ht="15" customHeight="1" x14ac:dyDescent="0.3">
      <c r="A138" s="249">
        <f t="shared" si="20"/>
        <v>133</v>
      </c>
      <c r="B138" s="375"/>
      <c r="C138" s="170"/>
      <c r="D138" s="170"/>
      <c r="E138" s="170"/>
      <c r="F138" s="377"/>
      <c r="G138" s="175"/>
      <c r="H138" s="170"/>
      <c r="I138" s="170"/>
      <c r="J138" s="138" t="str">
        <f t="shared" si="14"/>
        <v/>
      </c>
      <c r="K138" s="138" t="str">
        <f t="shared" si="15"/>
        <v/>
      </c>
      <c r="L138" s="138" t="str">
        <f t="shared" si="16"/>
        <v/>
      </c>
      <c r="M138" s="138" t="str">
        <f t="shared" si="17"/>
        <v/>
      </c>
      <c r="N138" s="138" t="str">
        <f t="shared" si="18"/>
        <v/>
      </c>
      <c r="O138" s="138" t="str">
        <f t="shared" si="19"/>
        <v/>
      </c>
      <c r="P138" s="170"/>
      <c r="Q138" s="175"/>
      <c r="R138" s="175"/>
      <c r="S138" s="175"/>
      <c r="T138" s="175"/>
    </row>
    <row r="139" spans="1:20" ht="15" customHeight="1" x14ac:dyDescent="0.3">
      <c r="A139" s="249">
        <f t="shared" si="20"/>
        <v>134</v>
      </c>
      <c r="B139" s="375"/>
      <c r="C139" s="170"/>
      <c r="D139" s="170"/>
      <c r="E139" s="170"/>
      <c r="F139" s="377"/>
      <c r="G139" s="175"/>
      <c r="H139" s="170"/>
      <c r="I139" s="170"/>
      <c r="J139" s="138" t="str">
        <f t="shared" si="14"/>
        <v/>
      </c>
      <c r="K139" s="138" t="str">
        <f t="shared" si="15"/>
        <v/>
      </c>
      <c r="L139" s="138" t="str">
        <f t="shared" si="16"/>
        <v/>
      </c>
      <c r="M139" s="138" t="str">
        <f t="shared" si="17"/>
        <v/>
      </c>
      <c r="N139" s="138" t="str">
        <f t="shared" si="18"/>
        <v/>
      </c>
      <c r="O139" s="138" t="str">
        <f t="shared" si="19"/>
        <v/>
      </c>
      <c r="P139" s="170"/>
      <c r="Q139" s="175"/>
      <c r="R139" s="175"/>
      <c r="S139" s="175"/>
      <c r="T139" s="175"/>
    </row>
    <row r="140" spans="1:20" ht="15" customHeight="1" x14ac:dyDescent="0.3">
      <c r="A140" s="249">
        <f t="shared" si="20"/>
        <v>135</v>
      </c>
      <c r="B140" s="375"/>
      <c r="C140" s="170"/>
      <c r="D140" s="170"/>
      <c r="E140" s="170"/>
      <c r="F140" s="377"/>
      <c r="G140" s="175"/>
      <c r="H140" s="170"/>
      <c r="I140" s="170"/>
      <c r="J140" s="138" t="str">
        <f t="shared" si="14"/>
        <v/>
      </c>
      <c r="K140" s="138" t="str">
        <f t="shared" si="15"/>
        <v/>
      </c>
      <c r="L140" s="138" t="str">
        <f t="shared" si="16"/>
        <v/>
      </c>
      <c r="M140" s="138" t="str">
        <f t="shared" si="17"/>
        <v/>
      </c>
      <c r="N140" s="138" t="str">
        <f t="shared" si="18"/>
        <v/>
      </c>
      <c r="O140" s="138" t="str">
        <f t="shared" si="19"/>
        <v/>
      </c>
      <c r="P140" s="170"/>
      <c r="Q140" s="175"/>
      <c r="R140" s="175"/>
      <c r="S140" s="175"/>
      <c r="T140" s="175"/>
    </row>
    <row r="141" spans="1:20" ht="15" customHeight="1" x14ac:dyDescent="0.3">
      <c r="A141" s="249">
        <f t="shared" si="20"/>
        <v>136</v>
      </c>
      <c r="B141" s="375"/>
      <c r="C141" s="170"/>
      <c r="D141" s="170"/>
      <c r="E141" s="170"/>
      <c r="F141" s="377"/>
      <c r="G141" s="175"/>
      <c r="H141" s="170"/>
      <c r="I141" s="170"/>
      <c r="J141" s="138" t="str">
        <f t="shared" si="14"/>
        <v/>
      </c>
      <c r="K141" s="138" t="str">
        <f t="shared" si="15"/>
        <v/>
      </c>
      <c r="L141" s="138" t="str">
        <f t="shared" si="16"/>
        <v/>
      </c>
      <c r="M141" s="138" t="str">
        <f t="shared" si="17"/>
        <v/>
      </c>
      <c r="N141" s="138" t="str">
        <f t="shared" si="18"/>
        <v/>
      </c>
      <c r="O141" s="138" t="str">
        <f t="shared" si="19"/>
        <v/>
      </c>
      <c r="P141" s="170"/>
      <c r="Q141" s="175"/>
      <c r="R141" s="175"/>
      <c r="S141" s="175"/>
      <c r="T141" s="175"/>
    </row>
    <row r="142" spans="1:20" ht="15" customHeight="1" x14ac:dyDescent="0.3">
      <c r="A142" s="249">
        <f t="shared" si="20"/>
        <v>137</v>
      </c>
      <c r="B142" s="375"/>
      <c r="C142" s="170"/>
      <c r="D142" s="170"/>
      <c r="E142" s="170"/>
      <c r="F142" s="377"/>
      <c r="G142" s="175"/>
      <c r="H142" s="170"/>
      <c r="I142" s="170"/>
      <c r="J142" s="138" t="str">
        <f t="shared" si="14"/>
        <v/>
      </c>
      <c r="K142" s="138" t="str">
        <f t="shared" si="15"/>
        <v/>
      </c>
      <c r="L142" s="138" t="str">
        <f t="shared" si="16"/>
        <v/>
      </c>
      <c r="M142" s="138" t="str">
        <f t="shared" si="17"/>
        <v/>
      </c>
      <c r="N142" s="138" t="str">
        <f t="shared" si="18"/>
        <v/>
      </c>
      <c r="O142" s="138" t="str">
        <f t="shared" si="19"/>
        <v/>
      </c>
      <c r="P142" s="170"/>
      <c r="Q142" s="175"/>
      <c r="R142" s="175"/>
      <c r="S142" s="175"/>
      <c r="T142" s="175"/>
    </row>
    <row r="143" spans="1:20" ht="15" customHeight="1" x14ac:dyDescent="0.3">
      <c r="A143" s="249">
        <f t="shared" si="20"/>
        <v>138</v>
      </c>
      <c r="B143" s="375"/>
      <c r="C143" s="170"/>
      <c r="D143" s="170"/>
      <c r="E143" s="170"/>
      <c r="F143" s="377"/>
      <c r="G143" s="175"/>
      <c r="H143" s="170"/>
      <c r="I143" s="170"/>
      <c r="J143" s="138" t="str">
        <f t="shared" si="14"/>
        <v/>
      </c>
      <c r="K143" s="138" t="str">
        <f t="shared" si="15"/>
        <v/>
      </c>
      <c r="L143" s="138" t="str">
        <f t="shared" si="16"/>
        <v/>
      </c>
      <c r="M143" s="138" t="str">
        <f t="shared" si="17"/>
        <v/>
      </c>
      <c r="N143" s="138" t="str">
        <f t="shared" si="18"/>
        <v/>
      </c>
      <c r="O143" s="138" t="str">
        <f t="shared" si="19"/>
        <v/>
      </c>
      <c r="P143" s="170"/>
      <c r="Q143" s="175"/>
      <c r="R143" s="175"/>
      <c r="S143" s="175"/>
      <c r="T143" s="175"/>
    </row>
    <row r="144" spans="1:20" ht="15" customHeight="1" x14ac:dyDescent="0.3">
      <c r="A144" s="249">
        <f t="shared" si="20"/>
        <v>139</v>
      </c>
      <c r="B144" s="375"/>
      <c r="C144" s="170"/>
      <c r="D144" s="170"/>
      <c r="E144" s="170"/>
      <c r="F144" s="377"/>
      <c r="G144" s="175"/>
      <c r="H144" s="170"/>
      <c r="I144" s="170"/>
      <c r="J144" s="138" t="str">
        <f t="shared" si="14"/>
        <v/>
      </c>
      <c r="K144" s="138" t="str">
        <f t="shared" si="15"/>
        <v/>
      </c>
      <c r="L144" s="138" t="str">
        <f t="shared" si="16"/>
        <v/>
      </c>
      <c r="M144" s="138" t="str">
        <f t="shared" si="17"/>
        <v/>
      </c>
      <c r="N144" s="138" t="str">
        <f t="shared" si="18"/>
        <v/>
      </c>
      <c r="O144" s="138" t="str">
        <f t="shared" si="19"/>
        <v/>
      </c>
      <c r="P144" s="170"/>
      <c r="Q144" s="175"/>
      <c r="R144" s="175"/>
      <c r="S144" s="175"/>
      <c r="T144" s="175"/>
    </row>
    <row r="145" spans="1:20" ht="15" customHeight="1" x14ac:dyDescent="0.3">
      <c r="A145" s="249">
        <f t="shared" si="20"/>
        <v>140</v>
      </c>
      <c r="B145" s="375"/>
      <c r="C145" s="170"/>
      <c r="D145" s="170"/>
      <c r="E145" s="170"/>
      <c r="F145" s="377"/>
      <c r="G145" s="175"/>
      <c r="H145" s="170"/>
      <c r="I145" s="170"/>
      <c r="J145" s="138" t="str">
        <f t="shared" si="14"/>
        <v/>
      </c>
      <c r="K145" s="138" t="str">
        <f t="shared" si="15"/>
        <v/>
      </c>
      <c r="L145" s="138" t="str">
        <f t="shared" si="16"/>
        <v/>
      </c>
      <c r="M145" s="138" t="str">
        <f t="shared" si="17"/>
        <v/>
      </c>
      <c r="N145" s="138" t="str">
        <f t="shared" si="18"/>
        <v/>
      </c>
      <c r="O145" s="138" t="str">
        <f t="shared" si="19"/>
        <v/>
      </c>
      <c r="P145" s="170"/>
      <c r="Q145" s="175"/>
      <c r="R145" s="175"/>
      <c r="S145" s="175"/>
      <c r="T145" s="175"/>
    </row>
    <row r="146" spans="1:20" ht="15" customHeight="1" x14ac:dyDescent="0.3">
      <c r="A146" s="249">
        <f t="shared" si="20"/>
        <v>141</v>
      </c>
      <c r="B146" s="375"/>
      <c r="C146" s="170"/>
      <c r="D146" s="170"/>
      <c r="E146" s="170"/>
      <c r="F146" s="377"/>
      <c r="G146" s="175"/>
      <c r="H146" s="170"/>
      <c r="I146" s="170"/>
      <c r="J146" s="138" t="str">
        <f t="shared" si="14"/>
        <v/>
      </c>
      <c r="K146" s="138" t="str">
        <f t="shared" si="15"/>
        <v/>
      </c>
      <c r="L146" s="138" t="str">
        <f t="shared" si="16"/>
        <v/>
      </c>
      <c r="M146" s="138" t="str">
        <f t="shared" si="17"/>
        <v/>
      </c>
      <c r="N146" s="138" t="str">
        <f t="shared" si="18"/>
        <v/>
      </c>
      <c r="O146" s="138" t="str">
        <f t="shared" si="19"/>
        <v/>
      </c>
      <c r="P146" s="170"/>
      <c r="Q146" s="175"/>
      <c r="R146" s="175"/>
      <c r="S146" s="175"/>
      <c r="T146" s="175"/>
    </row>
    <row r="147" spans="1:20" ht="15" customHeight="1" x14ac:dyDescent="0.3">
      <c r="A147" s="249">
        <f t="shared" si="20"/>
        <v>142</v>
      </c>
      <c r="B147" s="375"/>
      <c r="C147" s="170"/>
      <c r="D147" s="170"/>
      <c r="E147" s="170"/>
      <c r="F147" s="377"/>
      <c r="G147" s="175"/>
      <c r="H147" s="170"/>
      <c r="I147" s="170"/>
      <c r="J147" s="138" t="str">
        <f t="shared" si="14"/>
        <v/>
      </c>
      <c r="K147" s="138" t="str">
        <f t="shared" si="15"/>
        <v/>
      </c>
      <c r="L147" s="138" t="str">
        <f t="shared" si="16"/>
        <v/>
      </c>
      <c r="M147" s="138" t="str">
        <f t="shared" si="17"/>
        <v/>
      </c>
      <c r="N147" s="138" t="str">
        <f t="shared" si="18"/>
        <v/>
      </c>
      <c r="O147" s="138" t="str">
        <f t="shared" si="19"/>
        <v/>
      </c>
      <c r="P147" s="170"/>
      <c r="Q147" s="175"/>
      <c r="R147" s="175"/>
      <c r="S147" s="175"/>
      <c r="T147" s="175"/>
    </row>
    <row r="148" spans="1:20" ht="15" customHeight="1" x14ac:dyDescent="0.3">
      <c r="A148" s="249">
        <f t="shared" si="20"/>
        <v>143</v>
      </c>
      <c r="B148" s="375"/>
      <c r="C148" s="170"/>
      <c r="D148" s="170"/>
      <c r="E148" s="170"/>
      <c r="F148" s="377"/>
      <c r="G148" s="175"/>
      <c r="H148" s="170"/>
      <c r="I148" s="170"/>
      <c r="J148" s="138" t="str">
        <f t="shared" si="14"/>
        <v/>
      </c>
      <c r="K148" s="138" t="str">
        <f t="shared" si="15"/>
        <v/>
      </c>
      <c r="L148" s="138" t="str">
        <f t="shared" si="16"/>
        <v/>
      </c>
      <c r="M148" s="138" t="str">
        <f t="shared" si="17"/>
        <v/>
      </c>
      <c r="N148" s="138" t="str">
        <f t="shared" si="18"/>
        <v/>
      </c>
      <c r="O148" s="138" t="str">
        <f t="shared" si="19"/>
        <v/>
      </c>
      <c r="P148" s="170"/>
      <c r="Q148" s="175"/>
      <c r="R148" s="175"/>
      <c r="S148" s="175"/>
      <c r="T148" s="175"/>
    </row>
    <row r="149" spans="1:20" ht="15" customHeight="1" x14ac:dyDescent="0.3">
      <c r="A149" s="249">
        <f t="shared" si="20"/>
        <v>144</v>
      </c>
      <c r="B149" s="375"/>
      <c r="C149" s="170"/>
      <c r="D149" s="170"/>
      <c r="E149" s="170"/>
      <c r="F149" s="377"/>
      <c r="G149" s="175"/>
      <c r="H149" s="170"/>
      <c r="I149" s="170"/>
      <c r="J149" s="138" t="str">
        <f t="shared" si="14"/>
        <v/>
      </c>
      <c r="K149" s="138" t="str">
        <f t="shared" si="15"/>
        <v/>
      </c>
      <c r="L149" s="138" t="str">
        <f t="shared" si="16"/>
        <v/>
      </c>
      <c r="M149" s="138" t="str">
        <f t="shared" si="17"/>
        <v/>
      </c>
      <c r="N149" s="138" t="str">
        <f t="shared" si="18"/>
        <v/>
      </c>
      <c r="O149" s="138" t="str">
        <f t="shared" si="19"/>
        <v/>
      </c>
      <c r="P149" s="170"/>
      <c r="Q149" s="175"/>
      <c r="R149" s="175"/>
      <c r="S149" s="175"/>
      <c r="T149" s="175"/>
    </row>
    <row r="150" spans="1:20" ht="15" customHeight="1" x14ac:dyDescent="0.3">
      <c r="A150" s="249">
        <f t="shared" si="20"/>
        <v>145</v>
      </c>
      <c r="B150" s="375"/>
      <c r="C150" s="170"/>
      <c r="D150" s="170"/>
      <c r="E150" s="170"/>
      <c r="F150" s="377"/>
      <c r="G150" s="175"/>
      <c r="H150" s="170"/>
      <c r="I150" s="170"/>
      <c r="J150" s="138" t="str">
        <f t="shared" si="14"/>
        <v/>
      </c>
      <c r="K150" s="138" t="str">
        <f t="shared" si="15"/>
        <v/>
      </c>
      <c r="L150" s="138" t="str">
        <f t="shared" si="16"/>
        <v/>
      </c>
      <c r="M150" s="138" t="str">
        <f t="shared" si="17"/>
        <v/>
      </c>
      <c r="N150" s="138" t="str">
        <f t="shared" si="18"/>
        <v/>
      </c>
      <c r="O150" s="138" t="str">
        <f t="shared" si="19"/>
        <v/>
      </c>
      <c r="P150" s="170"/>
      <c r="Q150" s="175"/>
      <c r="R150" s="175"/>
      <c r="S150" s="175"/>
      <c r="T150" s="175"/>
    </row>
    <row r="151" spans="1:20" ht="15" customHeight="1" x14ac:dyDescent="0.3">
      <c r="A151" s="249">
        <f t="shared" si="20"/>
        <v>146</v>
      </c>
      <c r="B151" s="375"/>
      <c r="C151" s="170"/>
      <c r="D151" s="170"/>
      <c r="E151" s="170"/>
      <c r="F151" s="377"/>
      <c r="G151" s="175"/>
      <c r="H151" s="170"/>
      <c r="I151" s="170"/>
      <c r="J151" s="138" t="str">
        <f t="shared" si="14"/>
        <v/>
      </c>
      <c r="K151" s="138" t="str">
        <f t="shared" si="15"/>
        <v/>
      </c>
      <c r="L151" s="138" t="str">
        <f t="shared" si="16"/>
        <v/>
      </c>
      <c r="M151" s="138" t="str">
        <f t="shared" si="17"/>
        <v/>
      </c>
      <c r="N151" s="138" t="str">
        <f t="shared" si="18"/>
        <v/>
      </c>
      <c r="O151" s="138" t="str">
        <f t="shared" si="19"/>
        <v/>
      </c>
      <c r="P151" s="170"/>
      <c r="Q151" s="175"/>
      <c r="R151" s="175"/>
      <c r="S151" s="175"/>
      <c r="T151" s="175"/>
    </row>
    <row r="152" spans="1:20" ht="15" customHeight="1" x14ac:dyDescent="0.3">
      <c r="A152" s="249">
        <f t="shared" si="20"/>
        <v>147</v>
      </c>
      <c r="B152" s="375"/>
      <c r="C152" s="170"/>
      <c r="D152" s="170"/>
      <c r="E152" s="170"/>
      <c r="F152" s="377"/>
      <c r="G152" s="175"/>
      <c r="H152" s="170"/>
      <c r="I152" s="170"/>
      <c r="J152" s="138" t="str">
        <f t="shared" si="14"/>
        <v/>
      </c>
      <c r="K152" s="138" t="str">
        <f t="shared" si="15"/>
        <v/>
      </c>
      <c r="L152" s="138" t="str">
        <f t="shared" si="16"/>
        <v/>
      </c>
      <c r="M152" s="138" t="str">
        <f t="shared" si="17"/>
        <v/>
      </c>
      <c r="N152" s="138" t="str">
        <f t="shared" si="18"/>
        <v/>
      </c>
      <c r="O152" s="138" t="str">
        <f t="shared" si="19"/>
        <v/>
      </c>
      <c r="P152" s="170"/>
      <c r="Q152" s="175"/>
      <c r="R152" s="175"/>
      <c r="S152" s="175"/>
      <c r="T152" s="175"/>
    </row>
    <row r="153" spans="1:20" ht="15" customHeight="1" x14ac:dyDescent="0.3">
      <c r="A153" s="249">
        <f t="shared" si="20"/>
        <v>148</v>
      </c>
      <c r="B153" s="375"/>
      <c r="C153" s="170"/>
      <c r="D153" s="170"/>
      <c r="E153" s="170"/>
      <c r="F153" s="377"/>
      <c r="G153" s="175"/>
      <c r="H153" s="170"/>
      <c r="I153" s="170"/>
      <c r="J153" s="138" t="str">
        <f t="shared" si="14"/>
        <v/>
      </c>
      <c r="K153" s="138" t="str">
        <f t="shared" si="15"/>
        <v/>
      </c>
      <c r="L153" s="138" t="str">
        <f t="shared" si="16"/>
        <v/>
      </c>
      <c r="M153" s="138" t="str">
        <f t="shared" si="17"/>
        <v/>
      </c>
      <c r="N153" s="138" t="str">
        <f t="shared" si="18"/>
        <v/>
      </c>
      <c r="O153" s="138" t="str">
        <f t="shared" si="19"/>
        <v/>
      </c>
      <c r="P153" s="170"/>
      <c r="Q153" s="175"/>
      <c r="R153" s="175"/>
      <c r="S153" s="175"/>
      <c r="T153" s="175"/>
    </row>
    <row r="154" spans="1:20" ht="15" customHeight="1" x14ac:dyDescent="0.3">
      <c r="A154" s="249">
        <f t="shared" si="20"/>
        <v>149</v>
      </c>
      <c r="B154" s="375"/>
      <c r="C154" s="170"/>
      <c r="D154" s="170"/>
      <c r="E154" s="170"/>
      <c r="F154" s="377"/>
      <c r="G154" s="175"/>
      <c r="H154" s="170"/>
      <c r="I154" s="170"/>
      <c r="J154" s="138" t="str">
        <f t="shared" si="14"/>
        <v/>
      </c>
      <c r="K154" s="138" t="str">
        <f t="shared" si="15"/>
        <v/>
      </c>
      <c r="L154" s="138" t="str">
        <f t="shared" si="16"/>
        <v/>
      </c>
      <c r="M154" s="138" t="str">
        <f t="shared" si="17"/>
        <v/>
      </c>
      <c r="N154" s="138" t="str">
        <f t="shared" si="18"/>
        <v/>
      </c>
      <c r="O154" s="138" t="str">
        <f t="shared" si="19"/>
        <v/>
      </c>
      <c r="P154" s="170"/>
      <c r="Q154" s="175"/>
      <c r="R154" s="175"/>
      <c r="S154" s="175"/>
      <c r="T154" s="175"/>
    </row>
    <row r="155" spans="1:20" ht="15" customHeight="1" x14ac:dyDescent="0.3">
      <c r="A155" s="249">
        <f t="shared" si="20"/>
        <v>150</v>
      </c>
      <c r="B155" s="375"/>
      <c r="C155" s="170"/>
      <c r="D155" s="170"/>
      <c r="E155" s="170"/>
      <c r="F155" s="377"/>
      <c r="G155" s="175"/>
      <c r="H155" s="170"/>
      <c r="I155" s="170"/>
      <c r="J155" s="138" t="str">
        <f t="shared" si="14"/>
        <v/>
      </c>
      <c r="K155" s="138" t="str">
        <f t="shared" si="15"/>
        <v/>
      </c>
      <c r="L155" s="138" t="str">
        <f t="shared" si="16"/>
        <v/>
      </c>
      <c r="M155" s="138" t="str">
        <f t="shared" si="17"/>
        <v/>
      </c>
      <c r="N155" s="138" t="str">
        <f t="shared" si="18"/>
        <v/>
      </c>
      <c r="O155" s="138" t="str">
        <f t="shared" si="19"/>
        <v/>
      </c>
      <c r="P155" s="170"/>
      <c r="Q155" s="175"/>
      <c r="R155" s="175"/>
      <c r="S155" s="175"/>
      <c r="T155" s="175"/>
    </row>
    <row r="156" spans="1:20" ht="15" customHeight="1" x14ac:dyDescent="0.3">
      <c r="A156" s="249">
        <f t="shared" si="20"/>
        <v>151</v>
      </c>
      <c r="B156" s="375"/>
      <c r="C156" s="170"/>
      <c r="D156" s="170"/>
      <c r="E156" s="170"/>
      <c r="F156" s="377"/>
      <c r="G156" s="175"/>
      <c r="H156" s="170"/>
      <c r="I156" s="170"/>
      <c r="J156" s="138" t="str">
        <f t="shared" si="14"/>
        <v/>
      </c>
      <c r="K156" s="138" t="str">
        <f t="shared" si="15"/>
        <v/>
      </c>
      <c r="L156" s="138" t="str">
        <f t="shared" si="16"/>
        <v/>
      </c>
      <c r="M156" s="138" t="str">
        <f t="shared" si="17"/>
        <v/>
      </c>
      <c r="N156" s="138" t="str">
        <f t="shared" si="18"/>
        <v/>
      </c>
      <c r="O156" s="138" t="str">
        <f t="shared" si="19"/>
        <v/>
      </c>
      <c r="P156" s="170"/>
      <c r="Q156" s="175"/>
      <c r="R156" s="175"/>
      <c r="S156" s="175"/>
      <c r="T156" s="175"/>
    </row>
    <row r="157" spans="1:20" ht="15" customHeight="1" x14ac:dyDescent="0.3">
      <c r="A157" s="249">
        <f t="shared" si="20"/>
        <v>152</v>
      </c>
      <c r="B157" s="375"/>
      <c r="C157" s="170"/>
      <c r="D157" s="170"/>
      <c r="E157" s="170"/>
      <c r="F157" s="377"/>
      <c r="G157" s="175"/>
      <c r="H157" s="170"/>
      <c r="I157" s="170"/>
      <c r="J157" s="138" t="str">
        <f t="shared" si="14"/>
        <v/>
      </c>
      <c r="K157" s="138" t="str">
        <f t="shared" si="15"/>
        <v/>
      </c>
      <c r="L157" s="138" t="str">
        <f t="shared" si="16"/>
        <v/>
      </c>
      <c r="M157" s="138" t="str">
        <f t="shared" si="17"/>
        <v/>
      </c>
      <c r="N157" s="138" t="str">
        <f t="shared" si="18"/>
        <v/>
      </c>
      <c r="O157" s="138" t="str">
        <f t="shared" si="19"/>
        <v/>
      </c>
      <c r="P157" s="170"/>
      <c r="Q157" s="175"/>
      <c r="R157" s="175"/>
      <c r="S157" s="175"/>
      <c r="T157" s="175"/>
    </row>
    <row r="158" spans="1:20" ht="15" customHeight="1" x14ac:dyDescent="0.3">
      <c r="A158" s="249">
        <f t="shared" si="20"/>
        <v>153</v>
      </c>
      <c r="B158" s="375"/>
      <c r="C158" s="170"/>
      <c r="D158" s="170"/>
      <c r="E158" s="170"/>
      <c r="F158" s="377"/>
      <c r="G158" s="175"/>
      <c r="H158" s="170"/>
      <c r="I158" s="170"/>
      <c r="J158" s="138" t="str">
        <f t="shared" si="14"/>
        <v/>
      </c>
      <c r="K158" s="138" t="str">
        <f t="shared" si="15"/>
        <v/>
      </c>
      <c r="L158" s="138" t="str">
        <f t="shared" si="16"/>
        <v/>
      </c>
      <c r="M158" s="138" t="str">
        <f t="shared" si="17"/>
        <v/>
      </c>
      <c r="N158" s="138" t="str">
        <f t="shared" si="18"/>
        <v/>
      </c>
      <c r="O158" s="138" t="str">
        <f t="shared" si="19"/>
        <v/>
      </c>
      <c r="P158" s="170"/>
      <c r="Q158" s="175"/>
      <c r="R158" s="175"/>
      <c r="S158" s="175"/>
      <c r="T158" s="175"/>
    </row>
    <row r="159" spans="1:20" ht="15" customHeight="1" x14ac:dyDescent="0.3">
      <c r="A159" s="249">
        <f t="shared" si="20"/>
        <v>154</v>
      </c>
      <c r="B159" s="375"/>
      <c r="C159" s="170"/>
      <c r="D159" s="170"/>
      <c r="E159" s="170"/>
      <c r="F159" s="377"/>
      <c r="G159" s="175"/>
      <c r="H159" s="170"/>
      <c r="I159" s="170"/>
      <c r="J159" s="138" t="str">
        <f t="shared" si="14"/>
        <v/>
      </c>
      <c r="K159" s="138" t="str">
        <f t="shared" si="15"/>
        <v/>
      </c>
      <c r="L159" s="138" t="str">
        <f t="shared" si="16"/>
        <v/>
      </c>
      <c r="M159" s="138" t="str">
        <f t="shared" si="17"/>
        <v/>
      </c>
      <c r="N159" s="138" t="str">
        <f t="shared" si="18"/>
        <v/>
      </c>
      <c r="O159" s="138" t="str">
        <f t="shared" si="19"/>
        <v/>
      </c>
      <c r="P159" s="170"/>
      <c r="Q159" s="175"/>
      <c r="R159" s="175"/>
      <c r="S159" s="175"/>
      <c r="T159" s="175"/>
    </row>
    <row r="160" spans="1:20" ht="15" customHeight="1" x14ac:dyDescent="0.3">
      <c r="A160" s="249">
        <f t="shared" si="20"/>
        <v>155</v>
      </c>
      <c r="B160" s="375"/>
      <c r="C160" s="170"/>
      <c r="D160" s="170"/>
      <c r="E160" s="170"/>
      <c r="F160" s="377"/>
      <c r="G160" s="175"/>
      <c r="H160" s="170"/>
      <c r="I160" s="170"/>
      <c r="J160" s="138" t="str">
        <f t="shared" si="14"/>
        <v/>
      </c>
      <c r="K160" s="138" t="str">
        <f t="shared" si="15"/>
        <v/>
      </c>
      <c r="L160" s="138" t="str">
        <f t="shared" si="16"/>
        <v/>
      </c>
      <c r="M160" s="138" t="str">
        <f t="shared" si="17"/>
        <v/>
      </c>
      <c r="N160" s="138" t="str">
        <f t="shared" si="18"/>
        <v/>
      </c>
      <c r="O160" s="138" t="str">
        <f t="shared" si="19"/>
        <v/>
      </c>
      <c r="P160" s="170"/>
      <c r="Q160" s="175"/>
      <c r="R160" s="175"/>
      <c r="S160" s="175"/>
      <c r="T160" s="175"/>
    </row>
    <row r="161" spans="1:20" ht="15" customHeight="1" x14ac:dyDescent="0.3">
      <c r="A161" s="249">
        <f t="shared" si="20"/>
        <v>156</v>
      </c>
      <c r="B161" s="375"/>
      <c r="C161" s="170"/>
      <c r="D161" s="170"/>
      <c r="E161" s="170"/>
      <c r="F161" s="377"/>
      <c r="G161" s="175"/>
      <c r="H161" s="170"/>
      <c r="I161" s="170"/>
      <c r="J161" s="138" t="str">
        <f t="shared" si="14"/>
        <v/>
      </c>
      <c r="K161" s="138" t="str">
        <f t="shared" si="15"/>
        <v/>
      </c>
      <c r="L161" s="138" t="str">
        <f t="shared" si="16"/>
        <v/>
      </c>
      <c r="M161" s="138" t="str">
        <f t="shared" si="17"/>
        <v/>
      </c>
      <c r="N161" s="138" t="str">
        <f t="shared" si="18"/>
        <v/>
      </c>
      <c r="O161" s="138" t="str">
        <f t="shared" si="19"/>
        <v/>
      </c>
      <c r="P161" s="170"/>
      <c r="Q161" s="175"/>
      <c r="R161" s="175"/>
      <c r="S161" s="175"/>
      <c r="T161" s="175"/>
    </row>
    <row r="162" spans="1:20" ht="15" customHeight="1" x14ac:dyDescent="0.3">
      <c r="A162" s="249">
        <f t="shared" si="20"/>
        <v>157</v>
      </c>
      <c r="B162" s="375"/>
      <c r="C162" s="170"/>
      <c r="D162" s="170"/>
      <c r="E162" s="170"/>
      <c r="F162" s="377"/>
      <c r="G162" s="175"/>
      <c r="H162" s="170"/>
      <c r="I162" s="170"/>
      <c r="J162" s="138" t="str">
        <f t="shared" si="14"/>
        <v/>
      </c>
      <c r="K162" s="138" t="str">
        <f t="shared" si="15"/>
        <v/>
      </c>
      <c r="L162" s="138" t="str">
        <f t="shared" si="16"/>
        <v/>
      </c>
      <c r="M162" s="138" t="str">
        <f t="shared" si="17"/>
        <v/>
      </c>
      <c r="N162" s="138" t="str">
        <f t="shared" si="18"/>
        <v/>
      </c>
      <c r="O162" s="138" t="str">
        <f t="shared" si="19"/>
        <v/>
      </c>
      <c r="P162" s="170"/>
      <c r="Q162" s="175"/>
      <c r="R162" s="175"/>
      <c r="S162" s="175"/>
      <c r="T162" s="175"/>
    </row>
    <row r="163" spans="1:20" ht="15" customHeight="1" x14ac:dyDescent="0.3">
      <c r="A163" s="249">
        <f t="shared" si="20"/>
        <v>158</v>
      </c>
      <c r="B163" s="375"/>
      <c r="C163" s="170"/>
      <c r="D163" s="170"/>
      <c r="E163" s="170"/>
      <c r="F163" s="377"/>
      <c r="G163" s="175"/>
      <c r="H163" s="170"/>
      <c r="I163" s="170"/>
      <c r="J163" s="138" t="str">
        <f t="shared" si="14"/>
        <v/>
      </c>
      <c r="K163" s="138" t="str">
        <f t="shared" si="15"/>
        <v/>
      </c>
      <c r="L163" s="138" t="str">
        <f t="shared" si="16"/>
        <v/>
      </c>
      <c r="M163" s="138" t="str">
        <f t="shared" si="17"/>
        <v/>
      </c>
      <c r="N163" s="138" t="str">
        <f t="shared" si="18"/>
        <v/>
      </c>
      <c r="O163" s="138" t="str">
        <f t="shared" si="19"/>
        <v/>
      </c>
      <c r="P163" s="170"/>
      <c r="Q163" s="175"/>
      <c r="R163" s="175"/>
      <c r="S163" s="175"/>
      <c r="T163" s="175"/>
    </row>
    <row r="164" spans="1:20" ht="15" customHeight="1" x14ac:dyDescent="0.3">
      <c r="A164" s="249">
        <f t="shared" si="20"/>
        <v>159</v>
      </c>
      <c r="B164" s="375"/>
      <c r="C164" s="170"/>
      <c r="D164" s="170"/>
      <c r="E164" s="170"/>
      <c r="F164" s="377"/>
      <c r="G164" s="175"/>
      <c r="H164" s="170"/>
      <c r="I164" s="170"/>
      <c r="J164" s="138" t="str">
        <f t="shared" si="14"/>
        <v/>
      </c>
      <c r="K164" s="138" t="str">
        <f t="shared" si="15"/>
        <v/>
      </c>
      <c r="L164" s="138" t="str">
        <f t="shared" si="16"/>
        <v/>
      </c>
      <c r="M164" s="138" t="str">
        <f t="shared" si="17"/>
        <v/>
      </c>
      <c r="N164" s="138" t="str">
        <f t="shared" si="18"/>
        <v/>
      </c>
      <c r="O164" s="138" t="str">
        <f t="shared" si="19"/>
        <v/>
      </c>
      <c r="P164" s="170"/>
      <c r="Q164" s="175"/>
      <c r="R164" s="175"/>
      <c r="S164" s="175"/>
      <c r="T164" s="175"/>
    </row>
    <row r="165" spans="1:20" ht="15" customHeight="1" x14ac:dyDescent="0.3">
      <c r="A165" s="249">
        <f t="shared" si="20"/>
        <v>160</v>
      </c>
      <c r="B165" s="375"/>
      <c r="C165" s="170"/>
      <c r="D165" s="170"/>
      <c r="E165" s="170"/>
      <c r="F165" s="377"/>
      <c r="G165" s="175"/>
      <c r="H165" s="170"/>
      <c r="I165" s="170"/>
      <c r="J165" s="138" t="str">
        <f t="shared" si="14"/>
        <v/>
      </c>
      <c r="K165" s="138" t="str">
        <f t="shared" si="15"/>
        <v/>
      </c>
      <c r="L165" s="138" t="str">
        <f t="shared" si="16"/>
        <v/>
      </c>
      <c r="M165" s="138" t="str">
        <f t="shared" si="17"/>
        <v/>
      </c>
      <c r="N165" s="138" t="str">
        <f t="shared" si="18"/>
        <v/>
      </c>
      <c r="O165" s="138" t="str">
        <f t="shared" si="19"/>
        <v/>
      </c>
      <c r="P165" s="170"/>
      <c r="Q165" s="175"/>
      <c r="R165" s="175"/>
      <c r="S165" s="175"/>
      <c r="T165" s="175"/>
    </row>
    <row r="166" spans="1:20" ht="15" customHeight="1" x14ac:dyDescent="0.3">
      <c r="A166" s="249">
        <f t="shared" si="20"/>
        <v>161</v>
      </c>
      <c r="B166" s="375"/>
      <c r="C166" s="170"/>
      <c r="D166" s="170"/>
      <c r="E166" s="170"/>
      <c r="F166" s="377"/>
      <c r="G166" s="175"/>
      <c r="H166" s="170"/>
      <c r="I166" s="170"/>
      <c r="J166" s="138" t="str">
        <f t="shared" si="14"/>
        <v/>
      </c>
      <c r="K166" s="138" t="str">
        <f t="shared" si="15"/>
        <v/>
      </c>
      <c r="L166" s="138" t="str">
        <f t="shared" si="16"/>
        <v/>
      </c>
      <c r="M166" s="138" t="str">
        <f t="shared" si="17"/>
        <v/>
      </c>
      <c r="N166" s="138" t="str">
        <f t="shared" si="18"/>
        <v/>
      </c>
      <c r="O166" s="138" t="str">
        <f t="shared" si="19"/>
        <v/>
      </c>
      <c r="P166" s="170"/>
      <c r="Q166" s="175"/>
      <c r="R166" s="175"/>
      <c r="S166" s="175"/>
      <c r="T166" s="175"/>
    </row>
    <row r="167" spans="1:20" ht="15" customHeight="1" x14ac:dyDescent="0.3">
      <c r="A167" s="249">
        <f t="shared" si="20"/>
        <v>162</v>
      </c>
      <c r="B167" s="375"/>
      <c r="C167" s="170"/>
      <c r="D167" s="170"/>
      <c r="E167" s="170"/>
      <c r="F167" s="377"/>
      <c r="G167" s="175"/>
      <c r="H167" s="170"/>
      <c r="I167" s="170"/>
      <c r="J167" s="138" t="str">
        <f t="shared" si="14"/>
        <v/>
      </c>
      <c r="K167" s="138" t="str">
        <f t="shared" si="15"/>
        <v/>
      </c>
      <c r="L167" s="138" t="str">
        <f t="shared" si="16"/>
        <v/>
      </c>
      <c r="M167" s="138" t="str">
        <f t="shared" si="17"/>
        <v/>
      </c>
      <c r="N167" s="138" t="str">
        <f t="shared" si="18"/>
        <v/>
      </c>
      <c r="O167" s="138" t="str">
        <f t="shared" si="19"/>
        <v/>
      </c>
      <c r="P167" s="170"/>
      <c r="Q167" s="175"/>
      <c r="R167" s="175"/>
      <c r="S167" s="175"/>
      <c r="T167" s="175"/>
    </row>
    <row r="168" spans="1:20" ht="15" customHeight="1" x14ac:dyDescent="0.3">
      <c r="A168" s="249">
        <f t="shared" si="20"/>
        <v>163</v>
      </c>
      <c r="B168" s="375"/>
      <c r="C168" s="170"/>
      <c r="D168" s="170"/>
      <c r="E168" s="170"/>
      <c r="F168" s="377"/>
      <c r="G168" s="175"/>
      <c r="H168" s="170"/>
      <c r="I168" s="170"/>
      <c r="J168" s="138" t="str">
        <f t="shared" si="14"/>
        <v/>
      </c>
      <c r="K168" s="138" t="str">
        <f t="shared" si="15"/>
        <v/>
      </c>
      <c r="L168" s="138" t="str">
        <f t="shared" si="16"/>
        <v/>
      </c>
      <c r="M168" s="138" t="str">
        <f t="shared" si="17"/>
        <v/>
      </c>
      <c r="N168" s="138" t="str">
        <f t="shared" si="18"/>
        <v/>
      </c>
      <c r="O168" s="138" t="str">
        <f t="shared" si="19"/>
        <v/>
      </c>
      <c r="P168" s="170"/>
      <c r="Q168" s="175"/>
      <c r="R168" s="175"/>
      <c r="S168" s="175"/>
      <c r="T168" s="175"/>
    </row>
    <row r="169" spans="1:20" ht="15" customHeight="1" x14ac:dyDescent="0.3">
      <c r="A169" s="249">
        <f t="shared" si="20"/>
        <v>164</v>
      </c>
      <c r="B169" s="375"/>
      <c r="C169" s="170"/>
      <c r="D169" s="170"/>
      <c r="E169" s="170"/>
      <c r="F169" s="377"/>
      <c r="G169" s="175"/>
      <c r="H169" s="170"/>
      <c r="I169" s="170"/>
      <c r="J169" s="138" t="str">
        <f t="shared" si="14"/>
        <v/>
      </c>
      <c r="K169" s="138" t="str">
        <f t="shared" si="15"/>
        <v/>
      </c>
      <c r="L169" s="138" t="str">
        <f t="shared" si="16"/>
        <v/>
      </c>
      <c r="M169" s="138" t="str">
        <f t="shared" si="17"/>
        <v/>
      </c>
      <c r="N169" s="138" t="str">
        <f t="shared" si="18"/>
        <v/>
      </c>
      <c r="O169" s="138" t="str">
        <f t="shared" si="19"/>
        <v/>
      </c>
      <c r="P169" s="170"/>
      <c r="Q169" s="175"/>
      <c r="R169" s="175"/>
      <c r="S169" s="175"/>
      <c r="T169" s="175"/>
    </row>
    <row r="170" spans="1:20" ht="15" customHeight="1" x14ac:dyDescent="0.3">
      <c r="A170" s="249">
        <f t="shared" si="20"/>
        <v>165</v>
      </c>
      <c r="B170" s="375"/>
      <c r="C170" s="170"/>
      <c r="D170" s="170"/>
      <c r="E170" s="170"/>
      <c r="F170" s="377"/>
      <c r="G170" s="175"/>
      <c r="H170" s="170"/>
      <c r="I170" s="170"/>
      <c r="J170" s="138" t="str">
        <f t="shared" si="14"/>
        <v/>
      </c>
      <c r="K170" s="138" t="str">
        <f t="shared" si="15"/>
        <v/>
      </c>
      <c r="L170" s="138" t="str">
        <f t="shared" si="16"/>
        <v/>
      </c>
      <c r="M170" s="138" t="str">
        <f t="shared" si="17"/>
        <v/>
      </c>
      <c r="N170" s="138" t="str">
        <f t="shared" si="18"/>
        <v/>
      </c>
      <c r="O170" s="138" t="str">
        <f t="shared" si="19"/>
        <v/>
      </c>
      <c r="P170" s="170"/>
      <c r="Q170" s="175"/>
      <c r="R170" s="175"/>
      <c r="S170" s="175"/>
      <c r="T170" s="175"/>
    </row>
    <row r="171" spans="1:20" ht="15" customHeight="1" x14ac:dyDescent="0.3">
      <c r="A171" s="249">
        <f t="shared" si="20"/>
        <v>166</v>
      </c>
      <c r="B171" s="375"/>
      <c r="C171" s="170"/>
      <c r="D171" s="170"/>
      <c r="E171" s="170"/>
      <c r="F171" s="377"/>
      <c r="G171" s="175"/>
      <c r="H171" s="170"/>
      <c r="I171" s="170"/>
      <c r="J171" s="138" t="str">
        <f t="shared" si="14"/>
        <v/>
      </c>
      <c r="K171" s="138" t="str">
        <f t="shared" si="15"/>
        <v/>
      </c>
      <c r="L171" s="138" t="str">
        <f t="shared" si="16"/>
        <v/>
      </c>
      <c r="M171" s="138" t="str">
        <f t="shared" si="17"/>
        <v/>
      </c>
      <c r="N171" s="138" t="str">
        <f t="shared" si="18"/>
        <v/>
      </c>
      <c r="O171" s="138" t="str">
        <f t="shared" si="19"/>
        <v/>
      </c>
      <c r="P171" s="170"/>
      <c r="Q171" s="175"/>
      <c r="R171" s="175"/>
      <c r="S171" s="175"/>
      <c r="T171" s="175"/>
    </row>
    <row r="172" spans="1:20" ht="15" customHeight="1" x14ac:dyDescent="0.3">
      <c r="A172" s="249">
        <f t="shared" si="20"/>
        <v>167</v>
      </c>
      <c r="B172" s="375"/>
      <c r="C172" s="170"/>
      <c r="D172" s="170"/>
      <c r="E172" s="170"/>
      <c r="F172" s="377"/>
      <c r="G172" s="175"/>
      <c r="H172" s="170"/>
      <c r="I172" s="170"/>
      <c r="J172" s="138" t="str">
        <f t="shared" si="14"/>
        <v/>
      </c>
      <c r="K172" s="138" t="str">
        <f t="shared" si="15"/>
        <v/>
      </c>
      <c r="L172" s="138" t="str">
        <f t="shared" si="16"/>
        <v/>
      </c>
      <c r="M172" s="138" t="str">
        <f t="shared" si="17"/>
        <v/>
      </c>
      <c r="N172" s="138" t="str">
        <f t="shared" si="18"/>
        <v/>
      </c>
      <c r="O172" s="138" t="str">
        <f t="shared" si="19"/>
        <v/>
      </c>
      <c r="P172" s="170"/>
      <c r="Q172" s="175"/>
      <c r="R172" s="175"/>
      <c r="S172" s="175"/>
      <c r="T172" s="175"/>
    </row>
    <row r="173" spans="1:20" ht="15" customHeight="1" x14ac:dyDescent="0.3">
      <c r="A173" s="249">
        <f t="shared" si="20"/>
        <v>168</v>
      </c>
      <c r="B173" s="375"/>
      <c r="C173" s="170"/>
      <c r="D173" s="170"/>
      <c r="E173" s="170"/>
      <c r="F173" s="377"/>
      <c r="G173" s="175"/>
      <c r="H173" s="170"/>
      <c r="I173" s="170"/>
      <c r="J173" s="138" t="str">
        <f t="shared" si="14"/>
        <v/>
      </c>
      <c r="K173" s="138" t="str">
        <f t="shared" si="15"/>
        <v/>
      </c>
      <c r="L173" s="138" t="str">
        <f t="shared" si="16"/>
        <v/>
      </c>
      <c r="M173" s="138" t="str">
        <f t="shared" si="17"/>
        <v/>
      </c>
      <c r="N173" s="138" t="str">
        <f t="shared" si="18"/>
        <v/>
      </c>
      <c r="O173" s="138" t="str">
        <f t="shared" si="19"/>
        <v/>
      </c>
      <c r="P173" s="170"/>
      <c r="Q173" s="175"/>
      <c r="R173" s="175"/>
      <c r="S173" s="175"/>
      <c r="T173" s="175"/>
    </row>
    <row r="174" spans="1:20" ht="15" customHeight="1" x14ac:dyDescent="0.3">
      <c r="A174" s="249">
        <f t="shared" si="20"/>
        <v>169</v>
      </c>
      <c r="B174" s="375"/>
      <c r="C174" s="170"/>
      <c r="D174" s="170"/>
      <c r="E174" s="170"/>
      <c r="F174" s="377"/>
      <c r="G174" s="175"/>
      <c r="H174" s="170"/>
      <c r="I174" s="170"/>
      <c r="J174" s="138" t="str">
        <f t="shared" si="14"/>
        <v/>
      </c>
      <c r="K174" s="138" t="str">
        <f t="shared" si="15"/>
        <v/>
      </c>
      <c r="L174" s="138" t="str">
        <f t="shared" si="16"/>
        <v/>
      </c>
      <c r="M174" s="138" t="str">
        <f t="shared" si="17"/>
        <v/>
      </c>
      <c r="N174" s="138" t="str">
        <f t="shared" si="18"/>
        <v/>
      </c>
      <c r="O174" s="138" t="str">
        <f t="shared" si="19"/>
        <v/>
      </c>
      <c r="P174" s="170"/>
      <c r="Q174" s="175"/>
      <c r="R174" s="175"/>
      <c r="S174" s="175"/>
      <c r="T174" s="175"/>
    </row>
    <row r="175" spans="1:20" ht="15" customHeight="1" x14ac:dyDescent="0.3">
      <c r="A175" s="249">
        <f t="shared" si="20"/>
        <v>170</v>
      </c>
      <c r="B175" s="375"/>
      <c r="C175" s="170"/>
      <c r="D175" s="170"/>
      <c r="E175" s="170"/>
      <c r="F175" s="377"/>
      <c r="G175" s="175"/>
      <c r="H175" s="170"/>
      <c r="I175" s="170"/>
      <c r="J175" s="138" t="str">
        <f t="shared" si="14"/>
        <v/>
      </c>
      <c r="K175" s="138" t="str">
        <f t="shared" si="15"/>
        <v/>
      </c>
      <c r="L175" s="138" t="str">
        <f t="shared" si="16"/>
        <v/>
      </c>
      <c r="M175" s="138" t="str">
        <f t="shared" si="17"/>
        <v/>
      </c>
      <c r="N175" s="138" t="str">
        <f t="shared" si="18"/>
        <v/>
      </c>
      <c r="O175" s="138" t="str">
        <f t="shared" si="19"/>
        <v/>
      </c>
      <c r="P175" s="170"/>
      <c r="Q175" s="175"/>
      <c r="R175" s="175"/>
      <c r="S175" s="175"/>
      <c r="T175" s="175"/>
    </row>
    <row r="176" spans="1:20" ht="15" customHeight="1" x14ac:dyDescent="0.3">
      <c r="A176" s="249">
        <f t="shared" si="20"/>
        <v>171</v>
      </c>
      <c r="B176" s="375"/>
      <c r="C176" s="170"/>
      <c r="D176" s="170"/>
      <c r="E176" s="170"/>
      <c r="F176" s="377"/>
      <c r="G176" s="175"/>
      <c r="H176" s="170"/>
      <c r="I176" s="170"/>
      <c r="J176" s="138" t="str">
        <f t="shared" si="14"/>
        <v/>
      </c>
      <c r="K176" s="138" t="str">
        <f t="shared" si="15"/>
        <v/>
      </c>
      <c r="L176" s="138" t="str">
        <f t="shared" si="16"/>
        <v/>
      </c>
      <c r="M176" s="138" t="str">
        <f t="shared" si="17"/>
        <v/>
      </c>
      <c r="N176" s="138" t="str">
        <f t="shared" si="18"/>
        <v/>
      </c>
      <c r="O176" s="138" t="str">
        <f t="shared" si="19"/>
        <v/>
      </c>
      <c r="P176" s="170"/>
      <c r="Q176" s="175"/>
      <c r="R176" s="175"/>
      <c r="S176" s="175"/>
      <c r="T176" s="175"/>
    </row>
    <row r="177" spans="1:20" ht="15" customHeight="1" x14ac:dyDescent="0.3">
      <c r="A177" s="249">
        <f t="shared" si="20"/>
        <v>172</v>
      </c>
      <c r="B177" s="375"/>
      <c r="C177" s="170"/>
      <c r="D177" s="170"/>
      <c r="E177" s="170"/>
      <c r="F177" s="377"/>
      <c r="G177" s="175"/>
      <c r="H177" s="170"/>
      <c r="I177" s="170"/>
      <c r="J177" s="138" t="str">
        <f t="shared" si="14"/>
        <v/>
      </c>
      <c r="K177" s="138" t="str">
        <f t="shared" si="15"/>
        <v/>
      </c>
      <c r="L177" s="138" t="str">
        <f t="shared" si="16"/>
        <v/>
      </c>
      <c r="M177" s="138" t="str">
        <f t="shared" si="17"/>
        <v/>
      </c>
      <c r="N177" s="138" t="str">
        <f t="shared" si="18"/>
        <v/>
      </c>
      <c r="O177" s="138" t="str">
        <f t="shared" si="19"/>
        <v/>
      </c>
      <c r="P177" s="170"/>
      <c r="Q177" s="175"/>
      <c r="R177" s="175"/>
      <c r="S177" s="175"/>
      <c r="T177" s="175"/>
    </row>
    <row r="178" spans="1:20" ht="15" customHeight="1" x14ac:dyDescent="0.3">
      <c r="A178" s="249">
        <f t="shared" si="20"/>
        <v>173</v>
      </c>
      <c r="B178" s="375"/>
      <c r="C178" s="170"/>
      <c r="D178" s="170"/>
      <c r="E178" s="170"/>
      <c r="F178" s="377"/>
      <c r="G178" s="175"/>
      <c r="H178" s="170"/>
      <c r="I178" s="170"/>
      <c r="J178" s="138" t="str">
        <f t="shared" si="14"/>
        <v/>
      </c>
      <c r="K178" s="138" t="str">
        <f t="shared" si="15"/>
        <v/>
      </c>
      <c r="L178" s="138" t="str">
        <f t="shared" si="16"/>
        <v/>
      </c>
      <c r="M178" s="138" t="str">
        <f t="shared" si="17"/>
        <v/>
      </c>
      <c r="N178" s="138" t="str">
        <f t="shared" si="18"/>
        <v/>
      </c>
      <c r="O178" s="138" t="str">
        <f t="shared" si="19"/>
        <v/>
      </c>
      <c r="P178" s="170"/>
      <c r="Q178" s="175"/>
      <c r="R178" s="175"/>
      <c r="S178" s="175"/>
      <c r="T178" s="175"/>
    </row>
    <row r="179" spans="1:20" ht="15" customHeight="1" x14ac:dyDescent="0.3">
      <c r="A179" s="249">
        <f t="shared" si="20"/>
        <v>174</v>
      </c>
      <c r="B179" s="375"/>
      <c r="C179" s="170"/>
      <c r="D179" s="170"/>
      <c r="E179" s="170"/>
      <c r="F179" s="377"/>
      <c r="G179" s="175"/>
      <c r="H179" s="170"/>
      <c r="I179" s="170"/>
      <c r="J179" s="138" t="str">
        <f t="shared" si="14"/>
        <v/>
      </c>
      <c r="K179" s="138" t="str">
        <f t="shared" si="15"/>
        <v/>
      </c>
      <c r="L179" s="138" t="str">
        <f t="shared" si="16"/>
        <v/>
      </c>
      <c r="M179" s="138" t="str">
        <f t="shared" si="17"/>
        <v/>
      </c>
      <c r="N179" s="138" t="str">
        <f t="shared" si="18"/>
        <v/>
      </c>
      <c r="O179" s="138" t="str">
        <f t="shared" si="19"/>
        <v/>
      </c>
      <c r="P179" s="170"/>
      <c r="Q179" s="175"/>
      <c r="R179" s="175"/>
      <c r="S179" s="175"/>
      <c r="T179" s="175"/>
    </row>
    <row r="180" spans="1:20" ht="15" customHeight="1" x14ac:dyDescent="0.3">
      <c r="A180" s="249">
        <f t="shared" si="20"/>
        <v>175</v>
      </c>
      <c r="B180" s="375"/>
      <c r="C180" s="170"/>
      <c r="D180" s="170"/>
      <c r="E180" s="170"/>
      <c r="F180" s="377"/>
      <c r="G180" s="175"/>
      <c r="H180" s="170"/>
      <c r="I180" s="170"/>
      <c r="J180" s="138" t="str">
        <f t="shared" si="14"/>
        <v/>
      </c>
      <c r="K180" s="138" t="str">
        <f t="shared" si="15"/>
        <v/>
      </c>
      <c r="L180" s="138" t="str">
        <f t="shared" si="16"/>
        <v/>
      </c>
      <c r="M180" s="138" t="str">
        <f t="shared" si="17"/>
        <v/>
      </c>
      <c r="N180" s="138" t="str">
        <f t="shared" si="18"/>
        <v/>
      </c>
      <c r="O180" s="138" t="str">
        <f t="shared" si="19"/>
        <v/>
      </c>
      <c r="P180" s="170"/>
      <c r="Q180" s="175"/>
      <c r="R180" s="175"/>
      <c r="S180" s="175"/>
      <c r="T180" s="175"/>
    </row>
    <row r="181" spans="1:20" ht="15" customHeight="1" x14ac:dyDescent="0.3">
      <c r="A181" s="249">
        <f t="shared" si="20"/>
        <v>176</v>
      </c>
      <c r="B181" s="375"/>
      <c r="C181" s="170"/>
      <c r="D181" s="170"/>
      <c r="E181" s="170"/>
      <c r="F181" s="377"/>
      <c r="G181" s="175"/>
      <c r="H181" s="170"/>
      <c r="I181" s="170"/>
      <c r="J181" s="138" t="str">
        <f t="shared" si="14"/>
        <v/>
      </c>
      <c r="K181" s="138" t="str">
        <f t="shared" si="15"/>
        <v/>
      </c>
      <c r="L181" s="138" t="str">
        <f t="shared" si="16"/>
        <v/>
      </c>
      <c r="M181" s="138" t="str">
        <f t="shared" si="17"/>
        <v/>
      </c>
      <c r="N181" s="138" t="str">
        <f t="shared" si="18"/>
        <v/>
      </c>
      <c r="O181" s="138" t="str">
        <f t="shared" si="19"/>
        <v/>
      </c>
      <c r="P181" s="170"/>
      <c r="Q181" s="175"/>
      <c r="R181" s="175"/>
      <c r="S181" s="175"/>
      <c r="T181" s="175"/>
    </row>
    <row r="182" spans="1:20" ht="15" customHeight="1" x14ac:dyDescent="0.3">
      <c r="A182" s="249">
        <f t="shared" si="20"/>
        <v>177</v>
      </c>
      <c r="B182" s="375"/>
      <c r="C182" s="170"/>
      <c r="D182" s="170"/>
      <c r="E182" s="170"/>
      <c r="F182" s="377"/>
      <c r="G182" s="175"/>
      <c r="H182" s="170"/>
      <c r="I182" s="170"/>
      <c r="J182" s="138" t="str">
        <f t="shared" si="14"/>
        <v/>
      </c>
      <c r="K182" s="138" t="str">
        <f t="shared" si="15"/>
        <v/>
      </c>
      <c r="L182" s="138" t="str">
        <f t="shared" si="16"/>
        <v/>
      </c>
      <c r="M182" s="138" t="str">
        <f t="shared" si="17"/>
        <v/>
      </c>
      <c r="N182" s="138" t="str">
        <f t="shared" si="18"/>
        <v/>
      </c>
      <c r="O182" s="138" t="str">
        <f t="shared" si="19"/>
        <v/>
      </c>
      <c r="P182" s="170"/>
      <c r="Q182" s="175"/>
      <c r="R182" s="175"/>
      <c r="S182" s="175"/>
      <c r="T182" s="175"/>
    </row>
    <row r="183" spans="1:20" ht="15" customHeight="1" x14ac:dyDescent="0.3">
      <c r="A183" s="249">
        <f t="shared" si="20"/>
        <v>178</v>
      </c>
      <c r="B183" s="375"/>
      <c r="C183" s="170"/>
      <c r="D183" s="170"/>
      <c r="E183" s="170"/>
      <c r="F183" s="377"/>
      <c r="G183" s="175"/>
      <c r="H183" s="170"/>
      <c r="I183" s="170"/>
      <c r="J183" s="138" t="str">
        <f t="shared" si="14"/>
        <v/>
      </c>
      <c r="K183" s="138" t="str">
        <f t="shared" si="15"/>
        <v/>
      </c>
      <c r="L183" s="138" t="str">
        <f t="shared" si="16"/>
        <v/>
      </c>
      <c r="M183" s="138" t="str">
        <f t="shared" si="17"/>
        <v/>
      </c>
      <c r="N183" s="138" t="str">
        <f t="shared" si="18"/>
        <v/>
      </c>
      <c r="O183" s="138" t="str">
        <f t="shared" si="19"/>
        <v/>
      </c>
      <c r="P183" s="170"/>
      <c r="Q183" s="175"/>
      <c r="R183" s="175"/>
      <c r="S183" s="175"/>
      <c r="T183" s="175"/>
    </row>
    <row r="184" spans="1:20" ht="15" customHeight="1" x14ac:dyDescent="0.3">
      <c r="A184" s="249">
        <f t="shared" si="20"/>
        <v>179</v>
      </c>
      <c r="B184" s="375"/>
      <c r="C184" s="170"/>
      <c r="D184" s="170"/>
      <c r="E184" s="170"/>
      <c r="F184" s="377"/>
      <c r="G184" s="175"/>
      <c r="H184" s="170"/>
      <c r="I184" s="170"/>
      <c r="J184" s="138" t="str">
        <f t="shared" si="14"/>
        <v/>
      </c>
      <c r="K184" s="138" t="str">
        <f t="shared" si="15"/>
        <v/>
      </c>
      <c r="L184" s="138" t="str">
        <f t="shared" si="16"/>
        <v/>
      </c>
      <c r="M184" s="138" t="str">
        <f t="shared" si="17"/>
        <v/>
      </c>
      <c r="N184" s="138" t="str">
        <f t="shared" si="18"/>
        <v/>
      </c>
      <c r="O184" s="138" t="str">
        <f t="shared" si="19"/>
        <v/>
      </c>
      <c r="P184" s="170"/>
      <c r="Q184" s="175"/>
      <c r="R184" s="175"/>
      <c r="S184" s="175"/>
      <c r="T184" s="175"/>
    </row>
    <row r="185" spans="1:20" ht="15" customHeight="1" x14ac:dyDescent="0.3">
      <c r="A185" s="249">
        <f t="shared" si="20"/>
        <v>180</v>
      </c>
      <c r="B185" s="375"/>
      <c r="C185" s="170"/>
      <c r="D185" s="170"/>
      <c r="E185" s="170"/>
      <c r="F185" s="377"/>
      <c r="G185" s="175"/>
      <c r="H185" s="170"/>
      <c r="I185" s="170"/>
      <c r="J185" s="138" t="str">
        <f t="shared" si="14"/>
        <v/>
      </c>
      <c r="K185" s="138" t="str">
        <f t="shared" si="15"/>
        <v/>
      </c>
      <c r="L185" s="138" t="str">
        <f t="shared" si="16"/>
        <v/>
      </c>
      <c r="M185" s="138" t="str">
        <f t="shared" si="17"/>
        <v/>
      </c>
      <c r="N185" s="138" t="str">
        <f t="shared" si="18"/>
        <v/>
      </c>
      <c r="O185" s="138" t="str">
        <f t="shared" si="19"/>
        <v/>
      </c>
      <c r="P185" s="170"/>
      <c r="Q185" s="175"/>
      <c r="R185" s="175"/>
      <c r="S185" s="175"/>
      <c r="T185" s="175"/>
    </row>
    <row r="186" spans="1:20" ht="15" customHeight="1" x14ac:dyDescent="0.3">
      <c r="A186" s="249">
        <f t="shared" si="20"/>
        <v>181</v>
      </c>
      <c r="B186" s="375"/>
      <c r="C186" s="170"/>
      <c r="D186" s="170"/>
      <c r="E186" s="170"/>
      <c r="F186" s="377"/>
      <c r="G186" s="175"/>
      <c r="H186" s="170"/>
      <c r="I186" s="170"/>
      <c r="J186" s="138" t="str">
        <f t="shared" si="14"/>
        <v/>
      </c>
      <c r="K186" s="138" t="str">
        <f t="shared" si="15"/>
        <v/>
      </c>
      <c r="L186" s="138" t="str">
        <f t="shared" si="16"/>
        <v/>
      </c>
      <c r="M186" s="138" t="str">
        <f t="shared" si="17"/>
        <v/>
      </c>
      <c r="N186" s="138" t="str">
        <f t="shared" si="18"/>
        <v/>
      </c>
      <c r="O186" s="138" t="str">
        <f t="shared" si="19"/>
        <v/>
      </c>
      <c r="P186" s="170"/>
      <c r="Q186" s="175"/>
      <c r="R186" s="175"/>
      <c r="S186" s="175"/>
      <c r="T186" s="175"/>
    </row>
    <row r="187" spans="1:20" ht="15" customHeight="1" x14ac:dyDescent="0.3">
      <c r="A187" s="249">
        <f t="shared" si="20"/>
        <v>182</v>
      </c>
      <c r="B187" s="375"/>
      <c r="C187" s="170"/>
      <c r="D187" s="170"/>
      <c r="E187" s="170"/>
      <c r="F187" s="377"/>
      <c r="G187" s="175"/>
      <c r="H187" s="170"/>
      <c r="I187" s="170"/>
      <c r="J187" s="138" t="str">
        <f t="shared" si="14"/>
        <v/>
      </c>
      <c r="K187" s="138" t="str">
        <f t="shared" si="15"/>
        <v/>
      </c>
      <c r="L187" s="138" t="str">
        <f t="shared" si="16"/>
        <v/>
      </c>
      <c r="M187" s="138" t="str">
        <f t="shared" si="17"/>
        <v/>
      </c>
      <c r="N187" s="138" t="str">
        <f t="shared" si="18"/>
        <v/>
      </c>
      <c r="O187" s="138" t="str">
        <f t="shared" si="19"/>
        <v/>
      </c>
      <c r="P187" s="170"/>
      <c r="Q187" s="175"/>
      <c r="R187" s="175"/>
      <c r="S187" s="175"/>
      <c r="T187" s="175"/>
    </row>
    <row r="188" spans="1:20" ht="15" customHeight="1" x14ac:dyDescent="0.3">
      <c r="A188" s="249">
        <f t="shared" si="20"/>
        <v>183</v>
      </c>
      <c r="B188" s="375"/>
      <c r="C188" s="170"/>
      <c r="D188" s="170"/>
      <c r="E188" s="170"/>
      <c r="F188" s="377"/>
      <c r="G188" s="175"/>
      <c r="H188" s="170"/>
      <c r="I188" s="170"/>
      <c r="J188" s="138" t="str">
        <f t="shared" si="14"/>
        <v/>
      </c>
      <c r="K188" s="138" t="str">
        <f t="shared" si="15"/>
        <v/>
      </c>
      <c r="L188" s="138" t="str">
        <f t="shared" si="16"/>
        <v/>
      </c>
      <c r="M188" s="138" t="str">
        <f t="shared" si="17"/>
        <v/>
      </c>
      <c r="N188" s="138" t="str">
        <f t="shared" si="18"/>
        <v/>
      </c>
      <c r="O188" s="138" t="str">
        <f t="shared" si="19"/>
        <v/>
      </c>
      <c r="P188" s="170"/>
      <c r="Q188" s="175"/>
      <c r="R188" s="175"/>
      <c r="S188" s="175"/>
      <c r="T188" s="175"/>
    </row>
    <row r="189" spans="1:20" ht="15" customHeight="1" x14ac:dyDescent="0.3">
      <c r="A189" s="249">
        <f t="shared" si="20"/>
        <v>184</v>
      </c>
      <c r="B189" s="375"/>
      <c r="C189" s="170"/>
      <c r="D189" s="170"/>
      <c r="E189" s="170"/>
      <c r="F189" s="377"/>
      <c r="G189" s="175"/>
      <c r="H189" s="170"/>
      <c r="I189" s="170"/>
      <c r="J189" s="138" t="str">
        <f t="shared" si="14"/>
        <v/>
      </c>
      <c r="K189" s="138" t="str">
        <f t="shared" si="15"/>
        <v/>
      </c>
      <c r="L189" s="138" t="str">
        <f t="shared" si="16"/>
        <v/>
      </c>
      <c r="M189" s="138" t="str">
        <f t="shared" si="17"/>
        <v/>
      </c>
      <c r="N189" s="138" t="str">
        <f t="shared" si="18"/>
        <v/>
      </c>
      <c r="O189" s="138" t="str">
        <f t="shared" si="19"/>
        <v/>
      </c>
      <c r="P189" s="170"/>
      <c r="Q189" s="175"/>
      <c r="R189" s="175"/>
      <c r="S189" s="175"/>
      <c r="T189" s="175"/>
    </row>
    <row r="190" spans="1:20" ht="15" customHeight="1" x14ac:dyDescent="0.3">
      <c r="A190" s="249">
        <f t="shared" si="20"/>
        <v>185</v>
      </c>
      <c r="B190" s="375"/>
      <c r="C190" s="170"/>
      <c r="D190" s="170"/>
      <c r="E190" s="170"/>
      <c r="F190" s="377"/>
      <c r="G190" s="175"/>
      <c r="H190" s="170"/>
      <c r="I190" s="170"/>
      <c r="J190" s="138" t="str">
        <f t="shared" si="14"/>
        <v/>
      </c>
      <c r="K190" s="138" t="str">
        <f t="shared" si="15"/>
        <v/>
      </c>
      <c r="L190" s="138" t="str">
        <f t="shared" si="16"/>
        <v/>
      </c>
      <c r="M190" s="138" t="str">
        <f t="shared" si="17"/>
        <v/>
      </c>
      <c r="N190" s="138" t="str">
        <f t="shared" si="18"/>
        <v/>
      </c>
      <c r="O190" s="138" t="str">
        <f t="shared" si="19"/>
        <v/>
      </c>
      <c r="P190" s="170"/>
      <c r="Q190" s="175"/>
      <c r="R190" s="175"/>
      <c r="S190" s="175"/>
      <c r="T190" s="175"/>
    </row>
    <row r="191" spans="1:20" ht="15" customHeight="1" x14ac:dyDescent="0.3">
      <c r="A191" s="249">
        <f t="shared" si="20"/>
        <v>186</v>
      </c>
      <c r="B191" s="375"/>
      <c r="C191" s="170"/>
      <c r="D191" s="170"/>
      <c r="E191" s="170"/>
      <c r="F191" s="377"/>
      <c r="G191" s="175"/>
      <c r="H191" s="170"/>
      <c r="I191" s="170"/>
      <c r="J191" s="138" t="str">
        <f t="shared" si="14"/>
        <v/>
      </c>
      <c r="K191" s="138" t="str">
        <f t="shared" si="15"/>
        <v/>
      </c>
      <c r="L191" s="138" t="str">
        <f t="shared" si="16"/>
        <v/>
      </c>
      <c r="M191" s="138" t="str">
        <f t="shared" si="17"/>
        <v/>
      </c>
      <c r="N191" s="138" t="str">
        <f t="shared" si="18"/>
        <v/>
      </c>
      <c r="O191" s="138" t="str">
        <f t="shared" si="19"/>
        <v/>
      </c>
      <c r="P191" s="170"/>
      <c r="Q191" s="175"/>
      <c r="R191" s="175"/>
      <c r="S191" s="175"/>
      <c r="T191" s="175"/>
    </row>
    <row r="192" spans="1:20" ht="15" customHeight="1" x14ac:dyDescent="0.3">
      <c r="A192" s="249">
        <f t="shared" si="20"/>
        <v>187</v>
      </c>
      <c r="B192" s="375"/>
      <c r="C192" s="170"/>
      <c r="D192" s="170"/>
      <c r="E192" s="170"/>
      <c r="F192" s="377"/>
      <c r="G192" s="175"/>
      <c r="H192" s="170"/>
      <c r="I192" s="170"/>
      <c r="J192" s="138" t="str">
        <f t="shared" si="14"/>
        <v/>
      </c>
      <c r="K192" s="138" t="str">
        <f t="shared" si="15"/>
        <v/>
      </c>
      <c r="L192" s="138" t="str">
        <f t="shared" si="16"/>
        <v/>
      </c>
      <c r="M192" s="138" t="str">
        <f t="shared" si="17"/>
        <v/>
      </c>
      <c r="N192" s="138" t="str">
        <f t="shared" si="18"/>
        <v/>
      </c>
      <c r="O192" s="138" t="str">
        <f t="shared" si="19"/>
        <v/>
      </c>
      <c r="P192" s="170"/>
      <c r="Q192" s="175"/>
      <c r="R192" s="175"/>
      <c r="S192" s="175"/>
      <c r="T192" s="175"/>
    </row>
    <row r="193" spans="1:20" ht="15" customHeight="1" x14ac:dyDescent="0.3">
      <c r="A193" s="249">
        <f t="shared" si="20"/>
        <v>188</v>
      </c>
      <c r="B193" s="375"/>
      <c r="C193" s="170"/>
      <c r="D193" s="170"/>
      <c r="E193" s="170"/>
      <c r="F193" s="377"/>
      <c r="G193" s="175"/>
      <c r="H193" s="170"/>
      <c r="I193" s="170"/>
      <c r="J193" s="138" t="str">
        <f t="shared" si="14"/>
        <v/>
      </c>
      <c r="K193" s="138" t="str">
        <f t="shared" si="15"/>
        <v/>
      </c>
      <c r="L193" s="138" t="str">
        <f t="shared" si="16"/>
        <v/>
      </c>
      <c r="M193" s="138" t="str">
        <f t="shared" si="17"/>
        <v/>
      </c>
      <c r="N193" s="138" t="str">
        <f t="shared" si="18"/>
        <v/>
      </c>
      <c r="O193" s="138" t="str">
        <f t="shared" si="19"/>
        <v/>
      </c>
      <c r="P193" s="170"/>
      <c r="Q193" s="175"/>
      <c r="R193" s="175"/>
      <c r="S193" s="175"/>
      <c r="T193" s="175"/>
    </row>
    <row r="194" spans="1:20" ht="15" customHeight="1" x14ac:dyDescent="0.3">
      <c r="A194" s="249">
        <f t="shared" si="20"/>
        <v>189</v>
      </c>
      <c r="B194" s="375"/>
      <c r="C194" s="170"/>
      <c r="D194" s="170"/>
      <c r="E194" s="170"/>
      <c r="F194" s="377"/>
      <c r="G194" s="175"/>
      <c r="H194" s="170"/>
      <c r="I194" s="170"/>
      <c r="J194" s="138" t="str">
        <f t="shared" si="14"/>
        <v/>
      </c>
      <c r="K194" s="138" t="str">
        <f t="shared" si="15"/>
        <v/>
      </c>
      <c r="L194" s="138" t="str">
        <f t="shared" si="16"/>
        <v/>
      </c>
      <c r="M194" s="138" t="str">
        <f t="shared" si="17"/>
        <v/>
      </c>
      <c r="N194" s="138" t="str">
        <f t="shared" si="18"/>
        <v/>
      </c>
      <c r="O194" s="138" t="str">
        <f t="shared" si="19"/>
        <v/>
      </c>
      <c r="P194" s="170"/>
      <c r="Q194" s="175"/>
      <c r="R194" s="175"/>
      <c r="S194" s="175"/>
      <c r="T194" s="175"/>
    </row>
    <row r="195" spans="1:20" ht="15" customHeight="1" x14ac:dyDescent="0.3">
      <c r="A195" s="249">
        <f t="shared" si="20"/>
        <v>190</v>
      </c>
      <c r="B195" s="375"/>
      <c r="C195" s="170"/>
      <c r="D195" s="170"/>
      <c r="E195" s="170"/>
      <c r="F195" s="377"/>
      <c r="G195" s="175"/>
      <c r="H195" s="170"/>
      <c r="I195" s="170"/>
      <c r="J195" s="138" t="str">
        <f t="shared" si="14"/>
        <v/>
      </c>
      <c r="K195" s="138" t="str">
        <f t="shared" si="15"/>
        <v/>
      </c>
      <c r="L195" s="138" t="str">
        <f t="shared" si="16"/>
        <v/>
      </c>
      <c r="M195" s="138" t="str">
        <f t="shared" si="17"/>
        <v/>
      </c>
      <c r="N195" s="138" t="str">
        <f t="shared" si="18"/>
        <v/>
      </c>
      <c r="O195" s="138" t="str">
        <f t="shared" si="19"/>
        <v/>
      </c>
      <c r="P195" s="170"/>
      <c r="Q195" s="175"/>
      <c r="R195" s="175"/>
      <c r="S195" s="175"/>
      <c r="T195" s="175"/>
    </row>
    <row r="196" spans="1:20" ht="15" customHeight="1" x14ac:dyDescent="0.3">
      <c r="A196" s="249">
        <f t="shared" si="20"/>
        <v>191</v>
      </c>
      <c r="B196" s="375"/>
      <c r="C196" s="170"/>
      <c r="D196" s="170"/>
      <c r="E196" s="170"/>
      <c r="F196" s="377"/>
      <c r="G196" s="175"/>
      <c r="H196" s="170"/>
      <c r="I196" s="170"/>
      <c r="J196" s="138" t="str">
        <f t="shared" si="14"/>
        <v/>
      </c>
      <c r="K196" s="138" t="str">
        <f t="shared" si="15"/>
        <v/>
      </c>
      <c r="L196" s="138" t="str">
        <f t="shared" si="16"/>
        <v/>
      </c>
      <c r="M196" s="138" t="str">
        <f t="shared" si="17"/>
        <v/>
      </c>
      <c r="N196" s="138" t="str">
        <f t="shared" si="18"/>
        <v/>
      </c>
      <c r="O196" s="138" t="str">
        <f t="shared" si="19"/>
        <v/>
      </c>
      <c r="P196" s="170"/>
      <c r="Q196" s="175"/>
      <c r="R196" s="175"/>
      <c r="S196" s="175"/>
      <c r="T196" s="175"/>
    </row>
    <row r="197" spans="1:20" ht="15" customHeight="1" x14ac:dyDescent="0.3">
      <c r="A197" s="249">
        <f t="shared" si="20"/>
        <v>192</v>
      </c>
      <c r="B197" s="375"/>
      <c r="C197" s="170"/>
      <c r="D197" s="170"/>
      <c r="E197" s="170"/>
      <c r="F197" s="377"/>
      <c r="G197" s="175"/>
      <c r="H197" s="170"/>
      <c r="I197" s="170"/>
      <c r="J197" s="138" t="str">
        <f t="shared" si="14"/>
        <v/>
      </c>
      <c r="K197" s="138" t="str">
        <f t="shared" si="15"/>
        <v/>
      </c>
      <c r="L197" s="138" t="str">
        <f t="shared" si="16"/>
        <v/>
      </c>
      <c r="M197" s="138" t="str">
        <f t="shared" si="17"/>
        <v/>
      </c>
      <c r="N197" s="138" t="str">
        <f t="shared" si="18"/>
        <v/>
      </c>
      <c r="O197" s="138" t="str">
        <f t="shared" si="19"/>
        <v/>
      </c>
      <c r="P197" s="170"/>
      <c r="Q197" s="175"/>
      <c r="R197" s="175"/>
      <c r="S197" s="175"/>
      <c r="T197" s="175"/>
    </row>
    <row r="198" spans="1:20" ht="15" customHeight="1" x14ac:dyDescent="0.3">
      <c r="A198" s="249">
        <f t="shared" si="20"/>
        <v>193</v>
      </c>
      <c r="B198" s="375"/>
      <c r="C198" s="170"/>
      <c r="D198" s="170"/>
      <c r="E198" s="170"/>
      <c r="F198" s="377"/>
      <c r="G198" s="175"/>
      <c r="H198" s="170"/>
      <c r="I198" s="170"/>
      <c r="J198" s="138" t="str">
        <f t="shared" ref="J198:J205" si="21">IF($H198="","",VLOOKUP($H198,LE_Inputs,4,FALSE))</f>
        <v/>
      </c>
      <c r="K198" s="138" t="str">
        <f t="shared" ref="K198:K205" si="22">IF($I198="","",VLOOKUP($I198,LE_Inputs,4,FALSE))</f>
        <v/>
      </c>
      <c r="L198" s="138" t="str">
        <f t="shared" ref="L198:L205" si="23">IF($H198="","",VLOOKUP($H198,LE_Inputs,5,FALSE))</f>
        <v/>
      </c>
      <c r="M198" s="138" t="str">
        <f t="shared" ref="M198:M205" si="24">IF($I198="","",VLOOKUP($I198,LE_Inputs,5,FALSE))</f>
        <v/>
      </c>
      <c r="N198" s="138" t="str">
        <f t="shared" ref="N198:N205" si="25">IF($H198="","",VLOOKUP($H198,LE_Inputs,17,FALSE))</f>
        <v/>
      </c>
      <c r="O198" s="138" t="str">
        <f t="shared" ref="O198:O205" si="26">IF($I198="","",VLOOKUP($I198,LE_Inputs,17,FALSE))</f>
        <v/>
      </c>
      <c r="P198" s="170"/>
      <c r="Q198" s="175"/>
      <c r="R198" s="175"/>
      <c r="S198" s="175"/>
      <c r="T198" s="175"/>
    </row>
    <row r="199" spans="1:20" ht="15" customHeight="1" x14ac:dyDescent="0.3">
      <c r="A199" s="249">
        <f t="shared" si="20"/>
        <v>194</v>
      </c>
      <c r="B199" s="375"/>
      <c r="C199" s="170"/>
      <c r="D199" s="170"/>
      <c r="E199" s="170"/>
      <c r="F199" s="377"/>
      <c r="G199" s="175"/>
      <c r="H199" s="170"/>
      <c r="I199" s="170"/>
      <c r="J199" s="138" t="str">
        <f t="shared" si="21"/>
        <v/>
      </c>
      <c r="K199" s="138" t="str">
        <f t="shared" si="22"/>
        <v/>
      </c>
      <c r="L199" s="138" t="str">
        <f t="shared" si="23"/>
        <v/>
      </c>
      <c r="M199" s="138" t="str">
        <f t="shared" si="24"/>
        <v/>
      </c>
      <c r="N199" s="138" t="str">
        <f t="shared" si="25"/>
        <v/>
      </c>
      <c r="O199" s="138" t="str">
        <f t="shared" si="26"/>
        <v/>
      </c>
      <c r="P199" s="170"/>
      <c r="Q199" s="175"/>
      <c r="R199" s="175"/>
      <c r="S199" s="175"/>
      <c r="T199" s="175"/>
    </row>
    <row r="200" spans="1:20" ht="15" customHeight="1" x14ac:dyDescent="0.3">
      <c r="A200" s="249">
        <f t="shared" ref="A200:A205" si="27">A199+1</f>
        <v>195</v>
      </c>
      <c r="B200" s="375"/>
      <c r="C200" s="170"/>
      <c r="D200" s="170"/>
      <c r="E200" s="170"/>
      <c r="F200" s="377"/>
      <c r="G200" s="175"/>
      <c r="H200" s="170"/>
      <c r="I200" s="170"/>
      <c r="J200" s="138" t="str">
        <f t="shared" si="21"/>
        <v/>
      </c>
      <c r="K200" s="138" t="str">
        <f t="shared" si="22"/>
        <v/>
      </c>
      <c r="L200" s="138" t="str">
        <f t="shared" si="23"/>
        <v/>
      </c>
      <c r="M200" s="138" t="str">
        <f t="shared" si="24"/>
        <v/>
      </c>
      <c r="N200" s="138" t="str">
        <f t="shared" si="25"/>
        <v/>
      </c>
      <c r="O200" s="138" t="str">
        <f t="shared" si="26"/>
        <v/>
      </c>
      <c r="P200" s="170"/>
      <c r="Q200" s="175"/>
      <c r="R200" s="175"/>
      <c r="S200" s="175"/>
      <c r="T200" s="175"/>
    </row>
    <row r="201" spans="1:20" ht="15" customHeight="1" x14ac:dyDescent="0.3">
      <c r="A201" s="249">
        <f t="shared" si="27"/>
        <v>196</v>
      </c>
      <c r="B201" s="375"/>
      <c r="C201" s="170"/>
      <c r="D201" s="170"/>
      <c r="E201" s="170"/>
      <c r="F201" s="377"/>
      <c r="G201" s="175"/>
      <c r="H201" s="170"/>
      <c r="I201" s="170"/>
      <c r="J201" s="138" t="str">
        <f t="shared" si="21"/>
        <v/>
      </c>
      <c r="K201" s="138" t="str">
        <f t="shared" si="22"/>
        <v/>
      </c>
      <c r="L201" s="138" t="str">
        <f t="shared" si="23"/>
        <v/>
      </c>
      <c r="M201" s="138" t="str">
        <f t="shared" si="24"/>
        <v/>
      </c>
      <c r="N201" s="138" t="str">
        <f t="shared" si="25"/>
        <v/>
      </c>
      <c r="O201" s="138" t="str">
        <f t="shared" si="26"/>
        <v/>
      </c>
      <c r="P201" s="170"/>
      <c r="Q201" s="175"/>
      <c r="R201" s="175"/>
      <c r="S201" s="175"/>
      <c r="T201" s="175"/>
    </row>
    <row r="202" spans="1:20" ht="15" customHeight="1" x14ac:dyDescent="0.3">
      <c r="A202" s="249">
        <f t="shared" si="27"/>
        <v>197</v>
      </c>
      <c r="B202" s="375"/>
      <c r="C202" s="170"/>
      <c r="D202" s="170"/>
      <c r="E202" s="170"/>
      <c r="F202" s="377"/>
      <c r="G202" s="175"/>
      <c r="H202" s="170"/>
      <c r="I202" s="170"/>
      <c r="J202" s="138" t="str">
        <f t="shared" si="21"/>
        <v/>
      </c>
      <c r="K202" s="138" t="str">
        <f t="shared" si="22"/>
        <v/>
      </c>
      <c r="L202" s="138" t="str">
        <f t="shared" si="23"/>
        <v/>
      </c>
      <c r="M202" s="138" t="str">
        <f t="shared" si="24"/>
        <v/>
      </c>
      <c r="N202" s="138" t="str">
        <f t="shared" si="25"/>
        <v/>
      </c>
      <c r="O202" s="138" t="str">
        <f t="shared" si="26"/>
        <v/>
      </c>
      <c r="P202" s="170"/>
      <c r="Q202" s="175"/>
      <c r="R202" s="175"/>
      <c r="S202" s="175"/>
      <c r="T202" s="175"/>
    </row>
    <row r="203" spans="1:20" ht="15" customHeight="1" x14ac:dyDescent="0.3">
      <c r="A203" s="249">
        <f t="shared" si="27"/>
        <v>198</v>
      </c>
      <c r="B203" s="375"/>
      <c r="C203" s="170"/>
      <c r="D203" s="170"/>
      <c r="E203" s="170"/>
      <c r="F203" s="377"/>
      <c r="G203" s="175"/>
      <c r="H203" s="170"/>
      <c r="I203" s="170"/>
      <c r="J203" s="138" t="str">
        <f t="shared" si="21"/>
        <v/>
      </c>
      <c r="K203" s="138" t="str">
        <f t="shared" si="22"/>
        <v/>
      </c>
      <c r="L203" s="138" t="str">
        <f t="shared" si="23"/>
        <v/>
      </c>
      <c r="M203" s="138" t="str">
        <f t="shared" si="24"/>
        <v/>
      </c>
      <c r="N203" s="138" t="str">
        <f t="shared" si="25"/>
        <v/>
      </c>
      <c r="O203" s="138" t="str">
        <f t="shared" si="26"/>
        <v/>
      </c>
      <c r="P203" s="170"/>
      <c r="Q203" s="175"/>
      <c r="R203" s="175"/>
      <c r="S203" s="175"/>
      <c r="T203" s="175"/>
    </row>
    <row r="204" spans="1:20" ht="15" customHeight="1" x14ac:dyDescent="0.3">
      <c r="A204" s="249">
        <f t="shared" si="27"/>
        <v>199</v>
      </c>
      <c r="B204" s="375"/>
      <c r="C204" s="170"/>
      <c r="D204" s="170"/>
      <c r="E204" s="170"/>
      <c r="F204" s="377"/>
      <c r="G204" s="175"/>
      <c r="H204" s="170"/>
      <c r="I204" s="170"/>
      <c r="J204" s="138" t="str">
        <f t="shared" si="21"/>
        <v/>
      </c>
      <c r="K204" s="138" t="str">
        <f t="shared" si="22"/>
        <v/>
      </c>
      <c r="L204" s="138" t="str">
        <f t="shared" si="23"/>
        <v/>
      </c>
      <c r="M204" s="138" t="str">
        <f t="shared" si="24"/>
        <v/>
      </c>
      <c r="N204" s="138" t="str">
        <f t="shared" si="25"/>
        <v/>
      </c>
      <c r="O204" s="138" t="str">
        <f t="shared" si="26"/>
        <v/>
      </c>
      <c r="P204" s="170"/>
      <c r="Q204" s="175"/>
      <c r="R204" s="175"/>
      <c r="S204" s="175"/>
      <c r="T204" s="175"/>
    </row>
    <row r="205" spans="1:20" ht="15" customHeight="1" x14ac:dyDescent="0.3">
      <c r="A205" s="250">
        <f t="shared" si="27"/>
        <v>200</v>
      </c>
      <c r="B205" s="378"/>
      <c r="C205" s="177"/>
      <c r="D205" s="177"/>
      <c r="E205" s="177"/>
      <c r="F205" s="379"/>
      <c r="G205" s="178"/>
      <c r="H205" s="177"/>
      <c r="I205" s="177"/>
      <c r="J205" s="187" t="str">
        <f t="shared" si="21"/>
        <v/>
      </c>
      <c r="K205" s="187" t="str">
        <f t="shared" si="22"/>
        <v/>
      </c>
      <c r="L205" s="187" t="str">
        <f t="shared" si="23"/>
        <v/>
      </c>
      <c r="M205" s="187" t="str">
        <f t="shared" si="24"/>
        <v/>
      </c>
      <c r="N205" s="187" t="str">
        <f t="shared" si="25"/>
        <v/>
      </c>
      <c r="O205" s="187" t="str">
        <f t="shared" si="26"/>
        <v/>
      </c>
      <c r="P205" s="177"/>
      <c r="Q205" s="178"/>
      <c r="R205" s="178"/>
      <c r="S205" s="178"/>
      <c r="T205" s="178"/>
    </row>
    <row r="206" spans="1:20" x14ac:dyDescent="0.3">
      <c r="A206" s="230"/>
      <c r="B206" s="230"/>
      <c r="C206" s="230"/>
      <c r="D206" s="230"/>
      <c r="E206" s="230"/>
      <c r="F206" s="230"/>
      <c r="G206" s="230"/>
      <c r="H206" s="230"/>
      <c r="I206" s="230"/>
      <c r="J206" s="267"/>
      <c r="K206" s="252"/>
      <c r="L206" s="252"/>
      <c r="M206" s="252"/>
      <c r="N206" s="230"/>
      <c r="O206" s="230"/>
      <c r="P206" s="268"/>
      <c r="Q206" s="230"/>
      <c r="R206" s="230"/>
    </row>
    <row r="207" spans="1:20" x14ac:dyDescent="0.3">
      <c r="J207" s="267"/>
      <c r="N207" s="262"/>
    </row>
    <row r="208" spans="1:20" x14ac:dyDescent="0.3">
      <c r="J208" s="267"/>
      <c r="N208" s="262"/>
    </row>
    <row r="209" spans="10:14" x14ac:dyDescent="0.3">
      <c r="J209" s="267"/>
      <c r="N209" s="262"/>
    </row>
    <row r="210" spans="10:14" x14ac:dyDescent="0.3">
      <c r="J210" s="267"/>
      <c r="N210" s="262"/>
    </row>
    <row r="211" spans="10:14" x14ac:dyDescent="0.3">
      <c r="J211" s="267"/>
      <c r="N211" s="262"/>
    </row>
    <row r="212" spans="10:14" x14ac:dyDescent="0.3">
      <c r="J212" s="267"/>
      <c r="N212" s="262"/>
    </row>
    <row r="213" spans="10:14" x14ac:dyDescent="0.3">
      <c r="J213" s="267"/>
      <c r="N213" s="262"/>
    </row>
    <row r="214" spans="10:14" x14ac:dyDescent="0.3">
      <c r="N214" s="262"/>
    </row>
    <row r="215" spans="10:14" x14ac:dyDescent="0.3">
      <c r="N215" s="262"/>
    </row>
    <row r="216" spans="10:14" x14ac:dyDescent="0.3">
      <c r="N216" s="262"/>
    </row>
    <row r="217" spans="10:14" x14ac:dyDescent="0.3">
      <c r="N217" s="262"/>
    </row>
    <row r="218" spans="10:14" x14ac:dyDescent="0.3">
      <c r="N218" s="262"/>
    </row>
    <row r="219" spans="10:14" x14ac:dyDescent="0.3">
      <c r="N219" s="262"/>
    </row>
    <row r="220" spans="10:14" x14ac:dyDescent="0.3">
      <c r="N220" s="262"/>
    </row>
    <row r="221" spans="10:14" x14ac:dyDescent="0.3">
      <c r="N221" s="262"/>
    </row>
    <row r="222" spans="10:14" x14ac:dyDescent="0.3">
      <c r="N222" s="262"/>
    </row>
    <row r="223" spans="10:14" x14ac:dyDescent="0.3">
      <c r="N223" s="262"/>
    </row>
    <row r="224" spans="10:14" x14ac:dyDescent="0.3">
      <c r="N224" s="262"/>
    </row>
    <row r="225" spans="14:14" x14ac:dyDescent="0.3">
      <c r="N225" s="262"/>
    </row>
    <row r="226" spans="14:14" x14ac:dyDescent="0.3">
      <c r="N226" s="262"/>
    </row>
    <row r="227" spans="14:14" x14ac:dyDescent="0.3">
      <c r="N227" s="262"/>
    </row>
    <row r="228" spans="14:14" x14ac:dyDescent="0.3">
      <c r="N228" s="262"/>
    </row>
    <row r="229" spans="14:14" x14ac:dyDescent="0.3">
      <c r="N229" s="262"/>
    </row>
    <row r="230" spans="14:14" x14ac:dyDescent="0.3">
      <c r="N230" s="262"/>
    </row>
    <row r="231" spans="14:14" x14ac:dyDescent="0.3">
      <c r="N231" s="262"/>
    </row>
    <row r="232" spans="14:14" x14ac:dyDescent="0.3">
      <c r="N232" s="262"/>
    </row>
    <row r="233" spans="14:14" x14ac:dyDescent="0.3">
      <c r="N233" s="262"/>
    </row>
    <row r="234" spans="14:14" x14ac:dyDescent="0.3">
      <c r="N234" s="262"/>
    </row>
    <row r="235" spans="14:14" x14ac:dyDescent="0.3">
      <c r="N235" s="262"/>
    </row>
    <row r="236" spans="14:14" x14ac:dyDescent="0.3">
      <c r="N236" s="262"/>
    </row>
    <row r="237" spans="14:14" x14ac:dyDescent="0.3">
      <c r="N237" s="262"/>
    </row>
    <row r="238" spans="14:14" x14ac:dyDescent="0.3">
      <c r="N238" s="262"/>
    </row>
    <row r="239" spans="14:14" x14ac:dyDescent="0.3">
      <c r="N239" s="262"/>
    </row>
    <row r="240" spans="14:14" x14ac:dyDescent="0.3">
      <c r="N240" s="262"/>
    </row>
    <row r="241" spans="14:14" x14ac:dyDescent="0.3">
      <c r="N241" s="262"/>
    </row>
    <row r="242" spans="14:14" x14ac:dyDescent="0.3">
      <c r="N242" s="262"/>
    </row>
    <row r="243" spans="14:14" x14ac:dyDescent="0.3">
      <c r="N243" s="262"/>
    </row>
    <row r="244" spans="14:14" x14ac:dyDescent="0.3">
      <c r="N244" s="262"/>
    </row>
    <row r="245" spans="14:14" x14ac:dyDescent="0.3">
      <c r="N245" s="262"/>
    </row>
    <row r="246" spans="14:14" x14ac:dyDescent="0.3">
      <c r="N246" s="262"/>
    </row>
    <row r="247" spans="14:14" x14ac:dyDescent="0.3">
      <c r="N247" s="262"/>
    </row>
    <row r="248" spans="14:14" x14ac:dyDescent="0.3">
      <c r="N248" s="262"/>
    </row>
    <row r="249" spans="14:14" x14ac:dyDescent="0.3">
      <c r="N249" s="262"/>
    </row>
    <row r="250" spans="14:14" x14ac:dyDescent="0.3">
      <c r="N250" s="262"/>
    </row>
    <row r="251" spans="14:14" x14ac:dyDescent="0.3">
      <c r="N251" s="262"/>
    </row>
    <row r="252" spans="14:14" x14ac:dyDescent="0.3">
      <c r="N252" s="262"/>
    </row>
    <row r="253" spans="14:14" x14ac:dyDescent="0.3">
      <c r="N253" s="262"/>
    </row>
    <row r="254" spans="14:14" x14ac:dyDescent="0.3">
      <c r="N254" s="262"/>
    </row>
    <row r="255" spans="14:14" x14ac:dyDescent="0.3">
      <c r="N255" s="262"/>
    </row>
    <row r="256" spans="14:14" x14ac:dyDescent="0.3">
      <c r="N256" s="262"/>
    </row>
    <row r="257" spans="14:14" x14ac:dyDescent="0.3">
      <c r="N257" s="262"/>
    </row>
    <row r="258" spans="14:14" x14ac:dyDescent="0.3">
      <c r="N258" s="262"/>
    </row>
    <row r="259" spans="14:14" x14ac:dyDescent="0.3">
      <c r="N259" s="262"/>
    </row>
    <row r="260" spans="14:14" x14ac:dyDescent="0.3">
      <c r="N260" s="262"/>
    </row>
    <row r="261" spans="14:14" x14ac:dyDescent="0.3">
      <c r="N261" s="262"/>
    </row>
    <row r="262" spans="14:14" x14ac:dyDescent="0.3">
      <c r="N262" s="262"/>
    </row>
    <row r="263" spans="14:14" x14ac:dyDescent="0.3">
      <c r="N263" s="262"/>
    </row>
    <row r="264" spans="14:14" x14ac:dyDescent="0.3">
      <c r="N264" s="262"/>
    </row>
    <row r="265" spans="14:14" x14ac:dyDescent="0.3">
      <c r="N265" s="262"/>
    </row>
    <row r="266" spans="14:14" x14ac:dyDescent="0.3">
      <c r="N266" s="262"/>
    </row>
    <row r="267" spans="14:14" x14ac:dyDescent="0.3">
      <c r="N267" s="262"/>
    </row>
    <row r="268" spans="14:14" x14ac:dyDescent="0.3">
      <c r="N268" s="262"/>
    </row>
    <row r="269" spans="14:14" x14ac:dyDescent="0.3">
      <c r="N269" s="262"/>
    </row>
    <row r="270" spans="14:14" x14ac:dyDescent="0.3">
      <c r="N270" s="262"/>
    </row>
    <row r="271" spans="14:14" x14ac:dyDescent="0.3">
      <c r="N271" s="262"/>
    </row>
    <row r="272" spans="14:14" x14ac:dyDescent="0.3">
      <c r="N272" s="262"/>
    </row>
    <row r="273" spans="14:14" x14ac:dyDescent="0.3">
      <c r="N273" s="262"/>
    </row>
    <row r="274" spans="14:14" x14ac:dyDescent="0.3">
      <c r="N274" s="262"/>
    </row>
    <row r="275" spans="14:14" x14ac:dyDescent="0.3">
      <c r="N275" s="262"/>
    </row>
    <row r="276" spans="14:14" x14ac:dyDescent="0.3">
      <c r="N276" s="262"/>
    </row>
    <row r="277" spans="14:14" x14ac:dyDescent="0.3">
      <c r="N277" s="262"/>
    </row>
    <row r="278" spans="14:14" x14ac:dyDescent="0.3">
      <c r="N278" s="262"/>
    </row>
    <row r="279" spans="14:14" x14ac:dyDescent="0.3">
      <c r="N279" s="262"/>
    </row>
    <row r="280" spans="14:14" x14ac:dyDescent="0.3">
      <c r="N280" s="262"/>
    </row>
    <row r="281" spans="14:14" x14ac:dyDescent="0.3">
      <c r="N281" s="262"/>
    </row>
    <row r="282" spans="14:14" x14ac:dyDescent="0.3">
      <c r="N282" s="262"/>
    </row>
    <row r="283" spans="14:14" x14ac:dyDescent="0.3">
      <c r="N283" s="262"/>
    </row>
    <row r="284" spans="14:14" x14ac:dyDescent="0.3">
      <c r="N284" s="262"/>
    </row>
    <row r="285" spans="14:14" x14ac:dyDescent="0.3">
      <c r="N285" s="262"/>
    </row>
    <row r="286" spans="14:14" x14ac:dyDescent="0.3">
      <c r="N286" s="262"/>
    </row>
    <row r="287" spans="14:14" x14ac:dyDescent="0.3">
      <c r="N287" s="262"/>
    </row>
    <row r="288" spans="14:14" x14ac:dyDescent="0.3">
      <c r="N288" s="262"/>
    </row>
    <row r="289" spans="14:14" x14ac:dyDescent="0.3">
      <c r="N289" s="262"/>
    </row>
    <row r="290" spans="14:14" x14ac:dyDescent="0.3">
      <c r="N290" s="262"/>
    </row>
    <row r="291" spans="14:14" x14ac:dyDescent="0.3">
      <c r="N291" s="262"/>
    </row>
    <row r="292" spans="14:14" x14ac:dyDescent="0.3">
      <c r="N292" s="262"/>
    </row>
    <row r="293" spans="14:14" x14ac:dyDescent="0.3">
      <c r="N293" s="262"/>
    </row>
    <row r="294" spans="14:14" x14ac:dyDescent="0.3">
      <c r="N294" s="262"/>
    </row>
    <row r="295" spans="14:14" x14ac:dyDescent="0.3">
      <c r="N295" s="262"/>
    </row>
    <row r="296" spans="14:14" x14ac:dyDescent="0.3">
      <c r="N296" s="262"/>
    </row>
    <row r="297" spans="14:14" x14ac:dyDescent="0.3">
      <c r="N297" s="262"/>
    </row>
    <row r="298" spans="14:14" x14ac:dyDescent="0.3">
      <c r="N298" s="262"/>
    </row>
    <row r="299" spans="14:14" x14ac:dyDescent="0.3">
      <c r="N299" s="262"/>
    </row>
    <row r="300" spans="14:14" x14ac:dyDescent="0.3">
      <c r="N300" s="262"/>
    </row>
    <row r="301" spans="14:14" x14ac:dyDescent="0.3">
      <c r="N301" s="262"/>
    </row>
    <row r="302" spans="14:14" x14ac:dyDescent="0.3">
      <c r="N302" s="262"/>
    </row>
    <row r="303" spans="14:14" x14ac:dyDescent="0.3">
      <c r="N303" s="262"/>
    </row>
    <row r="304" spans="14:14" x14ac:dyDescent="0.3">
      <c r="N304" s="262"/>
    </row>
    <row r="305" spans="14:14" x14ac:dyDescent="0.3">
      <c r="N305" s="262"/>
    </row>
    <row r="306" spans="14:14" x14ac:dyDescent="0.3">
      <c r="N306" s="262"/>
    </row>
    <row r="307" spans="14:14" x14ac:dyDescent="0.3">
      <c r="N307" s="262"/>
    </row>
    <row r="308" spans="14:14" x14ac:dyDescent="0.3">
      <c r="N308" s="262"/>
    </row>
    <row r="309" spans="14:14" x14ac:dyDescent="0.3">
      <c r="N309" s="262"/>
    </row>
    <row r="310" spans="14:14" x14ac:dyDescent="0.3">
      <c r="N310" s="262"/>
    </row>
    <row r="311" spans="14:14" x14ac:dyDescent="0.3">
      <c r="N311" s="262"/>
    </row>
    <row r="312" spans="14:14" x14ac:dyDescent="0.3">
      <c r="N312" s="262"/>
    </row>
    <row r="313" spans="14:14" x14ac:dyDescent="0.3">
      <c r="N313" s="262"/>
    </row>
    <row r="314" spans="14:14" x14ac:dyDescent="0.3">
      <c r="N314" s="262"/>
    </row>
    <row r="315" spans="14:14" x14ac:dyDescent="0.3">
      <c r="N315" s="262"/>
    </row>
    <row r="316" spans="14:14" x14ac:dyDescent="0.3">
      <c r="N316" s="262"/>
    </row>
    <row r="317" spans="14:14" x14ac:dyDescent="0.3">
      <c r="N317" s="262"/>
    </row>
    <row r="318" spans="14:14" x14ac:dyDescent="0.3">
      <c r="N318" s="262"/>
    </row>
    <row r="319" spans="14:14" x14ac:dyDescent="0.3">
      <c r="N319" s="262"/>
    </row>
    <row r="320" spans="14:14" x14ac:dyDescent="0.3">
      <c r="N320" s="262"/>
    </row>
    <row r="321" spans="14:14" x14ac:dyDescent="0.3">
      <c r="N321" s="262"/>
    </row>
    <row r="322" spans="14:14" x14ac:dyDescent="0.3">
      <c r="N322" s="262"/>
    </row>
    <row r="323" spans="14:14" x14ac:dyDescent="0.3">
      <c r="N323" s="262"/>
    </row>
    <row r="324" spans="14:14" x14ac:dyDescent="0.3">
      <c r="N324" s="262"/>
    </row>
    <row r="325" spans="14:14" x14ac:dyDescent="0.3">
      <c r="N325" s="262"/>
    </row>
    <row r="326" spans="14:14" x14ac:dyDescent="0.3">
      <c r="N326" s="262"/>
    </row>
    <row r="327" spans="14:14" x14ac:dyDescent="0.3">
      <c r="N327" s="262"/>
    </row>
    <row r="328" spans="14:14" x14ac:dyDescent="0.3">
      <c r="N328" s="262"/>
    </row>
    <row r="329" spans="14:14" x14ac:dyDescent="0.3">
      <c r="N329" s="262"/>
    </row>
    <row r="330" spans="14:14" x14ac:dyDescent="0.3">
      <c r="N330" s="262"/>
    </row>
    <row r="331" spans="14:14" x14ac:dyDescent="0.3">
      <c r="N331" s="262"/>
    </row>
    <row r="332" spans="14:14" x14ac:dyDescent="0.3">
      <c r="N332" s="262"/>
    </row>
    <row r="333" spans="14:14" x14ac:dyDescent="0.3">
      <c r="N333" s="262"/>
    </row>
    <row r="334" spans="14:14" x14ac:dyDescent="0.3">
      <c r="N334" s="262"/>
    </row>
    <row r="335" spans="14:14" x14ac:dyDescent="0.3">
      <c r="N335" s="262"/>
    </row>
    <row r="336" spans="14:14" x14ac:dyDescent="0.3">
      <c r="N336" s="262"/>
    </row>
    <row r="337" spans="14:14" x14ac:dyDescent="0.3">
      <c r="N337" s="262"/>
    </row>
    <row r="338" spans="14:14" x14ac:dyDescent="0.3">
      <c r="N338" s="262"/>
    </row>
    <row r="339" spans="14:14" x14ac:dyDescent="0.3">
      <c r="N339" s="262"/>
    </row>
    <row r="340" spans="14:14" x14ac:dyDescent="0.3">
      <c r="N340" s="262"/>
    </row>
    <row r="341" spans="14:14" x14ac:dyDescent="0.3">
      <c r="N341" s="262"/>
    </row>
    <row r="342" spans="14:14" x14ac:dyDescent="0.3">
      <c r="N342" s="262"/>
    </row>
    <row r="343" spans="14:14" x14ac:dyDescent="0.3">
      <c r="N343" s="262"/>
    </row>
    <row r="344" spans="14:14" x14ac:dyDescent="0.3">
      <c r="N344" s="262"/>
    </row>
    <row r="345" spans="14:14" x14ac:dyDescent="0.3">
      <c r="N345" s="262"/>
    </row>
    <row r="346" spans="14:14" x14ac:dyDescent="0.3">
      <c r="N346" s="262"/>
    </row>
    <row r="347" spans="14:14" x14ac:dyDescent="0.3">
      <c r="N347" s="262"/>
    </row>
    <row r="348" spans="14:14" x14ac:dyDescent="0.3">
      <c r="N348" s="262"/>
    </row>
    <row r="349" spans="14:14" x14ac:dyDescent="0.3">
      <c r="N349" s="262"/>
    </row>
    <row r="350" spans="14:14" x14ac:dyDescent="0.3">
      <c r="N350" s="262"/>
    </row>
    <row r="351" spans="14:14" x14ac:dyDescent="0.3">
      <c r="N351" s="262"/>
    </row>
    <row r="352" spans="14:14" x14ac:dyDescent="0.3">
      <c r="N352" s="262"/>
    </row>
    <row r="353" spans="14:14" x14ac:dyDescent="0.3">
      <c r="N353" s="262"/>
    </row>
    <row r="354" spans="14:14" x14ac:dyDescent="0.3">
      <c r="N354" s="262"/>
    </row>
    <row r="355" spans="14:14" x14ac:dyDescent="0.3">
      <c r="N355" s="262"/>
    </row>
    <row r="356" spans="14:14" x14ac:dyDescent="0.3">
      <c r="N356" s="262"/>
    </row>
    <row r="357" spans="14:14" x14ac:dyDescent="0.3">
      <c r="N357" s="262"/>
    </row>
    <row r="358" spans="14:14" x14ac:dyDescent="0.3">
      <c r="N358" s="262"/>
    </row>
    <row r="359" spans="14:14" x14ac:dyDescent="0.3">
      <c r="N359" s="262"/>
    </row>
    <row r="360" spans="14:14" x14ac:dyDescent="0.3">
      <c r="N360" s="262"/>
    </row>
    <row r="361" spans="14:14" x14ac:dyDescent="0.3">
      <c r="N361" s="262"/>
    </row>
    <row r="362" spans="14:14" x14ac:dyDescent="0.3">
      <c r="N362" s="262"/>
    </row>
    <row r="363" spans="14:14" x14ac:dyDescent="0.3">
      <c r="N363" s="262"/>
    </row>
    <row r="364" spans="14:14" x14ac:dyDescent="0.3">
      <c r="N364" s="262"/>
    </row>
    <row r="365" spans="14:14" x14ac:dyDescent="0.3">
      <c r="N365" s="262"/>
    </row>
    <row r="366" spans="14:14" x14ac:dyDescent="0.3">
      <c r="N366" s="262"/>
    </row>
    <row r="367" spans="14:14" x14ac:dyDescent="0.3">
      <c r="N367" s="262"/>
    </row>
    <row r="368" spans="14:14" x14ac:dyDescent="0.3">
      <c r="N368" s="262"/>
    </row>
    <row r="369" spans="14:14" x14ac:dyDescent="0.3">
      <c r="N369" s="262"/>
    </row>
    <row r="370" spans="14:14" x14ac:dyDescent="0.3">
      <c r="N370" s="262"/>
    </row>
    <row r="371" spans="14:14" x14ac:dyDescent="0.3">
      <c r="N371" s="262"/>
    </row>
    <row r="372" spans="14:14" x14ac:dyDescent="0.3">
      <c r="N372" s="262"/>
    </row>
    <row r="373" spans="14:14" x14ac:dyDescent="0.3">
      <c r="N373" s="262"/>
    </row>
    <row r="374" spans="14:14" x14ac:dyDescent="0.3">
      <c r="N374" s="262"/>
    </row>
    <row r="375" spans="14:14" x14ac:dyDescent="0.3">
      <c r="N375" s="262"/>
    </row>
    <row r="376" spans="14:14" x14ac:dyDescent="0.3">
      <c r="N376" s="262"/>
    </row>
    <row r="377" spans="14:14" x14ac:dyDescent="0.3">
      <c r="N377" s="262"/>
    </row>
    <row r="378" spans="14:14" x14ac:dyDescent="0.3">
      <c r="N378" s="262"/>
    </row>
    <row r="379" spans="14:14" x14ac:dyDescent="0.3">
      <c r="N379" s="262"/>
    </row>
    <row r="380" spans="14:14" x14ac:dyDescent="0.3">
      <c r="N380" s="262"/>
    </row>
    <row r="381" spans="14:14" x14ac:dyDescent="0.3">
      <c r="N381" s="262"/>
    </row>
    <row r="382" spans="14:14" x14ac:dyDescent="0.3">
      <c r="N382" s="262"/>
    </row>
    <row r="383" spans="14:14" x14ac:dyDescent="0.3">
      <c r="N383" s="262"/>
    </row>
    <row r="384" spans="14:14" x14ac:dyDescent="0.3">
      <c r="N384" s="262"/>
    </row>
    <row r="385" spans="14:14" x14ac:dyDescent="0.3">
      <c r="N385" s="262"/>
    </row>
    <row r="386" spans="14:14" x14ac:dyDescent="0.3">
      <c r="N386" s="262"/>
    </row>
    <row r="387" spans="14:14" x14ac:dyDescent="0.3">
      <c r="N387" s="262"/>
    </row>
    <row r="388" spans="14:14" x14ac:dyDescent="0.3">
      <c r="N388" s="262"/>
    </row>
    <row r="389" spans="14:14" x14ac:dyDescent="0.3">
      <c r="N389" s="262"/>
    </row>
    <row r="390" spans="14:14" x14ac:dyDescent="0.3">
      <c r="N390" s="262"/>
    </row>
    <row r="391" spans="14:14" x14ac:dyDescent="0.3">
      <c r="N391" s="262"/>
    </row>
    <row r="392" spans="14:14" x14ac:dyDescent="0.3">
      <c r="N392" s="262"/>
    </row>
    <row r="393" spans="14:14" x14ac:dyDescent="0.3">
      <c r="N393" s="262"/>
    </row>
    <row r="394" spans="14:14" x14ac:dyDescent="0.3">
      <c r="N394" s="262"/>
    </row>
    <row r="395" spans="14:14" x14ac:dyDescent="0.3">
      <c r="N395" s="262"/>
    </row>
    <row r="396" spans="14:14" x14ac:dyDescent="0.3">
      <c r="N396" s="262"/>
    </row>
    <row r="397" spans="14:14" x14ac:dyDescent="0.3">
      <c r="N397" s="262"/>
    </row>
    <row r="398" spans="14:14" x14ac:dyDescent="0.3">
      <c r="N398" s="262"/>
    </row>
    <row r="399" spans="14:14" x14ac:dyDescent="0.3">
      <c r="N399" s="262"/>
    </row>
    <row r="400" spans="14:14" x14ac:dyDescent="0.3">
      <c r="N400" s="262"/>
    </row>
    <row r="401" spans="14:14" x14ac:dyDescent="0.3">
      <c r="N401" s="262"/>
    </row>
    <row r="402" spans="14:14" x14ac:dyDescent="0.3">
      <c r="N402" s="262"/>
    </row>
    <row r="403" spans="14:14" x14ac:dyDescent="0.3">
      <c r="N403" s="262"/>
    </row>
    <row r="404" spans="14:14" x14ac:dyDescent="0.3">
      <c r="N404" s="262"/>
    </row>
    <row r="405" spans="14:14" x14ac:dyDescent="0.3">
      <c r="N405" s="262"/>
    </row>
    <row r="406" spans="14:14" x14ac:dyDescent="0.3">
      <c r="N406" s="269"/>
    </row>
  </sheetData>
  <sheetProtection algorithmName="SHA-512" hashValue="dGLnG1uBLcwWyOxNyQRH5lCD3d4EOKH5RjYwSfeSvZ0vwUE0Tjqn56fKzw6ByW0Ukwq/z/rIeuIdsFogWdrqPQ==" saltValue="9G5T8Wtr6m6/mESVZaSUdw==" spinCount="100000" sheet="1" objects="1" scenarios="1" autoFilter="0"/>
  <conditionalFormatting sqref="B56:T205">
    <cfRule type="expression" dxfId="11" priority="4" stopIfTrue="1">
      <formula>ISBLANK($B55)</formula>
    </cfRule>
  </conditionalFormatting>
  <conditionalFormatting sqref="P6:T205 B69:I205 C68:I68 B6:I67">
    <cfRule type="expression" dxfId="10" priority="7">
      <formula>MOD(ROW(),2)=1</formula>
    </cfRule>
  </conditionalFormatting>
  <conditionalFormatting sqref="J6:O205">
    <cfRule type="expression" dxfId="9" priority="6">
      <formula>MOD(ROW(),2)=1</formula>
    </cfRule>
  </conditionalFormatting>
  <conditionalFormatting sqref="A50:T205">
    <cfRule type="expression" dxfId="8" priority="1">
      <formula>(ROW()=MAX(55,6+COUNTA($B$7:$B$1506)))</formula>
    </cfRule>
  </conditionalFormatting>
  <dataValidations count="2">
    <dataValidation type="list" allowBlank="1" showInputMessage="1" showErrorMessage="1" sqref="H6:H205 I7:I205">
      <formula1>LE_Name</formula1>
    </dataValidation>
    <dataValidation type="list" showInputMessage="1" showErrorMessage="1" sqref="I6">
      <formula1>LE_Name</formula1>
    </dataValidation>
  </dataValidations>
  <printOptions horizontalCentered="1" verticalCentered="1"/>
  <pageMargins left="0.7" right="0.7" top="0.75" bottom="0.75" header="0.3" footer="0.3"/>
  <pageSetup paperSize="5" scale="48" fitToWidth="2" fitToHeight="0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'(Hidden) Input validation'!$K$32:$K$35</xm:f>
          </x14:formula1>
          <xm:sqref>P6:P205</xm:sqref>
        </x14:dataValidation>
        <x14:dataValidation type="list" showInputMessage="1" showErrorMessage="1">
          <x14:formula1>
            <xm:f>'(Hidden) Input validation'!$K$32:$K$35</xm:f>
          </x14:formula1>
          <xm:sqref>E6:E205</xm:sqref>
        </x14:dataValidation>
        <x14:dataValidation type="list" allowBlank="1" showInputMessage="1" showErrorMessage="1">
          <x14:formula1>
            <xm:f>'(Hidden) Input validation'!$J$90:$J$91</xm:f>
          </x14:formula1>
          <xm:sqref>C6:C205</xm:sqref>
        </x14:dataValidation>
        <x14:dataValidation type="list" showInputMessage="1" showErrorMessage="1">
          <x14:formula1>
            <xm:f>'(Hidden) Input validation'!$J$7:$J$27</xm:f>
          </x14:formula1>
          <xm:sqref>B6:B205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T205"/>
  <sheetViews>
    <sheetView showGridLines="0" zoomScale="55" zoomScaleNormal="55" zoomScaleSheetLayoutView="70" workbookViewId="0"/>
  </sheetViews>
  <sheetFormatPr defaultColWidth="8.58203125" defaultRowHeight="14" x14ac:dyDescent="0.3"/>
  <cols>
    <col min="1" max="1" width="9.58203125" style="205" customWidth="1"/>
    <col min="2" max="3" width="46.08203125" style="205" customWidth="1"/>
    <col min="4" max="4" width="45.58203125" style="205" customWidth="1"/>
    <col min="5" max="5" width="21" style="205" customWidth="1"/>
    <col min="6" max="9" width="30.58203125" style="205" customWidth="1"/>
    <col min="10" max="11" width="26.33203125" style="243" bestFit="1" customWidth="1"/>
    <col min="12" max="12" width="16.58203125" style="243" customWidth="1"/>
    <col min="13" max="13" width="15.58203125" style="243" customWidth="1"/>
    <col min="14" max="14" width="35" style="205" bestFit="1" customWidth="1"/>
    <col min="15" max="15" width="13.58203125" style="205" customWidth="1"/>
    <col min="16" max="17" width="46.08203125" style="205" customWidth="1"/>
    <col min="18" max="16384" width="8.58203125" style="205"/>
  </cols>
  <sheetData>
    <row r="1" spans="1:20" ht="23" x14ac:dyDescent="0.5">
      <c r="A1" s="139" t="str">
        <f>Index!A1</f>
        <v>Capital Requirements for Board-regulated Institutions Significantly Engaged in Insurance Activities</v>
      </c>
    </row>
    <row r="2" spans="1:20" ht="18" customHeight="1" x14ac:dyDescent="0.4">
      <c r="A2" s="144"/>
    </row>
    <row r="3" spans="1:20" ht="18" customHeight="1" x14ac:dyDescent="0.4">
      <c r="A3" s="144" t="s">
        <v>350</v>
      </c>
    </row>
    <row r="4" spans="1:20" s="227" customFormat="1" ht="55" customHeight="1" x14ac:dyDescent="0.3">
      <c r="A4" s="231" t="s">
        <v>70</v>
      </c>
      <c r="B4" s="245" t="s">
        <v>197</v>
      </c>
      <c r="C4" s="245" t="s">
        <v>244</v>
      </c>
      <c r="D4" s="245" t="s">
        <v>77</v>
      </c>
      <c r="E4" s="256" t="s">
        <v>78</v>
      </c>
      <c r="F4" s="245" t="s">
        <v>79</v>
      </c>
      <c r="G4" s="245" t="s">
        <v>80</v>
      </c>
      <c r="H4" s="245" t="s">
        <v>239</v>
      </c>
      <c r="I4" s="245" t="s">
        <v>81</v>
      </c>
      <c r="J4" s="245" t="s">
        <v>368</v>
      </c>
      <c r="K4" s="245" t="s">
        <v>369</v>
      </c>
      <c r="L4" s="245" t="s">
        <v>372</v>
      </c>
      <c r="M4" s="245" t="s">
        <v>373</v>
      </c>
      <c r="N4" s="245" t="s">
        <v>82</v>
      </c>
      <c r="O4" s="245" t="s">
        <v>83</v>
      </c>
      <c r="P4" s="245" t="s">
        <v>246</v>
      </c>
      <c r="Q4" s="245" t="s">
        <v>247</v>
      </c>
    </row>
    <row r="5" spans="1:20" s="257" customFormat="1" ht="15" customHeight="1" x14ac:dyDescent="0.3">
      <c r="A5" s="184" t="s">
        <v>12</v>
      </c>
      <c r="B5" s="184" t="s">
        <v>13</v>
      </c>
      <c r="C5" s="70" t="s">
        <v>14</v>
      </c>
      <c r="D5" s="70" t="s">
        <v>15</v>
      </c>
      <c r="E5" s="119" t="s">
        <v>16</v>
      </c>
      <c r="F5" s="70" t="s">
        <v>17</v>
      </c>
      <c r="G5" s="70" t="s">
        <v>18</v>
      </c>
      <c r="H5" s="70" t="s">
        <v>19</v>
      </c>
      <c r="I5" s="70" t="s">
        <v>20</v>
      </c>
      <c r="J5" s="70" t="s">
        <v>21</v>
      </c>
      <c r="K5" s="71" t="s">
        <v>22</v>
      </c>
      <c r="L5" s="70" t="s">
        <v>23</v>
      </c>
      <c r="M5" s="71" t="s">
        <v>24</v>
      </c>
      <c r="N5" s="71" t="s">
        <v>25</v>
      </c>
      <c r="O5" s="70" t="s">
        <v>26</v>
      </c>
      <c r="P5" s="70" t="s">
        <v>27</v>
      </c>
      <c r="Q5" s="71" t="s">
        <v>28</v>
      </c>
    </row>
    <row r="6" spans="1:20" ht="15" customHeight="1" x14ac:dyDescent="0.3">
      <c r="A6" s="247">
        <v>1</v>
      </c>
      <c r="B6" s="171"/>
      <c r="C6" s="171"/>
      <c r="D6" s="171"/>
      <c r="E6" s="171"/>
      <c r="F6" s="171"/>
      <c r="G6" s="171"/>
      <c r="H6" s="171"/>
      <c r="I6" s="171"/>
      <c r="J6" s="137" t="str">
        <f t="shared" ref="J6:J55" si="0">IF($B6="","",VLOOKUP($B6,LE_Inputs,4,FALSE))</f>
        <v/>
      </c>
      <c r="K6" s="137" t="str">
        <f t="shared" ref="K6:K55" si="1">IF($C6="","",VLOOKUP($C6,LE_Inputs,4,FALSE))</f>
        <v/>
      </c>
      <c r="L6" s="137" t="str">
        <f t="shared" ref="L6:L55" si="2">IF($B6="","",VLOOKUP($B6,LE_Inputs,5,FALSE))</f>
        <v/>
      </c>
      <c r="M6" s="137" t="str">
        <f t="shared" ref="M6:M55" si="3">IF($C6="","",VLOOKUP($C6,LE_Inputs,5,FALSE))</f>
        <v/>
      </c>
      <c r="N6" s="171"/>
      <c r="O6" s="376"/>
      <c r="P6" s="137" t="str">
        <f t="shared" ref="P6:P55" si="4">IF($B6="","",VLOOKUP($B6,LE_Inputs,17,FALSE))</f>
        <v/>
      </c>
      <c r="Q6" s="137" t="str">
        <f t="shared" ref="Q6:Q55" si="5">IF($C6="","",VLOOKUP($C6,LE_Inputs,17,FALSE))</f>
        <v/>
      </c>
      <c r="R6" s="258"/>
      <c r="S6" s="258"/>
      <c r="T6" s="258"/>
    </row>
    <row r="7" spans="1:20" ht="15" customHeight="1" x14ac:dyDescent="0.3">
      <c r="A7" s="249">
        <v>2</v>
      </c>
      <c r="B7" s="170"/>
      <c r="C7" s="170"/>
      <c r="D7" s="170"/>
      <c r="E7" s="170"/>
      <c r="F7" s="170"/>
      <c r="G7" s="170"/>
      <c r="H7" s="170"/>
      <c r="I7" s="170"/>
      <c r="J7" s="138" t="str">
        <f t="shared" si="0"/>
        <v/>
      </c>
      <c r="K7" s="138" t="str">
        <f t="shared" si="1"/>
        <v/>
      </c>
      <c r="L7" s="138" t="str">
        <f t="shared" si="2"/>
        <v/>
      </c>
      <c r="M7" s="138" t="str">
        <f t="shared" si="3"/>
        <v/>
      </c>
      <c r="N7" s="170"/>
      <c r="O7" s="377"/>
      <c r="P7" s="138" t="str">
        <f t="shared" si="4"/>
        <v/>
      </c>
      <c r="Q7" s="138" t="str">
        <f t="shared" si="5"/>
        <v/>
      </c>
      <c r="R7" s="258"/>
      <c r="S7" s="258"/>
      <c r="T7" s="258"/>
    </row>
    <row r="8" spans="1:20" ht="15" customHeight="1" x14ac:dyDescent="0.3">
      <c r="A8" s="249">
        <v>3</v>
      </c>
      <c r="B8" s="170"/>
      <c r="C8" s="170"/>
      <c r="D8" s="170"/>
      <c r="E8" s="170"/>
      <c r="F8" s="170"/>
      <c r="G8" s="170"/>
      <c r="H8" s="170"/>
      <c r="I8" s="170"/>
      <c r="J8" s="138" t="str">
        <f t="shared" si="0"/>
        <v/>
      </c>
      <c r="K8" s="138" t="str">
        <f t="shared" si="1"/>
        <v/>
      </c>
      <c r="L8" s="138" t="str">
        <f t="shared" si="2"/>
        <v/>
      </c>
      <c r="M8" s="138" t="str">
        <f t="shared" si="3"/>
        <v/>
      </c>
      <c r="N8" s="170"/>
      <c r="O8" s="377"/>
      <c r="P8" s="138" t="str">
        <f t="shared" si="4"/>
        <v/>
      </c>
      <c r="Q8" s="138" t="str">
        <f t="shared" si="5"/>
        <v/>
      </c>
      <c r="R8" s="258"/>
      <c r="S8" s="258"/>
      <c r="T8" s="258"/>
    </row>
    <row r="9" spans="1:20" ht="15" customHeight="1" x14ac:dyDescent="0.3">
      <c r="A9" s="249">
        <v>4</v>
      </c>
      <c r="B9" s="170"/>
      <c r="C9" s="170"/>
      <c r="D9" s="170"/>
      <c r="E9" s="170"/>
      <c r="F9" s="170"/>
      <c r="G9" s="170"/>
      <c r="H9" s="170"/>
      <c r="I9" s="170"/>
      <c r="J9" s="138" t="str">
        <f t="shared" si="0"/>
        <v/>
      </c>
      <c r="K9" s="138" t="str">
        <f t="shared" si="1"/>
        <v/>
      </c>
      <c r="L9" s="138" t="str">
        <f t="shared" si="2"/>
        <v/>
      </c>
      <c r="M9" s="138" t="str">
        <f t="shared" si="3"/>
        <v/>
      </c>
      <c r="N9" s="170"/>
      <c r="O9" s="377"/>
      <c r="P9" s="138" t="str">
        <f t="shared" si="4"/>
        <v/>
      </c>
      <c r="Q9" s="138" t="str">
        <f t="shared" si="5"/>
        <v/>
      </c>
      <c r="R9" s="258"/>
      <c r="S9" s="258"/>
      <c r="T9" s="258"/>
    </row>
    <row r="10" spans="1:20" ht="15" customHeight="1" x14ac:dyDescent="0.3">
      <c r="A10" s="249">
        <v>5</v>
      </c>
      <c r="B10" s="170"/>
      <c r="C10" s="170"/>
      <c r="D10" s="170"/>
      <c r="E10" s="170"/>
      <c r="F10" s="170"/>
      <c r="G10" s="170"/>
      <c r="H10" s="170"/>
      <c r="I10" s="170"/>
      <c r="J10" s="138" t="str">
        <f t="shared" si="0"/>
        <v/>
      </c>
      <c r="K10" s="138" t="str">
        <f t="shared" si="1"/>
        <v/>
      </c>
      <c r="L10" s="138" t="str">
        <f t="shared" si="2"/>
        <v/>
      </c>
      <c r="M10" s="138" t="str">
        <f t="shared" si="3"/>
        <v/>
      </c>
      <c r="N10" s="170"/>
      <c r="O10" s="377"/>
      <c r="P10" s="138" t="str">
        <f t="shared" si="4"/>
        <v/>
      </c>
      <c r="Q10" s="138" t="str">
        <f t="shared" si="5"/>
        <v/>
      </c>
      <c r="R10" s="258"/>
      <c r="S10" s="258"/>
      <c r="T10" s="258"/>
    </row>
    <row r="11" spans="1:20" ht="15" customHeight="1" x14ac:dyDescent="0.3">
      <c r="A11" s="249">
        <v>6</v>
      </c>
      <c r="B11" s="170"/>
      <c r="C11" s="170"/>
      <c r="D11" s="170"/>
      <c r="E11" s="170"/>
      <c r="F11" s="170"/>
      <c r="G11" s="170"/>
      <c r="H11" s="170"/>
      <c r="I11" s="170"/>
      <c r="J11" s="138" t="str">
        <f t="shared" si="0"/>
        <v/>
      </c>
      <c r="K11" s="138" t="str">
        <f t="shared" si="1"/>
        <v/>
      </c>
      <c r="L11" s="138" t="str">
        <f t="shared" si="2"/>
        <v/>
      </c>
      <c r="M11" s="138" t="str">
        <f t="shared" si="3"/>
        <v/>
      </c>
      <c r="N11" s="170"/>
      <c r="O11" s="377"/>
      <c r="P11" s="138" t="str">
        <f t="shared" si="4"/>
        <v/>
      </c>
      <c r="Q11" s="138" t="str">
        <f t="shared" si="5"/>
        <v/>
      </c>
      <c r="R11" s="258"/>
      <c r="S11" s="258"/>
      <c r="T11" s="258"/>
    </row>
    <row r="12" spans="1:20" ht="15" customHeight="1" x14ac:dyDescent="0.3">
      <c r="A12" s="249">
        <v>7</v>
      </c>
      <c r="B12" s="170"/>
      <c r="C12" s="170"/>
      <c r="D12" s="170"/>
      <c r="E12" s="170"/>
      <c r="F12" s="170"/>
      <c r="G12" s="170"/>
      <c r="H12" s="170"/>
      <c r="I12" s="170"/>
      <c r="J12" s="138" t="str">
        <f t="shared" si="0"/>
        <v/>
      </c>
      <c r="K12" s="138" t="str">
        <f t="shared" si="1"/>
        <v/>
      </c>
      <c r="L12" s="138" t="str">
        <f t="shared" si="2"/>
        <v/>
      </c>
      <c r="M12" s="138" t="str">
        <f t="shared" si="3"/>
        <v/>
      </c>
      <c r="N12" s="170"/>
      <c r="O12" s="377"/>
      <c r="P12" s="138" t="str">
        <f t="shared" si="4"/>
        <v/>
      </c>
      <c r="Q12" s="138" t="str">
        <f t="shared" si="5"/>
        <v/>
      </c>
      <c r="R12" s="258"/>
      <c r="S12" s="258"/>
      <c r="T12" s="258"/>
    </row>
    <row r="13" spans="1:20" ht="15" customHeight="1" x14ac:dyDescent="0.3">
      <c r="A13" s="249">
        <v>8</v>
      </c>
      <c r="B13" s="170"/>
      <c r="C13" s="170"/>
      <c r="D13" s="170"/>
      <c r="E13" s="170"/>
      <c r="F13" s="170"/>
      <c r="G13" s="170"/>
      <c r="H13" s="170"/>
      <c r="I13" s="170"/>
      <c r="J13" s="138" t="str">
        <f t="shared" si="0"/>
        <v/>
      </c>
      <c r="K13" s="138" t="str">
        <f t="shared" si="1"/>
        <v/>
      </c>
      <c r="L13" s="138" t="str">
        <f t="shared" si="2"/>
        <v/>
      </c>
      <c r="M13" s="138" t="str">
        <f t="shared" si="3"/>
        <v/>
      </c>
      <c r="N13" s="170"/>
      <c r="O13" s="377"/>
      <c r="P13" s="138" t="str">
        <f t="shared" si="4"/>
        <v/>
      </c>
      <c r="Q13" s="138" t="str">
        <f t="shared" si="5"/>
        <v/>
      </c>
      <c r="R13" s="258"/>
      <c r="S13" s="258"/>
      <c r="T13" s="258"/>
    </row>
    <row r="14" spans="1:20" ht="15" customHeight="1" x14ac:dyDescent="0.3">
      <c r="A14" s="249">
        <v>9</v>
      </c>
      <c r="B14" s="170"/>
      <c r="C14" s="170"/>
      <c r="D14" s="170"/>
      <c r="E14" s="170"/>
      <c r="F14" s="170"/>
      <c r="G14" s="170"/>
      <c r="H14" s="170"/>
      <c r="I14" s="170"/>
      <c r="J14" s="138" t="str">
        <f t="shared" si="0"/>
        <v/>
      </c>
      <c r="K14" s="138" t="str">
        <f t="shared" si="1"/>
        <v/>
      </c>
      <c r="L14" s="138" t="str">
        <f t="shared" si="2"/>
        <v/>
      </c>
      <c r="M14" s="138" t="str">
        <f t="shared" si="3"/>
        <v/>
      </c>
      <c r="N14" s="170"/>
      <c r="O14" s="377"/>
      <c r="P14" s="138" t="str">
        <f t="shared" si="4"/>
        <v/>
      </c>
      <c r="Q14" s="138" t="str">
        <f t="shared" si="5"/>
        <v/>
      </c>
      <c r="R14" s="258"/>
      <c r="S14" s="258"/>
      <c r="T14" s="258"/>
    </row>
    <row r="15" spans="1:20" ht="15" customHeight="1" x14ac:dyDescent="0.3">
      <c r="A15" s="249">
        <v>10</v>
      </c>
      <c r="B15" s="170"/>
      <c r="C15" s="170"/>
      <c r="D15" s="170"/>
      <c r="E15" s="170"/>
      <c r="F15" s="170"/>
      <c r="G15" s="170"/>
      <c r="H15" s="170"/>
      <c r="I15" s="170"/>
      <c r="J15" s="138" t="str">
        <f t="shared" si="0"/>
        <v/>
      </c>
      <c r="K15" s="138" t="str">
        <f t="shared" si="1"/>
        <v/>
      </c>
      <c r="L15" s="138" t="str">
        <f t="shared" si="2"/>
        <v/>
      </c>
      <c r="M15" s="138" t="str">
        <f t="shared" si="3"/>
        <v/>
      </c>
      <c r="N15" s="170"/>
      <c r="O15" s="377"/>
      <c r="P15" s="138" t="str">
        <f t="shared" si="4"/>
        <v/>
      </c>
      <c r="Q15" s="138" t="str">
        <f t="shared" si="5"/>
        <v/>
      </c>
      <c r="R15" s="258"/>
      <c r="S15" s="258"/>
      <c r="T15" s="258"/>
    </row>
    <row r="16" spans="1:20" ht="15" customHeight="1" x14ac:dyDescent="0.3">
      <c r="A16" s="249">
        <v>11</v>
      </c>
      <c r="B16" s="170"/>
      <c r="C16" s="170"/>
      <c r="D16" s="170"/>
      <c r="E16" s="170"/>
      <c r="F16" s="170"/>
      <c r="G16" s="170"/>
      <c r="H16" s="170"/>
      <c r="I16" s="170"/>
      <c r="J16" s="239" t="str">
        <f t="shared" si="0"/>
        <v/>
      </c>
      <c r="K16" s="259" t="str">
        <f t="shared" si="1"/>
        <v/>
      </c>
      <c r="L16" s="239" t="str">
        <f t="shared" si="2"/>
        <v/>
      </c>
      <c r="M16" s="259" t="str">
        <f t="shared" si="3"/>
        <v/>
      </c>
      <c r="N16" s="170"/>
      <c r="O16" s="377"/>
      <c r="P16" s="239" t="str">
        <f t="shared" si="4"/>
        <v/>
      </c>
      <c r="Q16" s="259" t="str">
        <f t="shared" si="5"/>
        <v/>
      </c>
      <c r="R16" s="258"/>
      <c r="S16" s="258"/>
      <c r="T16" s="258"/>
    </row>
    <row r="17" spans="1:20" ht="15" customHeight="1" x14ac:dyDescent="0.3">
      <c r="A17" s="249">
        <v>12</v>
      </c>
      <c r="B17" s="170"/>
      <c r="C17" s="170"/>
      <c r="D17" s="170"/>
      <c r="E17" s="170"/>
      <c r="F17" s="170"/>
      <c r="G17" s="170"/>
      <c r="H17" s="170"/>
      <c r="I17" s="170"/>
      <c r="J17" s="239" t="str">
        <f t="shared" si="0"/>
        <v/>
      </c>
      <c r="K17" s="259" t="str">
        <f t="shared" si="1"/>
        <v/>
      </c>
      <c r="L17" s="239" t="str">
        <f t="shared" si="2"/>
        <v/>
      </c>
      <c r="M17" s="259" t="str">
        <f t="shared" si="3"/>
        <v/>
      </c>
      <c r="N17" s="170"/>
      <c r="O17" s="377"/>
      <c r="P17" s="239" t="str">
        <f t="shared" si="4"/>
        <v/>
      </c>
      <c r="Q17" s="259" t="str">
        <f t="shared" si="5"/>
        <v/>
      </c>
      <c r="R17" s="258"/>
      <c r="S17" s="258"/>
      <c r="T17" s="258"/>
    </row>
    <row r="18" spans="1:20" ht="15" customHeight="1" x14ac:dyDescent="0.3">
      <c r="A18" s="249">
        <v>13</v>
      </c>
      <c r="B18" s="170"/>
      <c r="C18" s="170"/>
      <c r="D18" s="170"/>
      <c r="E18" s="170"/>
      <c r="F18" s="170"/>
      <c r="G18" s="170"/>
      <c r="H18" s="170"/>
      <c r="I18" s="170"/>
      <c r="J18" s="239" t="str">
        <f t="shared" si="0"/>
        <v/>
      </c>
      <c r="K18" s="259" t="str">
        <f t="shared" si="1"/>
        <v/>
      </c>
      <c r="L18" s="239" t="str">
        <f t="shared" si="2"/>
        <v/>
      </c>
      <c r="M18" s="259" t="str">
        <f t="shared" si="3"/>
        <v/>
      </c>
      <c r="N18" s="170"/>
      <c r="O18" s="377"/>
      <c r="P18" s="239" t="str">
        <f t="shared" si="4"/>
        <v/>
      </c>
      <c r="Q18" s="259" t="str">
        <f t="shared" si="5"/>
        <v/>
      </c>
      <c r="R18" s="258"/>
      <c r="S18" s="258"/>
      <c r="T18" s="258"/>
    </row>
    <row r="19" spans="1:20" ht="15" customHeight="1" x14ac:dyDescent="0.3">
      <c r="A19" s="249">
        <v>14</v>
      </c>
      <c r="B19" s="170"/>
      <c r="C19" s="170"/>
      <c r="D19" s="170"/>
      <c r="E19" s="170"/>
      <c r="F19" s="170"/>
      <c r="G19" s="170"/>
      <c r="H19" s="170"/>
      <c r="I19" s="170"/>
      <c r="J19" s="239" t="str">
        <f t="shared" si="0"/>
        <v/>
      </c>
      <c r="K19" s="259" t="str">
        <f t="shared" si="1"/>
        <v/>
      </c>
      <c r="L19" s="239" t="str">
        <f t="shared" si="2"/>
        <v/>
      </c>
      <c r="M19" s="259" t="str">
        <f t="shared" si="3"/>
        <v/>
      </c>
      <c r="N19" s="170"/>
      <c r="O19" s="377"/>
      <c r="P19" s="239" t="str">
        <f t="shared" si="4"/>
        <v/>
      </c>
      <c r="Q19" s="259" t="str">
        <f t="shared" si="5"/>
        <v/>
      </c>
      <c r="R19" s="258"/>
      <c r="S19" s="258"/>
      <c r="T19" s="258"/>
    </row>
    <row r="20" spans="1:20" ht="15" customHeight="1" x14ac:dyDescent="0.3">
      <c r="A20" s="249">
        <v>15</v>
      </c>
      <c r="B20" s="170"/>
      <c r="C20" s="170"/>
      <c r="D20" s="170"/>
      <c r="E20" s="170"/>
      <c r="F20" s="170"/>
      <c r="G20" s="170"/>
      <c r="H20" s="170"/>
      <c r="I20" s="170"/>
      <c r="J20" s="239" t="str">
        <f t="shared" si="0"/>
        <v/>
      </c>
      <c r="K20" s="259" t="str">
        <f t="shared" si="1"/>
        <v/>
      </c>
      <c r="L20" s="239" t="str">
        <f t="shared" si="2"/>
        <v/>
      </c>
      <c r="M20" s="259" t="str">
        <f t="shared" si="3"/>
        <v/>
      </c>
      <c r="N20" s="170"/>
      <c r="O20" s="377"/>
      <c r="P20" s="239" t="str">
        <f t="shared" si="4"/>
        <v/>
      </c>
      <c r="Q20" s="259" t="str">
        <f t="shared" si="5"/>
        <v/>
      </c>
      <c r="R20" s="258"/>
      <c r="S20" s="258"/>
      <c r="T20" s="258"/>
    </row>
    <row r="21" spans="1:20" ht="15" customHeight="1" x14ac:dyDescent="0.3">
      <c r="A21" s="249">
        <v>16</v>
      </c>
      <c r="B21" s="170"/>
      <c r="C21" s="170"/>
      <c r="D21" s="170"/>
      <c r="E21" s="170"/>
      <c r="F21" s="170"/>
      <c r="G21" s="170"/>
      <c r="H21" s="170"/>
      <c r="I21" s="170"/>
      <c r="J21" s="239" t="str">
        <f t="shared" si="0"/>
        <v/>
      </c>
      <c r="K21" s="259" t="str">
        <f t="shared" si="1"/>
        <v/>
      </c>
      <c r="L21" s="239" t="str">
        <f t="shared" si="2"/>
        <v/>
      </c>
      <c r="M21" s="259" t="str">
        <f t="shared" si="3"/>
        <v/>
      </c>
      <c r="N21" s="170"/>
      <c r="O21" s="377"/>
      <c r="P21" s="239" t="str">
        <f t="shared" si="4"/>
        <v/>
      </c>
      <c r="Q21" s="259" t="str">
        <f t="shared" si="5"/>
        <v/>
      </c>
      <c r="R21" s="258"/>
      <c r="S21" s="258"/>
      <c r="T21" s="258"/>
    </row>
    <row r="22" spans="1:20" ht="15" customHeight="1" x14ac:dyDescent="0.3">
      <c r="A22" s="249">
        <v>17</v>
      </c>
      <c r="B22" s="170"/>
      <c r="C22" s="170"/>
      <c r="D22" s="170"/>
      <c r="E22" s="170"/>
      <c r="F22" s="170"/>
      <c r="G22" s="170"/>
      <c r="H22" s="170"/>
      <c r="I22" s="170"/>
      <c r="J22" s="239" t="str">
        <f t="shared" si="0"/>
        <v/>
      </c>
      <c r="K22" s="259" t="str">
        <f t="shared" si="1"/>
        <v/>
      </c>
      <c r="L22" s="239" t="str">
        <f t="shared" si="2"/>
        <v/>
      </c>
      <c r="M22" s="259" t="str">
        <f t="shared" si="3"/>
        <v/>
      </c>
      <c r="N22" s="170"/>
      <c r="O22" s="377"/>
      <c r="P22" s="239" t="str">
        <f t="shared" si="4"/>
        <v/>
      </c>
      <c r="Q22" s="259" t="str">
        <f t="shared" si="5"/>
        <v/>
      </c>
      <c r="R22" s="258"/>
      <c r="S22" s="258"/>
      <c r="T22" s="258"/>
    </row>
    <row r="23" spans="1:20" ht="15" customHeight="1" x14ac:dyDescent="0.3">
      <c r="A23" s="249">
        <v>18</v>
      </c>
      <c r="B23" s="170"/>
      <c r="C23" s="170"/>
      <c r="D23" s="170"/>
      <c r="E23" s="170"/>
      <c r="F23" s="170"/>
      <c r="G23" s="170"/>
      <c r="H23" s="170"/>
      <c r="I23" s="170"/>
      <c r="J23" s="239" t="str">
        <f t="shared" si="0"/>
        <v/>
      </c>
      <c r="K23" s="259" t="str">
        <f t="shared" si="1"/>
        <v/>
      </c>
      <c r="L23" s="239" t="str">
        <f t="shared" si="2"/>
        <v/>
      </c>
      <c r="M23" s="259" t="str">
        <f t="shared" si="3"/>
        <v/>
      </c>
      <c r="N23" s="170"/>
      <c r="O23" s="377"/>
      <c r="P23" s="239" t="str">
        <f t="shared" si="4"/>
        <v/>
      </c>
      <c r="Q23" s="259" t="str">
        <f t="shared" si="5"/>
        <v/>
      </c>
      <c r="R23" s="258"/>
      <c r="S23" s="258"/>
      <c r="T23" s="258"/>
    </row>
    <row r="24" spans="1:20" ht="15" customHeight="1" x14ac:dyDescent="0.3">
      <c r="A24" s="249">
        <v>19</v>
      </c>
      <c r="B24" s="170"/>
      <c r="C24" s="170"/>
      <c r="D24" s="170"/>
      <c r="E24" s="170"/>
      <c r="F24" s="170"/>
      <c r="G24" s="170"/>
      <c r="H24" s="170"/>
      <c r="I24" s="170"/>
      <c r="J24" s="239" t="str">
        <f t="shared" si="0"/>
        <v/>
      </c>
      <c r="K24" s="259" t="str">
        <f t="shared" si="1"/>
        <v/>
      </c>
      <c r="L24" s="239" t="str">
        <f t="shared" si="2"/>
        <v/>
      </c>
      <c r="M24" s="259" t="str">
        <f t="shared" si="3"/>
        <v/>
      </c>
      <c r="N24" s="170"/>
      <c r="O24" s="377"/>
      <c r="P24" s="239" t="str">
        <f t="shared" si="4"/>
        <v/>
      </c>
      <c r="Q24" s="259" t="str">
        <f t="shared" si="5"/>
        <v/>
      </c>
      <c r="R24" s="258"/>
      <c r="S24" s="258"/>
      <c r="T24" s="258"/>
    </row>
    <row r="25" spans="1:20" ht="15" customHeight="1" x14ac:dyDescent="0.3">
      <c r="A25" s="249">
        <v>20</v>
      </c>
      <c r="B25" s="170"/>
      <c r="C25" s="170"/>
      <c r="D25" s="170"/>
      <c r="E25" s="170"/>
      <c r="F25" s="170"/>
      <c r="G25" s="170"/>
      <c r="H25" s="170"/>
      <c r="I25" s="170"/>
      <c r="J25" s="239" t="str">
        <f t="shared" si="0"/>
        <v/>
      </c>
      <c r="K25" s="259" t="str">
        <f t="shared" si="1"/>
        <v/>
      </c>
      <c r="L25" s="239" t="str">
        <f t="shared" si="2"/>
        <v/>
      </c>
      <c r="M25" s="259" t="str">
        <f t="shared" si="3"/>
        <v/>
      </c>
      <c r="N25" s="170"/>
      <c r="O25" s="377"/>
      <c r="P25" s="239" t="str">
        <f t="shared" si="4"/>
        <v/>
      </c>
      <c r="Q25" s="259" t="str">
        <f t="shared" si="5"/>
        <v/>
      </c>
      <c r="R25" s="258"/>
      <c r="S25" s="258"/>
      <c r="T25" s="258"/>
    </row>
    <row r="26" spans="1:20" ht="15" customHeight="1" x14ac:dyDescent="0.3">
      <c r="A26" s="249">
        <v>21</v>
      </c>
      <c r="B26" s="170"/>
      <c r="C26" s="170"/>
      <c r="D26" s="170"/>
      <c r="E26" s="170"/>
      <c r="F26" s="170"/>
      <c r="G26" s="170"/>
      <c r="H26" s="170"/>
      <c r="I26" s="170"/>
      <c r="J26" s="239" t="str">
        <f t="shared" si="0"/>
        <v/>
      </c>
      <c r="K26" s="259" t="str">
        <f t="shared" si="1"/>
        <v/>
      </c>
      <c r="L26" s="239" t="str">
        <f t="shared" si="2"/>
        <v/>
      </c>
      <c r="M26" s="259" t="str">
        <f t="shared" si="3"/>
        <v/>
      </c>
      <c r="N26" s="170"/>
      <c r="O26" s="377"/>
      <c r="P26" s="239" t="str">
        <f t="shared" si="4"/>
        <v/>
      </c>
      <c r="Q26" s="259" t="str">
        <f t="shared" si="5"/>
        <v/>
      </c>
      <c r="R26" s="258"/>
      <c r="S26" s="258"/>
      <c r="T26" s="258"/>
    </row>
    <row r="27" spans="1:20" ht="15" customHeight="1" x14ac:dyDescent="0.3">
      <c r="A27" s="249">
        <v>22</v>
      </c>
      <c r="B27" s="170"/>
      <c r="C27" s="170"/>
      <c r="D27" s="170"/>
      <c r="E27" s="170"/>
      <c r="F27" s="170"/>
      <c r="G27" s="170"/>
      <c r="H27" s="170"/>
      <c r="I27" s="170"/>
      <c r="J27" s="239" t="str">
        <f t="shared" si="0"/>
        <v/>
      </c>
      <c r="K27" s="259" t="str">
        <f t="shared" si="1"/>
        <v/>
      </c>
      <c r="L27" s="239" t="str">
        <f t="shared" si="2"/>
        <v/>
      </c>
      <c r="M27" s="259" t="str">
        <f t="shared" si="3"/>
        <v/>
      </c>
      <c r="N27" s="170"/>
      <c r="O27" s="377"/>
      <c r="P27" s="239" t="str">
        <f t="shared" si="4"/>
        <v/>
      </c>
      <c r="Q27" s="259" t="str">
        <f t="shared" si="5"/>
        <v/>
      </c>
      <c r="R27" s="258"/>
      <c r="S27" s="258"/>
      <c r="T27" s="258"/>
    </row>
    <row r="28" spans="1:20" ht="15" customHeight="1" x14ac:dyDescent="0.3">
      <c r="A28" s="249">
        <v>23</v>
      </c>
      <c r="B28" s="170"/>
      <c r="C28" s="170"/>
      <c r="D28" s="170"/>
      <c r="E28" s="170"/>
      <c r="F28" s="170"/>
      <c r="G28" s="170"/>
      <c r="H28" s="170"/>
      <c r="I28" s="170"/>
      <c r="J28" s="239" t="str">
        <f t="shared" si="0"/>
        <v/>
      </c>
      <c r="K28" s="259" t="str">
        <f t="shared" si="1"/>
        <v/>
      </c>
      <c r="L28" s="239" t="str">
        <f t="shared" si="2"/>
        <v/>
      </c>
      <c r="M28" s="259" t="str">
        <f t="shared" si="3"/>
        <v/>
      </c>
      <c r="N28" s="170"/>
      <c r="O28" s="377"/>
      <c r="P28" s="239" t="str">
        <f t="shared" si="4"/>
        <v/>
      </c>
      <c r="Q28" s="259" t="str">
        <f t="shared" si="5"/>
        <v/>
      </c>
      <c r="R28" s="258"/>
      <c r="S28" s="258"/>
      <c r="T28" s="258"/>
    </row>
    <row r="29" spans="1:20" ht="15" customHeight="1" x14ac:dyDescent="0.3">
      <c r="A29" s="249">
        <v>24</v>
      </c>
      <c r="B29" s="170"/>
      <c r="C29" s="170"/>
      <c r="D29" s="170"/>
      <c r="E29" s="170"/>
      <c r="F29" s="170"/>
      <c r="G29" s="170"/>
      <c r="H29" s="170"/>
      <c r="I29" s="170"/>
      <c r="J29" s="239" t="str">
        <f t="shared" si="0"/>
        <v/>
      </c>
      <c r="K29" s="259" t="str">
        <f t="shared" si="1"/>
        <v/>
      </c>
      <c r="L29" s="239" t="str">
        <f t="shared" si="2"/>
        <v/>
      </c>
      <c r="M29" s="259" t="str">
        <f t="shared" si="3"/>
        <v/>
      </c>
      <c r="N29" s="170"/>
      <c r="O29" s="377"/>
      <c r="P29" s="239" t="str">
        <f t="shared" si="4"/>
        <v/>
      </c>
      <c r="Q29" s="259" t="str">
        <f t="shared" si="5"/>
        <v/>
      </c>
      <c r="R29" s="258"/>
      <c r="S29" s="258"/>
      <c r="T29" s="258"/>
    </row>
    <row r="30" spans="1:20" ht="15" customHeight="1" x14ac:dyDescent="0.3">
      <c r="A30" s="249">
        <v>25</v>
      </c>
      <c r="B30" s="170"/>
      <c r="C30" s="170"/>
      <c r="D30" s="170"/>
      <c r="E30" s="170"/>
      <c r="F30" s="170"/>
      <c r="G30" s="170"/>
      <c r="H30" s="170"/>
      <c r="I30" s="170"/>
      <c r="J30" s="239" t="str">
        <f t="shared" si="0"/>
        <v/>
      </c>
      <c r="K30" s="259" t="str">
        <f t="shared" si="1"/>
        <v/>
      </c>
      <c r="L30" s="239" t="str">
        <f t="shared" si="2"/>
        <v/>
      </c>
      <c r="M30" s="259" t="str">
        <f t="shared" si="3"/>
        <v/>
      </c>
      <c r="N30" s="170"/>
      <c r="O30" s="377"/>
      <c r="P30" s="239" t="str">
        <f t="shared" si="4"/>
        <v/>
      </c>
      <c r="Q30" s="259" t="str">
        <f t="shared" si="5"/>
        <v/>
      </c>
      <c r="R30" s="258"/>
      <c r="S30" s="258"/>
      <c r="T30" s="258"/>
    </row>
    <row r="31" spans="1:20" ht="15" customHeight="1" x14ac:dyDescent="0.3">
      <c r="A31" s="249">
        <v>26</v>
      </c>
      <c r="B31" s="170"/>
      <c r="C31" s="170"/>
      <c r="D31" s="170"/>
      <c r="E31" s="170"/>
      <c r="F31" s="170"/>
      <c r="G31" s="170"/>
      <c r="H31" s="170"/>
      <c r="I31" s="170"/>
      <c r="J31" s="239" t="str">
        <f t="shared" si="0"/>
        <v/>
      </c>
      <c r="K31" s="259" t="str">
        <f t="shared" si="1"/>
        <v/>
      </c>
      <c r="L31" s="239" t="str">
        <f t="shared" si="2"/>
        <v/>
      </c>
      <c r="M31" s="259" t="str">
        <f t="shared" si="3"/>
        <v/>
      </c>
      <c r="N31" s="170"/>
      <c r="O31" s="377"/>
      <c r="P31" s="239" t="str">
        <f t="shared" si="4"/>
        <v/>
      </c>
      <c r="Q31" s="259" t="str">
        <f t="shared" si="5"/>
        <v/>
      </c>
      <c r="R31" s="258"/>
      <c r="S31" s="258"/>
      <c r="T31" s="258"/>
    </row>
    <row r="32" spans="1:20" ht="15" customHeight="1" x14ac:dyDescent="0.3">
      <c r="A32" s="249">
        <v>27</v>
      </c>
      <c r="B32" s="170"/>
      <c r="C32" s="170"/>
      <c r="D32" s="170"/>
      <c r="E32" s="170"/>
      <c r="F32" s="170"/>
      <c r="G32" s="170"/>
      <c r="H32" s="170"/>
      <c r="I32" s="170"/>
      <c r="J32" s="239" t="str">
        <f t="shared" si="0"/>
        <v/>
      </c>
      <c r="K32" s="259" t="str">
        <f t="shared" si="1"/>
        <v/>
      </c>
      <c r="L32" s="239" t="str">
        <f t="shared" si="2"/>
        <v/>
      </c>
      <c r="M32" s="259" t="str">
        <f t="shared" si="3"/>
        <v/>
      </c>
      <c r="N32" s="170"/>
      <c r="O32" s="377"/>
      <c r="P32" s="239" t="str">
        <f t="shared" si="4"/>
        <v/>
      </c>
      <c r="Q32" s="259" t="str">
        <f t="shared" si="5"/>
        <v/>
      </c>
      <c r="R32" s="258"/>
      <c r="S32" s="258"/>
      <c r="T32" s="258"/>
    </row>
    <row r="33" spans="1:20" ht="15" customHeight="1" x14ac:dyDescent="0.3">
      <c r="A33" s="249">
        <v>28</v>
      </c>
      <c r="B33" s="170"/>
      <c r="C33" s="170"/>
      <c r="D33" s="170"/>
      <c r="E33" s="170"/>
      <c r="F33" s="170"/>
      <c r="G33" s="170"/>
      <c r="H33" s="170"/>
      <c r="I33" s="170"/>
      <c r="J33" s="239" t="str">
        <f t="shared" si="0"/>
        <v/>
      </c>
      <c r="K33" s="259" t="str">
        <f t="shared" si="1"/>
        <v/>
      </c>
      <c r="L33" s="239" t="str">
        <f t="shared" si="2"/>
        <v/>
      </c>
      <c r="M33" s="259" t="str">
        <f t="shared" si="3"/>
        <v/>
      </c>
      <c r="N33" s="170"/>
      <c r="O33" s="377"/>
      <c r="P33" s="239" t="str">
        <f t="shared" si="4"/>
        <v/>
      </c>
      <c r="Q33" s="259" t="str">
        <f t="shared" si="5"/>
        <v/>
      </c>
      <c r="R33" s="258"/>
      <c r="S33" s="258"/>
      <c r="T33" s="258"/>
    </row>
    <row r="34" spans="1:20" ht="15" customHeight="1" x14ac:dyDescent="0.3">
      <c r="A34" s="249">
        <v>29</v>
      </c>
      <c r="B34" s="170"/>
      <c r="C34" s="170"/>
      <c r="D34" s="170"/>
      <c r="E34" s="170"/>
      <c r="F34" s="170"/>
      <c r="G34" s="170"/>
      <c r="H34" s="170"/>
      <c r="I34" s="170"/>
      <c r="J34" s="239" t="str">
        <f t="shared" si="0"/>
        <v/>
      </c>
      <c r="K34" s="259" t="str">
        <f t="shared" si="1"/>
        <v/>
      </c>
      <c r="L34" s="239" t="str">
        <f t="shared" si="2"/>
        <v/>
      </c>
      <c r="M34" s="259" t="str">
        <f t="shared" si="3"/>
        <v/>
      </c>
      <c r="N34" s="170"/>
      <c r="O34" s="377"/>
      <c r="P34" s="239" t="str">
        <f t="shared" si="4"/>
        <v/>
      </c>
      <c r="Q34" s="259" t="str">
        <f t="shared" si="5"/>
        <v/>
      </c>
      <c r="R34" s="258"/>
      <c r="S34" s="258"/>
      <c r="T34" s="258"/>
    </row>
    <row r="35" spans="1:20" ht="15" customHeight="1" x14ac:dyDescent="0.3">
      <c r="A35" s="249">
        <v>30</v>
      </c>
      <c r="B35" s="170"/>
      <c r="C35" s="170"/>
      <c r="D35" s="170"/>
      <c r="E35" s="170"/>
      <c r="F35" s="170"/>
      <c r="G35" s="170"/>
      <c r="H35" s="170"/>
      <c r="I35" s="170"/>
      <c r="J35" s="239" t="str">
        <f t="shared" si="0"/>
        <v/>
      </c>
      <c r="K35" s="259" t="str">
        <f t="shared" si="1"/>
        <v/>
      </c>
      <c r="L35" s="239" t="str">
        <f t="shared" si="2"/>
        <v/>
      </c>
      <c r="M35" s="259" t="str">
        <f t="shared" si="3"/>
        <v/>
      </c>
      <c r="N35" s="170"/>
      <c r="O35" s="377"/>
      <c r="P35" s="239" t="str">
        <f t="shared" si="4"/>
        <v/>
      </c>
      <c r="Q35" s="259" t="str">
        <f t="shared" si="5"/>
        <v/>
      </c>
      <c r="R35" s="258"/>
      <c r="S35" s="258"/>
      <c r="T35" s="258"/>
    </row>
    <row r="36" spans="1:20" ht="15" customHeight="1" x14ac:dyDescent="0.3">
      <c r="A36" s="249">
        <v>31</v>
      </c>
      <c r="B36" s="170"/>
      <c r="C36" s="170"/>
      <c r="D36" s="170"/>
      <c r="E36" s="170"/>
      <c r="F36" s="170"/>
      <c r="G36" s="170"/>
      <c r="H36" s="170"/>
      <c r="I36" s="170"/>
      <c r="J36" s="239" t="str">
        <f t="shared" si="0"/>
        <v/>
      </c>
      <c r="K36" s="259" t="str">
        <f t="shared" si="1"/>
        <v/>
      </c>
      <c r="L36" s="239" t="str">
        <f t="shared" si="2"/>
        <v/>
      </c>
      <c r="M36" s="259" t="str">
        <f t="shared" si="3"/>
        <v/>
      </c>
      <c r="N36" s="170"/>
      <c r="O36" s="377"/>
      <c r="P36" s="239" t="str">
        <f t="shared" si="4"/>
        <v/>
      </c>
      <c r="Q36" s="259" t="str">
        <f t="shared" si="5"/>
        <v/>
      </c>
      <c r="R36" s="258"/>
      <c r="S36" s="258"/>
      <c r="T36" s="258"/>
    </row>
    <row r="37" spans="1:20" ht="15" customHeight="1" x14ac:dyDescent="0.3">
      <c r="A37" s="249">
        <v>32</v>
      </c>
      <c r="B37" s="170"/>
      <c r="C37" s="170"/>
      <c r="D37" s="170"/>
      <c r="E37" s="170"/>
      <c r="F37" s="170"/>
      <c r="G37" s="170"/>
      <c r="H37" s="170"/>
      <c r="I37" s="170"/>
      <c r="J37" s="239" t="str">
        <f t="shared" si="0"/>
        <v/>
      </c>
      <c r="K37" s="259" t="str">
        <f t="shared" si="1"/>
        <v/>
      </c>
      <c r="L37" s="239" t="str">
        <f t="shared" si="2"/>
        <v/>
      </c>
      <c r="M37" s="259" t="str">
        <f t="shared" si="3"/>
        <v/>
      </c>
      <c r="N37" s="170"/>
      <c r="O37" s="377"/>
      <c r="P37" s="239" t="str">
        <f t="shared" si="4"/>
        <v/>
      </c>
      <c r="Q37" s="259" t="str">
        <f t="shared" si="5"/>
        <v/>
      </c>
      <c r="R37" s="258"/>
      <c r="S37" s="258"/>
      <c r="T37" s="258"/>
    </row>
    <row r="38" spans="1:20" ht="15" customHeight="1" x14ac:dyDescent="0.3">
      <c r="A38" s="249">
        <v>33</v>
      </c>
      <c r="B38" s="170"/>
      <c r="C38" s="170"/>
      <c r="D38" s="170"/>
      <c r="E38" s="170"/>
      <c r="F38" s="170"/>
      <c r="G38" s="170"/>
      <c r="H38" s="170"/>
      <c r="I38" s="170"/>
      <c r="J38" s="239" t="str">
        <f t="shared" si="0"/>
        <v/>
      </c>
      <c r="K38" s="259" t="str">
        <f t="shared" si="1"/>
        <v/>
      </c>
      <c r="L38" s="239" t="str">
        <f t="shared" si="2"/>
        <v/>
      </c>
      <c r="M38" s="259" t="str">
        <f t="shared" si="3"/>
        <v/>
      </c>
      <c r="N38" s="170"/>
      <c r="O38" s="377"/>
      <c r="P38" s="239" t="str">
        <f t="shared" si="4"/>
        <v/>
      </c>
      <c r="Q38" s="259" t="str">
        <f t="shared" si="5"/>
        <v/>
      </c>
      <c r="R38" s="258"/>
      <c r="S38" s="258"/>
      <c r="T38" s="258"/>
    </row>
    <row r="39" spans="1:20" ht="15" customHeight="1" x14ac:dyDescent="0.3">
      <c r="A39" s="249">
        <v>34</v>
      </c>
      <c r="B39" s="170"/>
      <c r="C39" s="170"/>
      <c r="D39" s="170"/>
      <c r="E39" s="170"/>
      <c r="F39" s="170"/>
      <c r="G39" s="170"/>
      <c r="H39" s="170"/>
      <c r="I39" s="170"/>
      <c r="J39" s="239" t="str">
        <f t="shared" si="0"/>
        <v/>
      </c>
      <c r="K39" s="259" t="str">
        <f t="shared" si="1"/>
        <v/>
      </c>
      <c r="L39" s="239" t="str">
        <f t="shared" si="2"/>
        <v/>
      </c>
      <c r="M39" s="259" t="str">
        <f t="shared" si="3"/>
        <v/>
      </c>
      <c r="N39" s="170"/>
      <c r="O39" s="377"/>
      <c r="P39" s="239" t="str">
        <f t="shared" si="4"/>
        <v/>
      </c>
      <c r="Q39" s="259" t="str">
        <f t="shared" si="5"/>
        <v/>
      </c>
      <c r="R39" s="258"/>
      <c r="S39" s="258"/>
      <c r="T39" s="258"/>
    </row>
    <row r="40" spans="1:20" ht="15" customHeight="1" x14ac:dyDescent="0.3">
      <c r="A40" s="249">
        <v>35</v>
      </c>
      <c r="B40" s="170"/>
      <c r="C40" s="170"/>
      <c r="D40" s="170"/>
      <c r="E40" s="170"/>
      <c r="F40" s="170"/>
      <c r="G40" s="170"/>
      <c r="H40" s="170"/>
      <c r="I40" s="170"/>
      <c r="J40" s="239" t="str">
        <f t="shared" si="0"/>
        <v/>
      </c>
      <c r="K40" s="259" t="str">
        <f t="shared" si="1"/>
        <v/>
      </c>
      <c r="L40" s="239" t="str">
        <f t="shared" si="2"/>
        <v/>
      </c>
      <c r="M40" s="259" t="str">
        <f t="shared" si="3"/>
        <v/>
      </c>
      <c r="N40" s="170"/>
      <c r="O40" s="377"/>
      <c r="P40" s="239" t="str">
        <f t="shared" si="4"/>
        <v/>
      </c>
      <c r="Q40" s="259" t="str">
        <f t="shared" si="5"/>
        <v/>
      </c>
      <c r="R40" s="258"/>
      <c r="S40" s="258"/>
      <c r="T40" s="258"/>
    </row>
    <row r="41" spans="1:20" ht="15" customHeight="1" x14ac:dyDescent="0.3">
      <c r="A41" s="249">
        <v>36</v>
      </c>
      <c r="B41" s="170"/>
      <c r="C41" s="170"/>
      <c r="D41" s="170"/>
      <c r="E41" s="170"/>
      <c r="F41" s="170"/>
      <c r="G41" s="170"/>
      <c r="H41" s="170"/>
      <c r="I41" s="170"/>
      <c r="J41" s="239" t="str">
        <f t="shared" si="0"/>
        <v/>
      </c>
      <c r="K41" s="259" t="str">
        <f t="shared" si="1"/>
        <v/>
      </c>
      <c r="L41" s="239" t="str">
        <f t="shared" si="2"/>
        <v/>
      </c>
      <c r="M41" s="259" t="str">
        <f t="shared" si="3"/>
        <v/>
      </c>
      <c r="N41" s="170"/>
      <c r="O41" s="377"/>
      <c r="P41" s="239" t="str">
        <f t="shared" si="4"/>
        <v/>
      </c>
      <c r="Q41" s="259" t="str">
        <f t="shared" si="5"/>
        <v/>
      </c>
      <c r="R41" s="258"/>
      <c r="S41" s="258"/>
      <c r="T41" s="258"/>
    </row>
    <row r="42" spans="1:20" ht="15" customHeight="1" x14ac:dyDescent="0.3">
      <c r="A42" s="249">
        <v>37</v>
      </c>
      <c r="B42" s="170"/>
      <c r="C42" s="170"/>
      <c r="D42" s="170"/>
      <c r="E42" s="170"/>
      <c r="F42" s="170"/>
      <c r="G42" s="170"/>
      <c r="H42" s="170"/>
      <c r="I42" s="170"/>
      <c r="J42" s="239" t="str">
        <f t="shared" si="0"/>
        <v/>
      </c>
      <c r="K42" s="259" t="str">
        <f t="shared" si="1"/>
        <v/>
      </c>
      <c r="L42" s="239" t="str">
        <f t="shared" si="2"/>
        <v/>
      </c>
      <c r="M42" s="259" t="str">
        <f t="shared" si="3"/>
        <v/>
      </c>
      <c r="N42" s="170"/>
      <c r="O42" s="377"/>
      <c r="P42" s="239" t="str">
        <f t="shared" si="4"/>
        <v/>
      </c>
      <c r="Q42" s="259" t="str">
        <f t="shared" si="5"/>
        <v/>
      </c>
      <c r="R42" s="258"/>
      <c r="S42" s="258"/>
      <c r="T42" s="258"/>
    </row>
    <row r="43" spans="1:20" ht="15" customHeight="1" x14ac:dyDescent="0.3">
      <c r="A43" s="249">
        <v>38</v>
      </c>
      <c r="B43" s="170"/>
      <c r="C43" s="170"/>
      <c r="D43" s="170"/>
      <c r="E43" s="170"/>
      <c r="F43" s="170"/>
      <c r="G43" s="170"/>
      <c r="H43" s="170"/>
      <c r="I43" s="170"/>
      <c r="J43" s="239" t="str">
        <f t="shared" si="0"/>
        <v/>
      </c>
      <c r="K43" s="259" t="str">
        <f t="shared" si="1"/>
        <v/>
      </c>
      <c r="L43" s="239" t="str">
        <f t="shared" si="2"/>
        <v/>
      </c>
      <c r="M43" s="259" t="str">
        <f t="shared" si="3"/>
        <v/>
      </c>
      <c r="N43" s="170"/>
      <c r="O43" s="377"/>
      <c r="P43" s="239" t="str">
        <f t="shared" si="4"/>
        <v/>
      </c>
      <c r="Q43" s="259" t="str">
        <f t="shared" si="5"/>
        <v/>
      </c>
      <c r="R43" s="258"/>
      <c r="S43" s="258"/>
      <c r="T43" s="258"/>
    </row>
    <row r="44" spans="1:20" ht="15" customHeight="1" x14ac:dyDescent="0.3">
      <c r="A44" s="249">
        <v>39</v>
      </c>
      <c r="B44" s="170"/>
      <c r="C44" s="170"/>
      <c r="D44" s="170"/>
      <c r="E44" s="170"/>
      <c r="F44" s="170"/>
      <c r="G44" s="170"/>
      <c r="H44" s="170"/>
      <c r="I44" s="170"/>
      <c r="J44" s="239" t="str">
        <f t="shared" si="0"/>
        <v/>
      </c>
      <c r="K44" s="259" t="str">
        <f t="shared" si="1"/>
        <v/>
      </c>
      <c r="L44" s="239" t="str">
        <f t="shared" si="2"/>
        <v/>
      </c>
      <c r="M44" s="259" t="str">
        <f t="shared" si="3"/>
        <v/>
      </c>
      <c r="N44" s="170"/>
      <c r="O44" s="377"/>
      <c r="P44" s="239" t="str">
        <f t="shared" si="4"/>
        <v/>
      </c>
      <c r="Q44" s="259" t="str">
        <f t="shared" si="5"/>
        <v/>
      </c>
      <c r="R44" s="258"/>
      <c r="S44" s="258"/>
      <c r="T44" s="258"/>
    </row>
    <row r="45" spans="1:20" ht="15" customHeight="1" x14ac:dyDescent="0.3">
      <c r="A45" s="249">
        <v>40</v>
      </c>
      <c r="B45" s="170"/>
      <c r="C45" s="170"/>
      <c r="D45" s="170"/>
      <c r="E45" s="170"/>
      <c r="F45" s="170"/>
      <c r="G45" s="170"/>
      <c r="H45" s="170"/>
      <c r="I45" s="170"/>
      <c r="J45" s="239" t="str">
        <f t="shared" si="0"/>
        <v/>
      </c>
      <c r="K45" s="259" t="str">
        <f t="shared" si="1"/>
        <v/>
      </c>
      <c r="L45" s="239" t="str">
        <f t="shared" si="2"/>
        <v/>
      </c>
      <c r="M45" s="259" t="str">
        <f t="shared" si="3"/>
        <v/>
      </c>
      <c r="N45" s="170"/>
      <c r="O45" s="377"/>
      <c r="P45" s="239" t="str">
        <f t="shared" si="4"/>
        <v/>
      </c>
      <c r="Q45" s="259" t="str">
        <f t="shared" si="5"/>
        <v/>
      </c>
      <c r="R45" s="258"/>
      <c r="S45" s="258"/>
      <c r="T45" s="258"/>
    </row>
    <row r="46" spans="1:20" ht="15" customHeight="1" x14ac:dyDescent="0.3">
      <c r="A46" s="249">
        <v>41</v>
      </c>
      <c r="B46" s="170"/>
      <c r="C46" s="170"/>
      <c r="D46" s="170"/>
      <c r="E46" s="170"/>
      <c r="F46" s="170"/>
      <c r="G46" s="170"/>
      <c r="H46" s="170"/>
      <c r="I46" s="170"/>
      <c r="J46" s="239" t="str">
        <f t="shared" si="0"/>
        <v/>
      </c>
      <c r="K46" s="259" t="str">
        <f t="shared" si="1"/>
        <v/>
      </c>
      <c r="L46" s="239" t="str">
        <f t="shared" si="2"/>
        <v/>
      </c>
      <c r="M46" s="259" t="str">
        <f t="shared" si="3"/>
        <v/>
      </c>
      <c r="N46" s="170"/>
      <c r="O46" s="377"/>
      <c r="P46" s="239" t="str">
        <f t="shared" si="4"/>
        <v/>
      </c>
      <c r="Q46" s="259" t="str">
        <f t="shared" si="5"/>
        <v/>
      </c>
      <c r="R46" s="258"/>
      <c r="S46" s="258"/>
      <c r="T46" s="258"/>
    </row>
    <row r="47" spans="1:20" ht="15" customHeight="1" x14ac:dyDescent="0.3">
      <c r="A47" s="249">
        <v>42</v>
      </c>
      <c r="B47" s="170"/>
      <c r="C47" s="170"/>
      <c r="D47" s="170"/>
      <c r="E47" s="170"/>
      <c r="F47" s="170"/>
      <c r="G47" s="170"/>
      <c r="H47" s="170"/>
      <c r="I47" s="170"/>
      <c r="J47" s="239" t="str">
        <f t="shared" si="0"/>
        <v/>
      </c>
      <c r="K47" s="259" t="str">
        <f t="shared" si="1"/>
        <v/>
      </c>
      <c r="L47" s="239" t="str">
        <f t="shared" si="2"/>
        <v/>
      </c>
      <c r="M47" s="259" t="str">
        <f t="shared" si="3"/>
        <v/>
      </c>
      <c r="N47" s="170"/>
      <c r="O47" s="377"/>
      <c r="P47" s="239" t="str">
        <f t="shared" si="4"/>
        <v/>
      </c>
      <c r="Q47" s="259" t="str">
        <f t="shared" si="5"/>
        <v/>
      </c>
      <c r="R47" s="258"/>
      <c r="S47" s="258"/>
      <c r="T47" s="258"/>
    </row>
    <row r="48" spans="1:20" ht="15" customHeight="1" x14ac:dyDescent="0.3">
      <c r="A48" s="249">
        <v>43</v>
      </c>
      <c r="B48" s="170"/>
      <c r="C48" s="170"/>
      <c r="D48" s="170"/>
      <c r="E48" s="170"/>
      <c r="F48" s="170"/>
      <c r="G48" s="170"/>
      <c r="H48" s="170"/>
      <c r="I48" s="170"/>
      <c r="J48" s="239" t="str">
        <f t="shared" si="0"/>
        <v/>
      </c>
      <c r="K48" s="259" t="str">
        <f t="shared" si="1"/>
        <v/>
      </c>
      <c r="L48" s="239" t="str">
        <f t="shared" si="2"/>
        <v/>
      </c>
      <c r="M48" s="259" t="str">
        <f t="shared" si="3"/>
        <v/>
      </c>
      <c r="N48" s="170"/>
      <c r="O48" s="377"/>
      <c r="P48" s="239" t="str">
        <f t="shared" si="4"/>
        <v/>
      </c>
      <c r="Q48" s="259" t="str">
        <f t="shared" si="5"/>
        <v/>
      </c>
      <c r="R48" s="258"/>
      <c r="S48" s="258"/>
      <c r="T48" s="258"/>
    </row>
    <row r="49" spans="1:20" ht="15" customHeight="1" x14ac:dyDescent="0.3">
      <c r="A49" s="249">
        <v>44</v>
      </c>
      <c r="B49" s="170"/>
      <c r="C49" s="170"/>
      <c r="D49" s="170"/>
      <c r="E49" s="170"/>
      <c r="F49" s="170"/>
      <c r="G49" s="170"/>
      <c r="H49" s="170"/>
      <c r="I49" s="170"/>
      <c r="J49" s="239" t="str">
        <f t="shared" si="0"/>
        <v/>
      </c>
      <c r="K49" s="259" t="str">
        <f t="shared" si="1"/>
        <v/>
      </c>
      <c r="L49" s="239" t="str">
        <f t="shared" si="2"/>
        <v/>
      </c>
      <c r="M49" s="259" t="str">
        <f t="shared" si="3"/>
        <v/>
      </c>
      <c r="N49" s="170"/>
      <c r="O49" s="377"/>
      <c r="P49" s="239" t="str">
        <f t="shared" si="4"/>
        <v/>
      </c>
      <c r="Q49" s="259" t="str">
        <f t="shared" si="5"/>
        <v/>
      </c>
      <c r="R49" s="258"/>
      <c r="S49" s="258"/>
      <c r="T49" s="258"/>
    </row>
    <row r="50" spans="1:20" ht="15" customHeight="1" x14ac:dyDescent="0.3">
      <c r="A50" s="249">
        <v>45</v>
      </c>
      <c r="B50" s="170"/>
      <c r="C50" s="170"/>
      <c r="D50" s="170"/>
      <c r="E50" s="170"/>
      <c r="F50" s="170"/>
      <c r="G50" s="170"/>
      <c r="H50" s="170"/>
      <c r="I50" s="170"/>
      <c r="J50" s="239" t="str">
        <f t="shared" si="0"/>
        <v/>
      </c>
      <c r="K50" s="259" t="str">
        <f t="shared" si="1"/>
        <v/>
      </c>
      <c r="L50" s="239" t="str">
        <f t="shared" si="2"/>
        <v/>
      </c>
      <c r="M50" s="259" t="str">
        <f t="shared" si="3"/>
        <v/>
      </c>
      <c r="N50" s="170"/>
      <c r="O50" s="377"/>
      <c r="P50" s="239" t="str">
        <f t="shared" si="4"/>
        <v/>
      </c>
      <c r="Q50" s="259" t="str">
        <f t="shared" si="5"/>
        <v/>
      </c>
      <c r="R50" s="258"/>
      <c r="S50" s="258"/>
      <c r="T50" s="258"/>
    </row>
    <row r="51" spans="1:20" ht="15" customHeight="1" x14ac:dyDescent="0.3">
      <c r="A51" s="249">
        <v>46</v>
      </c>
      <c r="B51" s="170"/>
      <c r="C51" s="170"/>
      <c r="D51" s="170"/>
      <c r="E51" s="170"/>
      <c r="F51" s="170"/>
      <c r="G51" s="170"/>
      <c r="H51" s="170"/>
      <c r="I51" s="170"/>
      <c r="J51" s="239" t="str">
        <f t="shared" si="0"/>
        <v/>
      </c>
      <c r="K51" s="259" t="str">
        <f t="shared" si="1"/>
        <v/>
      </c>
      <c r="L51" s="239" t="str">
        <f t="shared" si="2"/>
        <v/>
      </c>
      <c r="M51" s="259" t="str">
        <f t="shared" si="3"/>
        <v/>
      </c>
      <c r="N51" s="170"/>
      <c r="O51" s="377"/>
      <c r="P51" s="239" t="str">
        <f t="shared" si="4"/>
        <v/>
      </c>
      <c r="Q51" s="259" t="str">
        <f t="shared" si="5"/>
        <v/>
      </c>
      <c r="R51" s="258"/>
      <c r="S51" s="258"/>
      <c r="T51" s="258"/>
    </row>
    <row r="52" spans="1:20" ht="15" customHeight="1" x14ac:dyDescent="0.3">
      <c r="A52" s="249">
        <v>47</v>
      </c>
      <c r="B52" s="170"/>
      <c r="C52" s="170"/>
      <c r="D52" s="170"/>
      <c r="E52" s="170"/>
      <c r="F52" s="170"/>
      <c r="G52" s="170"/>
      <c r="H52" s="170"/>
      <c r="I52" s="170"/>
      <c r="J52" s="239" t="str">
        <f t="shared" si="0"/>
        <v/>
      </c>
      <c r="K52" s="259" t="str">
        <f t="shared" si="1"/>
        <v/>
      </c>
      <c r="L52" s="239" t="str">
        <f t="shared" si="2"/>
        <v/>
      </c>
      <c r="M52" s="259" t="str">
        <f t="shared" si="3"/>
        <v/>
      </c>
      <c r="N52" s="170"/>
      <c r="O52" s="377"/>
      <c r="P52" s="239" t="str">
        <f t="shared" si="4"/>
        <v/>
      </c>
      <c r="Q52" s="259" t="str">
        <f t="shared" si="5"/>
        <v/>
      </c>
      <c r="R52" s="258"/>
      <c r="S52" s="258"/>
      <c r="T52" s="258"/>
    </row>
    <row r="53" spans="1:20" ht="15" customHeight="1" x14ac:dyDescent="0.3">
      <c r="A53" s="249">
        <v>48</v>
      </c>
      <c r="B53" s="170"/>
      <c r="C53" s="170"/>
      <c r="D53" s="170"/>
      <c r="E53" s="170"/>
      <c r="F53" s="170"/>
      <c r="G53" s="170"/>
      <c r="H53" s="170"/>
      <c r="I53" s="170"/>
      <c r="J53" s="239" t="str">
        <f t="shared" si="0"/>
        <v/>
      </c>
      <c r="K53" s="259" t="str">
        <f t="shared" si="1"/>
        <v/>
      </c>
      <c r="L53" s="239" t="str">
        <f t="shared" si="2"/>
        <v/>
      </c>
      <c r="M53" s="259" t="str">
        <f t="shared" si="3"/>
        <v/>
      </c>
      <c r="N53" s="170"/>
      <c r="O53" s="377"/>
      <c r="P53" s="239" t="str">
        <f t="shared" si="4"/>
        <v/>
      </c>
      <c r="Q53" s="259" t="str">
        <f t="shared" si="5"/>
        <v/>
      </c>
      <c r="R53" s="258"/>
      <c r="S53" s="258"/>
      <c r="T53" s="258"/>
    </row>
    <row r="54" spans="1:20" ht="15" customHeight="1" x14ac:dyDescent="0.3">
      <c r="A54" s="249">
        <v>49</v>
      </c>
      <c r="B54" s="170"/>
      <c r="C54" s="170"/>
      <c r="D54" s="170"/>
      <c r="E54" s="170"/>
      <c r="F54" s="170"/>
      <c r="G54" s="170"/>
      <c r="H54" s="170"/>
      <c r="I54" s="170"/>
      <c r="J54" s="239" t="str">
        <f t="shared" si="0"/>
        <v/>
      </c>
      <c r="K54" s="259" t="str">
        <f t="shared" si="1"/>
        <v/>
      </c>
      <c r="L54" s="239" t="str">
        <f t="shared" si="2"/>
        <v/>
      </c>
      <c r="M54" s="259" t="str">
        <f t="shared" si="3"/>
        <v/>
      </c>
      <c r="N54" s="170"/>
      <c r="O54" s="377"/>
      <c r="P54" s="239" t="str">
        <f t="shared" si="4"/>
        <v/>
      </c>
      <c r="Q54" s="259" t="str">
        <f t="shared" si="5"/>
        <v/>
      </c>
      <c r="R54" s="258"/>
      <c r="S54" s="258"/>
      <c r="T54" s="258"/>
    </row>
    <row r="55" spans="1:20" ht="15" customHeight="1" x14ac:dyDescent="0.3">
      <c r="A55" s="250">
        <v>50</v>
      </c>
      <c r="B55" s="177"/>
      <c r="C55" s="177"/>
      <c r="D55" s="177"/>
      <c r="E55" s="177"/>
      <c r="F55" s="177"/>
      <c r="G55" s="177"/>
      <c r="H55" s="177"/>
      <c r="I55" s="177"/>
      <c r="J55" s="240" t="str">
        <f t="shared" si="0"/>
        <v/>
      </c>
      <c r="K55" s="260" t="str">
        <f t="shared" si="1"/>
        <v/>
      </c>
      <c r="L55" s="240" t="str">
        <f t="shared" si="2"/>
        <v/>
      </c>
      <c r="M55" s="260" t="str">
        <f t="shared" si="3"/>
        <v/>
      </c>
      <c r="N55" s="177"/>
      <c r="O55" s="379"/>
      <c r="P55" s="240" t="str">
        <f t="shared" si="4"/>
        <v/>
      </c>
      <c r="Q55" s="260" t="str">
        <f t="shared" si="5"/>
        <v/>
      </c>
      <c r="R55" s="258"/>
      <c r="S55" s="258"/>
      <c r="T55" s="258"/>
    </row>
    <row r="56" spans="1:20" x14ac:dyDescent="0.3">
      <c r="A56" s="230"/>
      <c r="B56" s="258"/>
      <c r="C56" s="258"/>
      <c r="D56" s="258"/>
      <c r="E56" s="258"/>
      <c r="F56" s="258"/>
      <c r="G56" s="258"/>
      <c r="H56" s="258"/>
      <c r="I56" s="258"/>
      <c r="J56" s="261"/>
      <c r="K56" s="261"/>
      <c r="L56" s="261"/>
      <c r="M56" s="261"/>
      <c r="N56" s="262"/>
      <c r="O56" s="263"/>
      <c r="P56" s="258"/>
      <c r="Q56" s="258"/>
      <c r="R56" s="258"/>
      <c r="S56" s="258"/>
      <c r="T56" s="258"/>
    </row>
    <row r="57" spans="1:20" x14ac:dyDescent="0.3">
      <c r="B57" s="258"/>
      <c r="C57" s="258"/>
      <c r="D57" s="258"/>
      <c r="E57" s="258"/>
      <c r="F57" s="258"/>
      <c r="G57" s="258"/>
      <c r="H57" s="258"/>
      <c r="I57" s="258"/>
      <c r="J57" s="261"/>
      <c r="K57" s="261"/>
      <c r="L57" s="261"/>
      <c r="M57" s="261"/>
      <c r="N57" s="262"/>
      <c r="O57" s="263"/>
      <c r="P57" s="258"/>
      <c r="Q57" s="258"/>
      <c r="R57" s="258"/>
      <c r="S57" s="258"/>
      <c r="T57" s="258"/>
    </row>
    <row r="58" spans="1:20" x14ac:dyDescent="0.3">
      <c r="B58" s="258"/>
      <c r="C58" s="258"/>
      <c r="D58" s="258"/>
      <c r="E58" s="258"/>
      <c r="F58" s="258"/>
      <c r="G58" s="258"/>
      <c r="H58" s="258"/>
      <c r="I58" s="258"/>
      <c r="J58" s="261"/>
      <c r="K58" s="261"/>
      <c r="L58" s="261"/>
      <c r="M58" s="261"/>
      <c r="N58" s="262"/>
      <c r="O58" s="263"/>
      <c r="P58" s="258"/>
      <c r="Q58" s="258"/>
      <c r="R58" s="258"/>
      <c r="S58" s="258"/>
      <c r="T58" s="258"/>
    </row>
    <row r="59" spans="1:20" x14ac:dyDescent="0.3">
      <c r="B59" s="258"/>
      <c r="C59" s="258"/>
      <c r="D59" s="258"/>
      <c r="E59" s="258"/>
      <c r="F59" s="258"/>
      <c r="G59" s="258"/>
      <c r="H59" s="258"/>
      <c r="I59" s="258"/>
      <c r="J59" s="261"/>
      <c r="K59" s="261"/>
      <c r="L59" s="261"/>
      <c r="M59" s="261"/>
      <c r="N59" s="262"/>
      <c r="O59" s="263"/>
      <c r="P59" s="258"/>
      <c r="Q59" s="258"/>
      <c r="R59" s="258"/>
      <c r="S59" s="258"/>
      <c r="T59" s="258"/>
    </row>
    <row r="60" spans="1:20" x14ac:dyDescent="0.3">
      <c r="B60" s="258"/>
      <c r="C60" s="258"/>
      <c r="D60" s="258"/>
      <c r="E60" s="258"/>
      <c r="F60" s="258"/>
      <c r="G60" s="258"/>
      <c r="H60" s="258"/>
      <c r="I60" s="258"/>
      <c r="J60" s="261"/>
      <c r="K60" s="261"/>
      <c r="L60" s="261"/>
      <c r="M60" s="261"/>
      <c r="N60" s="262"/>
      <c r="O60" s="263"/>
      <c r="P60" s="258"/>
      <c r="Q60" s="258"/>
      <c r="R60" s="258"/>
      <c r="S60" s="258"/>
      <c r="T60" s="258"/>
    </row>
    <row r="61" spans="1:20" x14ac:dyDescent="0.3">
      <c r="B61" s="258"/>
      <c r="C61" s="258"/>
      <c r="D61" s="258"/>
      <c r="E61" s="258"/>
      <c r="F61" s="258"/>
      <c r="G61" s="258"/>
      <c r="H61" s="258"/>
      <c r="I61" s="258"/>
      <c r="J61" s="261"/>
      <c r="K61" s="261"/>
      <c r="L61" s="261"/>
      <c r="M61" s="261"/>
      <c r="N61" s="262"/>
      <c r="O61" s="263"/>
      <c r="P61" s="258"/>
      <c r="Q61" s="258"/>
      <c r="R61" s="258"/>
      <c r="S61" s="258"/>
      <c r="T61" s="258"/>
    </row>
    <row r="62" spans="1:20" x14ac:dyDescent="0.3">
      <c r="B62" s="258"/>
      <c r="C62" s="258"/>
      <c r="D62" s="258"/>
      <c r="E62" s="258"/>
      <c r="F62" s="258"/>
      <c r="G62" s="258"/>
      <c r="H62" s="258"/>
      <c r="I62" s="258"/>
      <c r="J62" s="261"/>
      <c r="K62" s="261"/>
      <c r="L62" s="261"/>
      <c r="M62" s="261"/>
      <c r="N62" s="262"/>
      <c r="O62" s="263"/>
      <c r="P62" s="258"/>
      <c r="Q62" s="258"/>
      <c r="R62" s="258"/>
      <c r="S62" s="258"/>
      <c r="T62" s="258"/>
    </row>
    <row r="63" spans="1:20" x14ac:dyDescent="0.3">
      <c r="B63" s="258"/>
      <c r="C63" s="258"/>
      <c r="D63" s="258"/>
      <c r="E63" s="258"/>
      <c r="F63" s="258"/>
      <c r="G63" s="258"/>
      <c r="H63" s="258"/>
      <c r="I63" s="258"/>
      <c r="J63" s="261"/>
      <c r="K63" s="261"/>
      <c r="L63" s="261"/>
      <c r="M63" s="261"/>
      <c r="N63" s="262"/>
      <c r="O63" s="263"/>
      <c r="P63" s="258"/>
      <c r="Q63" s="258"/>
      <c r="R63" s="258"/>
      <c r="S63" s="258"/>
      <c r="T63" s="258"/>
    </row>
    <row r="64" spans="1:20" x14ac:dyDescent="0.3">
      <c r="B64" s="258"/>
      <c r="C64" s="258"/>
      <c r="D64" s="258"/>
      <c r="E64" s="258"/>
      <c r="F64" s="258"/>
      <c r="G64" s="258"/>
      <c r="H64" s="258"/>
      <c r="I64" s="258"/>
      <c r="J64" s="261"/>
      <c r="K64" s="261"/>
      <c r="L64" s="261"/>
      <c r="M64" s="261"/>
      <c r="N64" s="262"/>
      <c r="O64" s="263"/>
      <c r="P64" s="258"/>
      <c r="Q64" s="258"/>
      <c r="R64" s="258"/>
      <c r="S64" s="258"/>
      <c r="T64" s="258"/>
    </row>
    <row r="65" spans="2:20" x14ac:dyDescent="0.3">
      <c r="B65" s="258"/>
      <c r="C65" s="258"/>
      <c r="D65" s="258"/>
      <c r="E65" s="258"/>
      <c r="F65" s="258"/>
      <c r="G65" s="258"/>
      <c r="H65" s="258"/>
      <c r="I65" s="258"/>
      <c r="J65" s="261"/>
      <c r="K65" s="261"/>
      <c r="L65" s="261"/>
      <c r="M65" s="261"/>
      <c r="N65" s="262"/>
      <c r="O65" s="263"/>
      <c r="P65" s="258"/>
      <c r="Q65" s="258"/>
      <c r="R65" s="258"/>
      <c r="S65" s="258"/>
      <c r="T65" s="258"/>
    </row>
    <row r="66" spans="2:20" x14ac:dyDescent="0.3">
      <c r="B66" s="258"/>
      <c r="C66" s="258"/>
      <c r="D66" s="258"/>
      <c r="E66" s="258"/>
      <c r="F66" s="258"/>
      <c r="G66" s="258"/>
      <c r="H66" s="258"/>
      <c r="I66" s="258"/>
      <c r="J66" s="261"/>
      <c r="K66" s="261"/>
      <c r="L66" s="261"/>
      <c r="M66" s="261"/>
      <c r="N66" s="262"/>
      <c r="O66" s="263"/>
      <c r="P66" s="258"/>
      <c r="Q66" s="258"/>
      <c r="R66" s="258"/>
      <c r="S66" s="258"/>
      <c r="T66" s="258"/>
    </row>
    <row r="67" spans="2:20" x14ac:dyDescent="0.3">
      <c r="B67" s="258"/>
      <c r="C67" s="258"/>
      <c r="D67" s="258"/>
      <c r="E67" s="258"/>
      <c r="F67" s="258"/>
      <c r="G67" s="258"/>
      <c r="H67" s="258"/>
      <c r="I67" s="258"/>
      <c r="J67" s="261"/>
      <c r="K67" s="261"/>
      <c r="L67" s="261"/>
      <c r="M67" s="261"/>
      <c r="N67" s="262"/>
      <c r="O67" s="263"/>
      <c r="P67" s="258"/>
      <c r="Q67" s="258"/>
      <c r="R67" s="258"/>
      <c r="S67" s="258"/>
      <c r="T67" s="258"/>
    </row>
    <row r="68" spans="2:20" x14ac:dyDescent="0.3">
      <c r="B68" s="258"/>
      <c r="C68" s="258"/>
      <c r="D68" s="258"/>
      <c r="E68" s="258"/>
      <c r="F68" s="258"/>
      <c r="G68" s="258"/>
      <c r="H68" s="258"/>
      <c r="I68" s="258"/>
      <c r="J68" s="261"/>
      <c r="K68" s="261"/>
      <c r="L68" s="261"/>
      <c r="M68" s="261"/>
      <c r="N68" s="262"/>
      <c r="O68" s="263"/>
      <c r="P68" s="258"/>
      <c r="Q68" s="258"/>
      <c r="R68" s="258"/>
      <c r="S68" s="258"/>
      <c r="T68" s="258"/>
    </row>
    <row r="69" spans="2:20" x14ac:dyDescent="0.3">
      <c r="B69" s="258"/>
      <c r="C69" s="258"/>
      <c r="D69" s="258"/>
      <c r="E69" s="258"/>
      <c r="F69" s="258"/>
      <c r="G69" s="258"/>
      <c r="H69" s="258"/>
      <c r="I69" s="258"/>
      <c r="J69" s="261"/>
      <c r="K69" s="261"/>
      <c r="L69" s="261"/>
      <c r="M69" s="261"/>
      <c r="N69" s="262"/>
      <c r="O69" s="263"/>
      <c r="P69" s="258"/>
      <c r="Q69" s="258"/>
      <c r="R69" s="258"/>
      <c r="S69" s="258"/>
      <c r="T69" s="258"/>
    </row>
    <row r="70" spans="2:20" x14ac:dyDescent="0.3">
      <c r="B70" s="258"/>
      <c r="C70" s="258"/>
      <c r="D70" s="258"/>
      <c r="E70" s="258"/>
      <c r="F70" s="258"/>
      <c r="G70" s="258"/>
      <c r="H70" s="258"/>
      <c r="I70" s="258"/>
      <c r="J70" s="261"/>
      <c r="K70" s="261"/>
      <c r="L70" s="261"/>
      <c r="M70" s="261"/>
      <c r="N70" s="262"/>
      <c r="O70" s="263"/>
      <c r="P70" s="258"/>
      <c r="Q70" s="258"/>
      <c r="R70" s="258"/>
      <c r="S70" s="258"/>
      <c r="T70" s="258"/>
    </row>
    <row r="71" spans="2:20" x14ac:dyDescent="0.3">
      <c r="B71" s="258"/>
      <c r="C71" s="258"/>
      <c r="D71" s="258"/>
      <c r="E71" s="258"/>
      <c r="F71" s="258"/>
      <c r="G71" s="258"/>
      <c r="H71" s="258"/>
      <c r="I71" s="258"/>
      <c r="J71" s="261"/>
      <c r="K71" s="261"/>
      <c r="L71" s="261"/>
      <c r="M71" s="261"/>
      <c r="N71" s="262"/>
      <c r="O71" s="263"/>
      <c r="P71" s="258"/>
      <c r="Q71" s="258"/>
      <c r="R71" s="258"/>
      <c r="S71" s="258"/>
      <c r="T71" s="258"/>
    </row>
    <row r="72" spans="2:20" x14ac:dyDescent="0.3">
      <c r="B72" s="258"/>
      <c r="C72" s="258"/>
      <c r="D72" s="258"/>
      <c r="E72" s="258"/>
      <c r="F72" s="258"/>
      <c r="G72" s="258"/>
      <c r="H72" s="258"/>
      <c r="I72" s="258"/>
      <c r="J72" s="261"/>
      <c r="K72" s="261"/>
      <c r="L72" s="261"/>
      <c r="M72" s="261"/>
      <c r="N72" s="262"/>
      <c r="O72" s="263"/>
      <c r="P72" s="258"/>
      <c r="Q72" s="258"/>
      <c r="R72" s="258"/>
      <c r="S72" s="258"/>
      <c r="T72" s="258"/>
    </row>
    <row r="73" spans="2:20" x14ac:dyDescent="0.3">
      <c r="B73" s="258"/>
      <c r="C73" s="258"/>
      <c r="D73" s="258"/>
      <c r="E73" s="258"/>
      <c r="F73" s="258"/>
      <c r="G73" s="258"/>
      <c r="H73" s="258"/>
      <c r="I73" s="258"/>
      <c r="J73" s="261"/>
      <c r="K73" s="261"/>
      <c r="L73" s="261"/>
      <c r="M73" s="261"/>
      <c r="N73" s="262"/>
      <c r="O73" s="263"/>
      <c r="P73" s="258"/>
      <c r="Q73" s="258"/>
      <c r="R73" s="258"/>
      <c r="S73" s="258"/>
      <c r="T73" s="258"/>
    </row>
    <row r="74" spans="2:20" x14ac:dyDescent="0.3">
      <c r="B74" s="258"/>
      <c r="C74" s="258"/>
      <c r="D74" s="258"/>
      <c r="E74" s="258"/>
      <c r="F74" s="258"/>
      <c r="G74" s="258"/>
      <c r="H74" s="258"/>
      <c r="I74" s="258"/>
      <c r="J74" s="261"/>
      <c r="K74" s="261"/>
      <c r="L74" s="261"/>
      <c r="M74" s="261"/>
      <c r="N74" s="262"/>
      <c r="O74" s="263"/>
      <c r="P74" s="258"/>
      <c r="Q74" s="258"/>
      <c r="R74" s="258"/>
      <c r="S74" s="258"/>
      <c r="T74" s="258"/>
    </row>
    <row r="75" spans="2:20" x14ac:dyDescent="0.3">
      <c r="B75" s="258"/>
      <c r="C75" s="258"/>
      <c r="D75" s="258"/>
      <c r="E75" s="258"/>
      <c r="F75" s="258"/>
      <c r="G75" s="258"/>
      <c r="H75" s="258"/>
      <c r="I75" s="258"/>
      <c r="J75" s="261"/>
      <c r="K75" s="261"/>
      <c r="L75" s="261"/>
      <c r="M75" s="261"/>
      <c r="N75" s="262"/>
      <c r="O75" s="263"/>
      <c r="P75" s="258"/>
      <c r="Q75" s="258"/>
      <c r="R75" s="258"/>
      <c r="S75" s="258"/>
      <c r="T75" s="258"/>
    </row>
    <row r="76" spans="2:20" x14ac:dyDescent="0.3">
      <c r="B76" s="258"/>
      <c r="C76" s="258"/>
      <c r="D76" s="258"/>
      <c r="E76" s="258"/>
      <c r="F76" s="258"/>
      <c r="G76" s="258"/>
      <c r="H76" s="258"/>
      <c r="I76" s="258"/>
      <c r="J76" s="261"/>
      <c r="K76" s="261"/>
      <c r="L76" s="261"/>
      <c r="M76" s="261"/>
      <c r="N76" s="262"/>
      <c r="O76" s="263"/>
      <c r="P76" s="258"/>
      <c r="Q76" s="258"/>
      <c r="R76" s="258"/>
      <c r="S76" s="258"/>
      <c r="T76" s="258"/>
    </row>
    <row r="77" spans="2:20" x14ac:dyDescent="0.3">
      <c r="B77" s="258"/>
      <c r="C77" s="258"/>
      <c r="D77" s="258"/>
      <c r="E77" s="258"/>
      <c r="F77" s="258"/>
      <c r="G77" s="258"/>
      <c r="H77" s="258"/>
      <c r="I77" s="258"/>
      <c r="J77" s="261"/>
      <c r="K77" s="261"/>
      <c r="L77" s="261"/>
      <c r="M77" s="261"/>
      <c r="N77" s="262"/>
      <c r="O77" s="263"/>
      <c r="P77" s="258"/>
      <c r="Q77" s="258"/>
      <c r="R77" s="258"/>
      <c r="S77" s="258"/>
      <c r="T77" s="258"/>
    </row>
    <row r="78" spans="2:20" x14ac:dyDescent="0.3">
      <c r="B78" s="258"/>
      <c r="C78" s="258"/>
      <c r="D78" s="258"/>
      <c r="E78" s="258"/>
      <c r="F78" s="258"/>
      <c r="G78" s="258"/>
      <c r="H78" s="258"/>
      <c r="I78" s="258"/>
      <c r="J78" s="261"/>
      <c r="K78" s="261"/>
      <c r="L78" s="261"/>
      <c r="M78" s="261"/>
      <c r="N78" s="262"/>
      <c r="O78" s="263"/>
      <c r="P78" s="258"/>
      <c r="Q78" s="258"/>
      <c r="R78" s="258"/>
      <c r="S78" s="258"/>
      <c r="T78" s="258"/>
    </row>
    <row r="79" spans="2:20" x14ac:dyDescent="0.3">
      <c r="B79" s="258"/>
      <c r="C79" s="258"/>
      <c r="D79" s="258"/>
      <c r="E79" s="258"/>
      <c r="F79" s="258"/>
      <c r="G79" s="258"/>
      <c r="H79" s="258"/>
      <c r="I79" s="258"/>
      <c r="J79" s="261"/>
      <c r="K79" s="261"/>
      <c r="L79" s="261"/>
      <c r="M79" s="261"/>
      <c r="N79" s="262"/>
      <c r="O79" s="263"/>
      <c r="P79" s="258"/>
      <c r="Q79" s="258"/>
      <c r="R79" s="258"/>
      <c r="S79" s="258"/>
      <c r="T79" s="258"/>
    </row>
    <row r="80" spans="2:20" x14ac:dyDescent="0.3">
      <c r="B80" s="258"/>
      <c r="C80" s="258"/>
      <c r="D80" s="258"/>
      <c r="E80" s="258"/>
      <c r="F80" s="258"/>
      <c r="G80" s="258"/>
      <c r="H80" s="258"/>
      <c r="I80" s="258"/>
      <c r="J80" s="261"/>
      <c r="K80" s="261"/>
      <c r="L80" s="261"/>
      <c r="M80" s="261"/>
      <c r="N80" s="262"/>
      <c r="O80" s="263"/>
      <c r="P80" s="258"/>
      <c r="Q80" s="258"/>
      <c r="R80" s="258"/>
      <c r="S80" s="258"/>
      <c r="T80" s="258"/>
    </row>
    <row r="81" spans="2:20" x14ac:dyDescent="0.3">
      <c r="B81" s="258"/>
      <c r="C81" s="258"/>
      <c r="D81" s="258"/>
      <c r="E81" s="258"/>
      <c r="F81" s="258"/>
      <c r="G81" s="258"/>
      <c r="H81" s="258"/>
      <c r="I81" s="258"/>
      <c r="J81" s="261"/>
      <c r="K81" s="261"/>
      <c r="L81" s="261"/>
      <c r="M81" s="261"/>
      <c r="N81" s="262"/>
      <c r="O81" s="263"/>
      <c r="P81" s="258"/>
      <c r="Q81" s="258"/>
      <c r="R81" s="258"/>
      <c r="S81" s="258"/>
      <c r="T81" s="258"/>
    </row>
    <row r="82" spans="2:20" x14ac:dyDescent="0.3">
      <c r="B82" s="258"/>
      <c r="C82" s="258"/>
      <c r="D82" s="258"/>
      <c r="E82" s="258"/>
      <c r="F82" s="258"/>
      <c r="G82" s="258"/>
      <c r="H82" s="258"/>
      <c r="I82" s="258"/>
      <c r="J82" s="261"/>
      <c r="K82" s="261"/>
      <c r="L82" s="261"/>
      <c r="M82" s="261"/>
      <c r="N82" s="262"/>
      <c r="O82" s="263"/>
      <c r="P82" s="258"/>
      <c r="Q82" s="258"/>
      <c r="R82" s="258"/>
      <c r="S82" s="258"/>
      <c r="T82" s="258"/>
    </row>
    <row r="83" spans="2:20" x14ac:dyDescent="0.3">
      <c r="B83" s="258"/>
      <c r="C83" s="258"/>
      <c r="D83" s="258"/>
      <c r="E83" s="258"/>
      <c r="F83" s="258"/>
      <c r="G83" s="258"/>
      <c r="H83" s="258"/>
      <c r="I83" s="258"/>
      <c r="J83" s="261"/>
      <c r="K83" s="261"/>
      <c r="L83" s="261"/>
      <c r="M83" s="261"/>
      <c r="N83" s="262"/>
      <c r="O83" s="263"/>
      <c r="P83" s="258"/>
      <c r="Q83" s="258"/>
      <c r="R83" s="258"/>
      <c r="S83" s="258"/>
      <c r="T83" s="258"/>
    </row>
    <row r="84" spans="2:20" x14ac:dyDescent="0.3">
      <c r="B84" s="258"/>
      <c r="C84" s="258"/>
      <c r="D84" s="258"/>
      <c r="E84" s="258"/>
      <c r="F84" s="258"/>
      <c r="G84" s="258"/>
      <c r="H84" s="258"/>
      <c r="I84" s="258"/>
      <c r="J84" s="261"/>
      <c r="K84" s="261"/>
      <c r="L84" s="261"/>
      <c r="M84" s="261"/>
      <c r="N84" s="262"/>
      <c r="O84" s="263"/>
      <c r="P84" s="258"/>
      <c r="Q84" s="258"/>
      <c r="R84" s="258"/>
      <c r="S84" s="258"/>
      <c r="T84" s="258"/>
    </row>
    <row r="85" spans="2:20" x14ac:dyDescent="0.3">
      <c r="B85" s="258"/>
      <c r="C85" s="258"/>
      <c r="D85" s="258"/>
      <c r="E85" s="258"/>
      <c r="F85" s="258"/>
      <c r="G85" s="258"/>
      <c r="H85" s="258"/>
      <c r="I85" s="258"/>
      <c r="J85" s="261"/>
      <c r="K85" s="261"/>
      <c r="L85" s="261"/>
      <c r="M85" s="261"/>
      <c r="N85" s="262"/>
      <c r="O85" s="263"/>
      <c r="P85" s="258"/>
      <c r="Q85" s="258"/>
      <c r="R85" s="258"/>
      <c r="S85" s="258"/>
      <c r="T85" s="258"/>
    </row>
    <row r="86" spans="2:20" x14ac:dyDescent="0.3">
      <c r="B86" s="258"/>
      <c r="C86" s="258"/>
      <c r="D86" s="258"/>
      <c r="E86" s="258"/>
      <c r="F86" s="258"/>
      <c r="G86" s="258"/>
      <c r="H86" s="258"/>
      <c r="I86" s="258"/>
      <c r="J86" s="261"/>
      <c r="K86" s="261"/>
      <c r="L86" s="261"/>
      <c r="M86" s="261"/>
      <c r="N86" s="262"/>
      <c r="O86" s="263"/>
      <c r="P86" s="258"/>
      <c r="Q86" s="258"/>
      <c r="R86" s="258"/>
      <c r="S86" s="258"/>
      <c r="T86" s="258"/>
    </row>
    <row r="87" spans="2:20" x14ac:dyDescent="0.3">
      <c r="B87" s="258"/>
      <c r="C87" s="258"/>
      <c r="D87" s="258"/>
      <c r="E87" s="258"/>
      <c r="F87" s="258"/>
      <c r="G87" s="258"/>
      <c r="H87" s="258"/>
      <c r="I87" s="258"/>
      <c r="J87" s="261"/>
      <c r="K87" s="261"/>
      <c r="L87" s="261"/>
      <c r="M87" s="261"/>
      <c r="N87" s="262"/>
      <c r="O87" s="263"/>
      <c r="P87" s="258"/>
      <c r="Q87" s="258"/>
      <c r="R87" s="258"/>
      <c r="S87" s="258"/>
      <c r="T87" s="258"/>
    </row>
    <row r="88" spans="2:20" x14ac:dyDescent="0.3">
      <c r="B88" s="258"/>
      <c r="C88" s="258"/>
      <c r="D88" s="258"/>
      <c r="E88" s="258"/>
      <c r="F88" s="258"/>
      <c r="G88" s="258"/>
      <c r="H88" s="258"/>
      <c r="I88" s="258"/>
      <c r="J88" s="261"/>
      <c r="K88" s="261"/>
      <c r="L88" s="261"/>
      <c r="M88" s="261"/>
      <c r="N88" s="262"/>
      <c r="O88" s="263"/>
      <c r="P88" s="258"/>
      <c r="Q88" s="258"/>
      <c r="R88" s="258"/>
      <c r="S88" s="258"/>
      <c r="T88" s="258"/>
    </row>
    <row r="89" spans="2:20" x14ac:dyDescent="0.3">
      <c r="B89" s="258"/>
      <c r="C89" s="258"/>
      <c r="D89" s="258"/>
      <c r="E89" s="258"/>
      <c r="F89" s="258"/>
      <c r="G89" s="258"/>
      <c r="H89" s="258"/>
      <c r="I89" s="258"/>
      <c r="J89" s="261"/>
      <c r="K89" s="261"/>
      <c r="L89" s="261"/>
      <c r="M89" s="261"/>
      <c r="N89" s="262"/>
      <c r="O89" s="263"/>
      <c r="P89" s="258"/>
      <c r="Q89" s="258"/>
      <c r="R89" s="258"/>
      <c r="S89" s="258"/>
      <c r="T89" s="258"/>
    </row>
    <row r="90" spans="2:20" x14ac:dyDescent="0.3">
      <c r="B90" s="258"/>
      <c r="C90" s="258"/>
      <c r="D90" s="258"/>
      <c r="E90" s="258"/>
      <c r="F90" s="258"/>
      <c r="G90" s="258"/>
      <c r="H90" s="258"/>
      <c r="I90" s="258"/>
      <c r="J90" s="261"/>
      <c r="K90" s="261"/>
      <c r="L90" s="261"/>
      <c r="M90" s="261"/>
      <c r="N90" s="262"/>
      <c r="O90" s="263"/>
      <c r="P90" s="258"/>
      <c r="Q90" s="258"/>
      <c r="R90" s="258"/>
      <c r="S90" s="258"/>
      <c r="T90" s="258"/>
    </row>
    <row r="91" spans="2:20" x14ac:dyDescent="0.3">
      <c r="B91" s="258"/>
      <c r="C91" s="258"/>
      <c r="D91" s="258"/>
      <c r="E91" s="258"/>
      <c r="F91" s="258"/>
      <c r="G91" s="258"/>
      <c r="H91" s="258"/>
      <c r="I91" s="258"/>
      <c r="J91" s="261"/>
      <c r="K91" s="261"/>
      <c r="L91" s="261"/>
      <c r="M91" s="261"/>
      <c r="N91" s="262"/>
      <c r="O91" s="263"/>
      <c r="P91" s="258"/>
      <c r="Q91" s="258"/>
      <c r="R91" s="258"/>
      <c r="S91" s="258"/>
      <c r="T91" s="258"/>
    </row>
    <row r="92" spans="2:20" x14ac:dyDescent="0.3">
      <c r="B92" s="258"/>
      <c r="C92" s="258"/>
      <c r="D92" s="258"/>
      <c r="E92" s="258"/>
      <c r="F92" s="258"/>
      <c r="G92" s="258"/>
      <c r="H92" s="258"/>
      <c r="I92" s="258"/>
      <c r="J92" s="261"/>
      <c r="K92" s="261"/>
      <c r="L92" s="261"/>
      <c r="M92" s="261"/>
      <c r="N92" s="262"/>
      <c r="O92" s="263"/>
      <c r="P92" s="258"/>
      <c r="Q92" s="258"/>
      <c r="R92" s="258"/>
      <c r="S92" s="258"/>
      <c r="T92" s="258"/>
    </row>
    <row r="93" spans="2:20" x14ac:dyDescent="0.3">
      <c r="B93" s="258"/>
      <c r="C93" s="258"/>
      <c r="D93" s="258"/>
      <c r="E93" s="258"/>
      <c r="F93" s="258"/>
      <c r="G93" s="258"/>
      <c r="H93" s="258"/>
      <c r="I93" s="258"/>
      <c r="J93" s="261"/>
      <c r="K93" s="261"/>
      <c r="L93" s="261"/>
      <c r="M93" s="261"/>
      <c r="N93" s="262"/>
      <c r="O93" s="263"/>
      <c r="P93" s="258"/>
      <c r="Q93" s="258"/>
      <c r="R93" s="258"/>
      <c r="S93" s="258"/>
      <c r="T93" s="258"/>
    </row>
    <row r="94" spans="2:20" x14ac:dyDescent="0.3">
      <c r="B94" s="258"/>
      <c r="C94" s="258"/>
      <c r="D94" s="258"/>
      <c r="E94" s="258"/>
      <c r="F94" s="258"/>
      <c r="G94" s="258"/>
      <c r="H94" s="258"/>
      <c r="I94" s="258"/>
      <c r="J94" s="261"/>
      <c r="K94" s="261"/>
      <c r="L94" s="261"/>
      <c r="M94" s="261"/>
      <c r="N94" s="262"/>
      <c r="O94" s="263"/>
      <c r="P94" s="258"/>
      <c r="Q94" s="258"/>
      <c r="R94" s="258"/>
      <c r="S94" s="258"/>
      <c r="T94" s="258"/>
    </row>
    <row r="95" spans="2:20" x14ac:dyDescent="0.3">
      <c r="B95" s="258"/>
      <c r="C95" s="258"/>
      <c r="D95" s="258"/>
      <c r="E95" s="258"/>
      <c r="F95" s="258"/>
      <c r="G95" s="258"/>
      <c r="H95" s="258"/>
      <c r="I95" s="258"/>
      <c r="J95" s="261"/>
      <c r="K95" s="261"/>
      <c r="L95" s="261"/>
      <c r="M95" s="261"/>
      <c r="N95" s="262"/>
      <c r="O95" s="263"/>
      <c r="P95" s="258"/>
      <c r="Q95" s="258"/>
      <c r="R95" s="258"/>
      <c r="S95" s="258"/>
      <c r="T95" s="258"/>
    </row>
    <row r="96" spans="2:20" x14ac:dyDescent="0.3">
      <c r="B96" s="258"/>
      <c r="C96" s="258"/>
      <c r="D96" s="258"/>
      <c r="E96" s="258"/>
      <c r="F96" s="258"/>
      <c r="G96" s="258"/>
      <c r="H96" s="258"/>
      <c r="I96" s="258"/>
      <c r="J96" s="261"/>
      <c r="K96" s="261"/>
      <c r="L96" s="261"/>
      <c r="M96" s="261"/>
      <c r="N96" s="262"/>
      <c r="O96" s="263"/>
      <c r="P96" s="258"/>
      <c r="Q96" s="258"/>
      <c r="R96" s="258"/>
      <c r="S96" s="258"/>
      <c r="T96" s="258"/>
    </row>
    <row r="97" spans="2:20" x14ac:dyDescent="0.3">
      <c r="B97" s="258"/>
      <c r="C97" s="258"/>
      <c r="D97" s="258"/>
      <c r="E97" s="258"/>
      <c r="F97" s="258"/>
      <c r="G97" s="258"/>
      <c r="H97" s="258"/>
      <c r="I97" s="258"/>
      <c r="J97" s="261"/>
      <c r="K97" s="261"/>
      <c r="L97" s="261"/>
      <c r="M97" s="261"/>
      <c r="N97" s="262"/>
      <c r="O97" s="263"/>
      <c r="P97" s="258"/>
      <c r="Q97" s="258"/>
      <c r="R97" s="258"/>
      <c r="S97" s="258"/>
      <c r="T97" s="258"/>
    </row>
    <row r="98" spans="2:20" x14ac:dyDescent="0.3">
      <c r="B98" s="258"/>
      <c r="C98" s="258"/>
      <c r="D98" s="258"/>
      <c r="E98" s="258"/>
      <c r="F98" s="258"/>
      <c r="G98" s="258"/>
      <c r="H98" s="258"/>
      <c r="I98" s="258"/>
      <c r="J98" s="261"/>
      <c r="K98" s="261"/>
      <c r="L98" s="261"/>
      <c r="M98" s="261"/>
      <c r="N98" s="262"/>
      <c r="O98" s="263"/>
      <c r="P98" s="258"/>
      <c r="Q98" s="258"/>
      <c r="R98" s="258"/>
      <c r="S98" s="258"/>
      <c r="T98" s="258"/>
    </row>
    <row r="99" spans="2:20" x14ac:dyDescent="0.3">
      <c r="B99" s="258"/>
      <c r="C99" s="258"/>
      <c r="D99" s="258"/>
      <c r="E99" s="258"/>
      <c r="F99" s="258"/>
      <c r="G99" s="258"/>
      <c r="H99" s="258"/>
      <c r="I99" s="258"/>
      <c r="J99" s="261"/>
      <c r="K99" s="261"/>
      <c r="L99" s="261"/>
      <c r="M99" s="261"/>
      <c r="N99" s="262"/>
      <c r="O99" s="263"/>
      <c r="P99" s="258"/>
      <c r="Q99" s="258"/>
      <c r="R99" s="258"/>
      <c r="S99" s="258"/>
      <c r="T99" s="258"/>
    </row>
    <row r="100" spans="2:20" x14ac:dyDescent="0.3">
      <c r="B100" s="258"/>
      <c r="C100" s="258"/>
      <c r="D100" s="258"/>
      <c r="E100" s="258"/>
      <c r="F100" s="258"/>
      <c r="G100" s="258"/>
      <c r="H100" s="258"/>
      <c r="I100" s="258"/>
      <c r="J100" s="261"/>
      <c r="K100" s="261"/>
      <c r="L100" s="261"/>
      <c r="M100" s="261"/>
      <c r="N100" s="262"/>
      <c r="O100" s="263"/>
      <c r="P100" s="258"/>
      <c r="Q100" s="258"/>
      <c r="R100" s="258"/>
      <c r="S100" s="258"/>
      <c r="T100" s="258"/>
    </row>
    <row r="101" spans="2:20" x14ac:dyDescent="0.3">
      <c r="B101" s="258"/>
      <c r="C101" s="258"/>
      <c r="D101" s="258"/>
      <c r="E101" s="258"/>
      <c r="F101" s="258"/>
      <c r="G101" s="258"/>
      <c r="H101" s="258"/>
      <c r="I101" s="258"/>
      <c r="J101" s="261"/>
      <c r="K101" s="261"/>
      <c r="L101" s="261"/>
      <c r="M101" s="261"/>
      <c r="N101" s="262"/>
      <c r="O101" s="263"/>
      <c r="P101" s="258"/>
      <c r="Q101" s="258"/>
      <c r="R101" s="258"/>
      <c r="S101" s="258"/>
      <c r="T101" s="258"/>
    </row>
    <row r="102" spans="2:20" x14ac:dyDescent="0.3">
      <c r="B102" s="258"/>
      <c r="C102" s="258"/>
      <c r="D102" s="258"/>
      <c r="E102" s="258"/>
      <c r="F102" s="258"/>
      <c r="G102" s="258"/>
      <c r="H102" s="258"/>
      <c r="I102" s="258"/>
      <c r="J102" s="261"/>
      <c r="K102" s="261"/>
      <c r="L102" s="261"/>
      <c r="M102" s="261"/>
      <c r="N102" s="262"/>
      <c r="O102" s="263"/>
      <c r="P102" s="258"/>
      <c r="Q102" s="258"/>
      <c r="R102" s="258"/>
      <c r="S102" s="258"/>
      <c r="T102" s="258"/>
    </row>
    <row r="103" spans="2:20" x14ac:dyDescent="0.3">
      <c r="B103" s="258"/>
      <c r="C103" s="258"/>
      <c r="D103" s="258"/>
      <c r="E103" s="258"/>
      <c r="F103" s="258"/>
      <c r="G103" s="258"/>
      <c r="H103" s="258"/>
      <c r="I103" s="258"/>
      <c r="J103" s="261"/>
      <c r="K103" s="261"/>
      <c r="L103" s="261"/>
      <c r="M103" s="261"/>
      <c r="N103" s="262"/>
      <c r="O103" s="263"/>
      <c r="P103" s="258"/>
      <c r="Q103" s="258"/>
      <c r="R103" s="258"/>
      <c r="S103" s="258"/>
      <c r="T103" s="258"/>
    </row>
    <row r="104" spans="2:20" x14ac:dyDescent="0.3">
      <c r="B104" s="258"/>
      <c r="C104" s="258"/>
      <c r="D104" s="258"/>
      <c r="E104" s="258"/>
      <c r="F104" s="258"/>
      <c r="G104" s="258"/>
      <c r="H104" s="258"/>
      <c r="I104" s="258"/>
      <c r="J104" s="261"/>
      <c r="K104" s="261"/>
      <c r="L104" s="261"/>
      <c r="M104" s="261"/>
      <c r="N104" s="264"/>
      <c r="O104" s="263"/>
      <c r="P104" s="258"/>
      <c r="Q104" s="258"/>
      <c r="R104" s="258"/>
      <c r="S104" s="258"/>
      <c r="T104" s="258"/>
    </row>
    <row r="105" spans="2:20" x14ac:dyDescent="0.3">
      <c r="B105" s="258"/>
      <c r="C105" s="258"/>
      <c r="D105" s="258"/>
      <c r="E105" s="258"/>
      <c r="F105" s="258"/>
      <c r="G105" s="258"/>
      <c r="H105" s="258"/>
      <c r="I105" s="258"/>
      <c r="J105" s="261"/>
      <c r="K105" s="261"/>
      <c r="L105" s="261"/>
      <c r="M105" s="261"/>
      <c r="N105" s="264"/>
      <c r="O105" s="263"/>
      <c r="P105" s="258"/>
      <c r="Q105" s="258"/>
      <c r="R105" s="258"/>
      <c r="S105" s="258"/>
      <c r="T105" s="258"/>
    </row>
    <row r="106" spans="2:20" x14ac:dyDescent="0.3">
      <c r="B106" s="258"/>
      <c r="C106" s="258"/>
      <c r="D106" s="258"/>
      <c r="E106" s="258"/>
      <c r="F106" s="258"/>
      <c r="G106" s="258"/>
      <c r="H106" s="258"/>
      <c r="I106" s="258"/>
      <c r="J106" s="261"/>
      <c r="K106" s="261"/>
      <c r="L106" s="261"/>
      <c r="M106" s="261"/>
      <c r="N106" s="258"/>
      <c r="O106" s="263"/>
      <c r="P106" s="258"/>
      <c r="Q106" s="258"/>
      <c r="R106" s="258"/>
      <c r="S106" s="258"/>
      <c r="T106" s="258"/>
    </row>
    <row r="107" spans="2:20" x14ac:dyDescent="0.3">
      <c r="B107" s="258"/>
      <c r="C107" s="258"/>
      <c r="D107" s="258"/>
      <c r="E107" s="258"/>
      <c r="F107" s="258"/>
      <c r="G107" s="258"/>
      <c r="H107" s="258"/>
      <c r="I107" s="258"/>
      <c r="J107" s="261"/>
      <c r="K107" s="261"/>
      <c r="L107" s="261"/>
      <c r="M107" s="261"/>
      <c r="N107" s="258"/>
      <c r="O107" s="263"/>
      <c r="P107" s="258"/>
      <c r="Q107" s="258"/>
      <c r="R107" s="258"/>
      <c r="S107" s="258"/>
      <c r="T107" s="258"/>
    </row>
    <row r="108" spans="2:20" x14ac:dyDescent="0.3">
      <c r="B108" s="258"/>
      <c r="C108" s="258"/>
      <c r="D108" s="258"/>
      <c r="E108" s="258"/>
      <c r="F108" s="258"/>
      <c r="G108" s="258"/>
      <c r="H108" s="258"/>
      <c r="I108" s="258"/>
      <c r="J108" s="261"/>
      <c r="K108" s="261"/>
      <c r="L108" s="261"/>
      <c r="M108" s="261"/>
      <c r="N108" s="258"/>
      <c r="O108" s="263"/>
      <c r="P108" s="258"/>
      <c r="Q108" s="258"/>
      <c r="R108" s="258"/>
      <c r="S108" s="258"/>
      <c r="T108" s="258"/>
    </row>
    <row r="109" spans="2:20" x14ac:dyDescent="0.3">
      <c r="B109" s="258"/>
      <c r="C109" s="258"/>
      <c r="D109" s="258"/>
      <c r="E109" s="258"/>
      <c r="F109" s="258"/>
      <c r="G109" s="258"/>
      <c r="H109" s="258"/>
      <c r="I109" s="258"/>
      <c r="J109" s="261"/>
      <c r="K109" s="261"/>
      <c r="L109" s="261"/>
      <c r="M109" s="261"/>
      <c r="N109" s="258"/>
      <c r="O109" s="263"/>
      <c r="P109" s="258"/>
      <c r="Q109" s="258"/>
      <c r="R109" s="258"/>
      <c r="S109" s="258"/>
      <c r="T109" s="258"/>
    </row>
    <row r="110" spans="2:20" x14ac:dyDescent="0.3">
      <c r="B110" s="258"/>
      <c r="C110" s="258"/>
      <c r="D110" s="258"/>
      <c r="E110" s="258"/>
      <c r="F110" s="258"/>
      <c r="G110" s="258"/>
      <c r="H110" s="258"/>
      <c r="I110" s="258"/>
      <c r="J110" s="261"/>
      <c r="K110" s="261"/>
      <c r="L110" s="261"/>
      <c r="M110" s="261"/>
      <c r="N110" s="258"/>
      <c r="O110" s="263"/>
      <c r="P110" s="258"/>
      <c r="Q110" s="258"/>
      <c r="R110" s="258"/>
      <c r="S110" s="258"/>
      <c r="T110" s="258"/>
    </row>
    <row r="111" spans="2:20" x14ac:dyDescent="0.3">
      <c r="B111" s="258"/>
      <c r="C111" s="258"/>
      <c r="D111" s="258"/>
      <c r="E111" s="258"/>
      <c r="F111" s="258"/>
      <c r="G111" s="258"/>
      <c r="H111" s="258"/>
      <c r="I111" s="258"/>
      <c r="J111" s="261"/>
      <c r="K111" s="261"/>
      <c r="L111" s="261"/>
      <c r="M111" s="261"/>
      <c r="N111" s="258"/>
      <c r="O111" s="263"/>
      <c r="P111" s="258"/>
      <c r="Q111" s="258"/>
      <c r="R111" s="258"/>
      <c r="S111" s="258"/>
      <c r="T111" s="258"/>
    </row>
    <row r="112" spans="2:20" x14ac:dyDescent="0.3">
      <c r="B112" s="258"/>
      <c r="C112" s="258"/>
      <c r="D112" s="258"/>
      <c r="E112" s="258"/>
      <c r="F112" s="258"/>
      <c r="G112" s="258"/>
      <c r="H112" s="258"/>
      <c r="I112" s="258"/>
      <c r="J112" s="261"/>
      <c r="K112" s="261"/>
      <c r="L112" s="261"/>
      <c r="M112" s="261"/>
      <c r="N112" s="258"/>
      <c r="O112" s="263"/>
      <c r="P112" s="258"/>
      <c r="Q112" s="258"/>
      <c r="R112" s="258"/>
      <c r="S112" s="258"/>
      <c r="T112" s="258"/>
    </row>
    <row r="113" spans="2:20" x14ac:dyDescent="0.3">
      <c r="B113" s="258"/>
      <c r="C113" s="258"/>
      <c r="D113" s="258"/>
      <c r="E113" s="258"/>
      <c r="F113" s="258"/>
      <c r="G113" s="258"/>
      <c r="H113" s="258"/>
      <c r="I113" s="258"/>
      <c r="J113" s="261"/>
      <c r="K113" s="261"/>
      <c r="L113" s="261"/>
      <c r="M113" s="261"/>
      <c r="N113" s="258"/>
      <c r="O113" s="263"/>
      <c r="P113" s="258"/>
      <c r="Q113" s="258"/>
      <c r="R113" s="258"/>
      <c r="S113" s="258"/>
      <c r="T113" s="258"/>
    </row>
    <row r="114" spans="2:20" x14ac:dyDescent="0.3">
      <c r="B114" s="258"/>
      <c r="C114" s="258"/>
      <c r="D114" s="258"/>
      <c r="E114" s="258"/>
      <c r="F114" s="258"/>
      <c r="G114" s="258"/>
      <c r="H114" s="258"/>
      <c r="I114" s="258"/>
      <c r="J114" s="261"/>
      <c r="K114" s="261"/>
      <c r="L114" s="261"/>
      <c r="M114" s="261"/>
      <c r="N114" s="258"/>
      <c r="O114" s="263"/>
      <c r="P114" s="258"/>
      <c r="Q114" s="258"/>
      <c r="R114" s="258"/>
      <c r="S114" s="258"/>
      <c r="T114" s="258"/>
    </row>
    <row r="115" spans="2:20" x14ac:dyDescent="0.3">
      <c r="B115" s="258"/>
      <c r="C115" s="258"/>
      <c r="D115" s="258"/>
      <c r="E115" s="258"/>
      <c r="F115" s="258"/>
      <c r="G115" s="258"/>
      <c r="H115" s="258"/>
      <c r="I115" s="258"/>
      <c r="J115" s="261"/>
      <c r="K115" s="261"/>
      <c r="L115" s="261"/>
      <c r="M115" s="261"/>
      <c r="N115" s="258"/>
      <c r="O115" s="263"/>
      <c r="P115" s="258"/>
      <c r="Q115" s="258"/>
      <c r="R115" s="258"/>
      <c r="S115" s="258"/>
      <c r="T115" s="258"/>
    </row>
    <row r="116" spans="2:20" x14ac:dyDescent="0.3">
      <c r="B116" s="258"/>
      <c r="C116" s="258"/>
      <c r="D116" s="258"/>
      <c r="E116" s="258"/>
      <c r="F116" s="258"/>
      <c r="G116" s="258"/>
      <c r="H116" s="258"/>
      <c r="I116" s="258"/>
      <c r="J116" s="261"/>
      <c r="K116" s="261"/>
      <c r="L116" s="261"/>
      <c r="M116" s="261"/>
      <c r="N116" s="258"/>
      <c r="O116" s="263"/>
      <c r="P116" s="258"/>
      <c r="Q116" s="258"/>
      <c r="R116" s="258"/>
      <c r="S116" s="258"/>
      <c r="T116" s="258"/>
    </row>
    <row r="117" spans="2:20" x14ac:dyDescent="0.3">
      <c r="B117" s="258"/>
      <c r="C117" s="258"/>
      <c r="D117" s="258"/>
      <c r="E117" s="258"/>
      <c r="F117" s="258"/>
      <c r="G117" s="258"/>
      <c r="H117" s="258"/>
      <c r="I117" s="258"/>
      <c r="J117" s="261"/>
      <c r="K117" s="261"/>
      <c r="L117" s="261"/>
      <c r="M117" s="261"/>
      <c r="N117" s="258"/>
      <c r="O117" s="263"/>
      <c r="P117" s="258"/>
      <c r="Q117" s="258"/>
      <c r="R117" s="258"/>
      <c r="S117" s="258"/>
      <c r="T117" s="258"/>
    </row>
    <row r="118" spans="2:20" x14ac:dyDescent="0.3">
      <c r="B118" s="258"/>
      <c r="C118" s="258"/>
      <c r="D118" s="258"/>
      <c r="E118" s="258"/>
      <c r="F118" s="258"/>
      <c r="G118" s="258"/>
      <c r="H118" s="258"/>
      <c r="I118" s="258"/>
      <c r="J118" s="261"/>
      <c r="K118" s="261"/>
      <c r="L118" s="261"/>
      <c r="M118" s="261"/>
      <c r="N118" s="258"/>
      <c r="O118" s="263"/>
      <c r="P118" s="258"/>
      <c r="Q118" s="258"/>
      <c r="R118" s="258"/>
      <c r="S118" s="258"/>
      <c r="T118" s="258"/>
    </row>
    <row r="119" spans="2:20" x14ac:dyDescent="0.3">
      <c r="B119" s="258"/>
      <c r="C119" s="258"/>
      <c r="D119" s="258"/>
      <c r="E119" s="258"/>
      <c r="F119" s="258"/>
      <c r="G119" s="258"/>
      <c r="H119" s="258"/>
      <c r="I119" s="258"/>
      <c r="J119" s="261"/>
      <c r="K119" s="261"/>
      <c r="L119" s="261"/>
      <c r="M119" s="261"/>
      <c r="N119" s="258"/>
      <c r="O119" s="263"/>
      <c r="P119" s="258"/>
      <c r="Q119" s="258"/>
      <c r="R119" s="258"/>
      <c r="S119" s="258"/>
      <c r="T119" s="258"/>
    </row>
    <row r="120" spans="2:20" x14ac:dyDescent="0.3">
      <c r="B120" s="258"/>
      <c r="C120" s="258"/>
      <c r="D120" s="258"/>
      <c r="E120" s="258"/>
      <c r="F120" s="258"/>
      <c r="G120" s="258"/>
      <c r="H120" s="258"/>
      <c r="I120" s="258"/>
      <c r="J120" s="261"/>
      <c r="K120" s="261"/>
      <c r="L120" s="261"/>
      <c r="M120" s="261"/>
      <c r="N120" s="258"/>
      <c r="O120" s="263"/>
      <c r="P120" s="258"/>
      <c r="Q120" s="258"/>
      <c r="R120" s="258"/>
      <c r="S120" s="258"/>
      <c r="T120" s="258"/>
    </row>
    <row r="121" spans="2:20" x14ac:dyDescent="0.3">
      <c r="B121" s="258"/>
      <c r="C121" s="258"/>
      <c r="D121" s="258"/>
      <c r="E121" s="258"/>
      <c r="F121" s="258"/>
      <c r="G121" s="258"/>
      <c r="H121" s="258"/>
      <c r="I121" s="258"/>
      <c r="J121" s="261"/>
      <c r="K121" s="261"/>
      <c r="L121" s="261"/>
      <c r="M121" s="261"/>
      <c r="N121" s="258"/>
      <c r="O121" s="263"/>
      <c r="P121" s="258"/>
      <c r="Q121" s="258"/>
      <c r="R121" s="258"/>
      <c r="S121" s="258"/>
      <c r="T121" s="258"/>
    </row>
    <row r="122" spans="2:20" x14ac:dyDescent="0.3">
      <c r="B122" s="258"/>
      <c r="C122" s="258"/>
      <c r="D122" s="258"/>
      <c r="E122" s="258"/>
      <c r="F122" s="258"/>
      <c r="G122" s="258"/>
      <c r="H122" s="258"/>
      <c r="I122" s="258"/>
      <c r="J122" s="261"/>
      <c r="K122" s="261"/>
      <c r="L122" s="261"/>
      <c r="M122" s="261"/>
      <c r="N122" s="258"/>
      <c r="O122" s="263"/>
      <c r="P122" s="258"/>
      <c r="Q122" s="258"/>
      <c r="R122" s="258"/>
      <c r="S122" s="258"/>
      <c r="T122" s="258"/>
    </row>
    <row r="123" spans="2:20" x14ac:dyDescent="0.3">
      <c r="B123" s="258"/>
      <c r="C123" s="258"/>
      <c r="D123" s="258"/>
      <c r="E123" s="258"/>
      <c r="F123" s="258"/>
      <c r="G123" s="258"/>
      <c r="H123" s="258"/>
      <c r="I123" s="258"/>
      <c r="J123" s="261"/>
      <c r="K123" s="261"/>
      <c r="L123" s="261"/>
      <c r="M123" s="261"/>
      <c r="N123" s="258"/>
      <c r="O123" s="263"/>
      <c r="P123" s="258"/>
      <c r="Q123" s="258"/>
      <c r="R123" s="258"/>
      <c r="S123" s="258"/>
      <c r="T123" s="258"/>
    </row>
    <row r="124" spans="2:20" x14ac:dyDescent="0.3">
      <c r="B124" s="258"/>
      <c r="C124" s="258"/>
      <c r="D124" s="258"/>
      <c r="E124" s="258"/>
      <c r="F124" s="258"/>
      <c r="G124" s="258"/>
      <c r="H124" s="258"/>
      <c r="I124" s="258"/>
      <c r="J124" s="261"/>
      <c r="K124" s="261"/>
      <c r="L124" s="261"/>
      <c r="M124" s="261"/>
      <c r="N124" s="258"/>
      <c r="O124" s="263"/>
      <c r="P124" s="258"/>
      <c r="Q124" s="258"/>
      <c r="R124" s="258"/>
      <c r="S124" s="258"/>
      <c r="T124" s="258"/>
    </row>
    <row r="125" spans="2:20" x14ac:dyDescent="0.3">
      <c r="B125" s="258"/>
      <c r="C125" s="258"/>
      <c r="D125" s="258"/>
      <c r="E125" s="258"/>
      <c r="F125" s="258"/>
      <c r="G125" s="258"/>
      <c r="H125" s="258"/>
      <c r="I125" s="258"/>
      <c r="J125" s="261"/>
      <c r="K125" s="261"/>
      <c r="L125" s="261"/>
      <c r="M125" s="261"/>
      <c r="N125" s="258"/>
      <c r="O125" s="263"/>
      <c r="P125" s="258"/>
      <c r="Q125" s="258"/>
      <c r="R125" s="258"/>
      <c r="S125" s="258"/>
      <c r="T125" s="258"/>
    </row>
    <row r="126" spans="2:20" x14ac:dyDescent="0.3">
      <c r="B126" s="258"/>
      <c r="C126" s="258"/>
      <c r="D126" s="258"/>
      <c r="E126" s="258"/>
      <c r="F126" s="258"/>
      <c r="G126" s="258"/>
      <c r="H126" s="258"/>
      <c r="I126" s="258"/>
      <c r="J126" s="261"/>
      <c r="K126" s="261"/>
      <c r="L126" s="261"/>
      <c r="M126" s="261"/>
      <c r="N126" s="258"/>
      <c r="O126" s="263"/>
      <c r="P126" s="258"/>
      <c r="Q126" s="258"/>
      <c r="R126" s="258"/>
      <c r="S126" s="258"/>
      <c r="T126" s="258"/>
    </row>
    <row r="127" spans="2:20" x14ac:dyDescent="0.3">
      <c r="B127" s="258"/>
      <c r="C127" s="258"/>
      <c r="D127" s="258"/>
      <c r="E127" s="258"/>
      <c r="F127" s="258"/>
      <c r="G127" s="258"/>
      <c r="H127" s="258"/>
      <c r="I127" s="258"/>
      <c r="J127" s="261"/>
      <c r="K127" s="261"/>
      <c r="L127" s="261"/>
      <c r="M127" s="261"/>
      <c r="N127" s="258"/>
      <c r="O127" s="263"/>
      <c r="P127" s="258"/>
      <c r="Q127" s="258"/>
      <c r="R127" s="258"/>
      <c r="S127" s="258"/>
      <c r="T127" s="258"/>
    </row>
    <row r="128" spans="2:20" x14ac:dyDescent="0.3">
      <c r="B128" s="258"/>
      <c r="C128" s="258"/>
      <c r="D128" s="258"/>
      <c r="E128" s="258"/>
      <c r="F128" s="258"/>
      <c r="G128" s="258"/>
      <c r="H128" s="258"/>
      <c r="I128" s="258"/>
      <c r="J128" s="261"/>
      <c r="K128" s="261"/>
      <c r="L128" s="261"/>
      <c r="M128" s="261"/>
      <c r="N128" s="258"/>
      <c r="O128" s="263"/>
      <c r="P128" s="258"/>
      <c r="Q128" s="258"/>
      <c r="R128" s="258"/>
      <c r="S128" s="258"/>
      <c r="T128" s="258"/>
    </row>
    <row r="129" spans="2:20" x14ac:dyDescent="0.3">
      <c r="B129" s="258"/>
      <c r="C129" s="258"/>
      <c r="D129" s="258"/>
      <c r="E129" s="258"/>
      <c r="F129" s="258"/>
      <c r="G129" s="258"/>
      <c r="H129" s="258"/>
      <c r="I129" s="258"/>
      <c r="J129" s="261"/>
      <c r="K129" s="261"/>
      <c r="L129" s="261"/>
      <c r="M129" s="261"/>
      <c r="N129" s="258"/>
      <c r="O129" s="263"/>
      <c r="P129" s="258"/>
      <c r="Q129" s="258"/>
      <c r="R129" s="258"/>
      <c r="S129" s="258"/>
      <c r="T129" s="258"/>
    </row>
    <row r="130" spans="2:20" x14ac:dyDescent="0.3">
      <c r="B130" s="258"/>
      <c r="C130" s="258"/>
      <c r="D130" s="258"/>
      <c r="E130" s="258"/>
      <c r="F130" s="258"/>
      <c r="G130" s="258"/>
      <c r="H130" s="258"/>
      <c r="I130" s="258"/>
      <c r="J130" s="261"/>
      <c r="K130" s="261"/>
      <c r="L130" s="261"/>
      <c r="M130" s="261"/>
      <c r="N130" s="258"/>
      <c r="O130" s="263"/>
      <c r="P130" s="258"/>
      <c r="Q130" s="258"/>
      <c r="R130" s="258"/>
      <c r="S130" s="258"/>
      <c r="T130" s="258"/>
    </row>
    <row r="131" spans="2:20" x14ac:dyDescent="0.3">
      <c r="B131" s="258"/>
      <c r="C131" s="258"/>
      <c r="D131" s="258"/>
      <c r="E131" s="258"/>
      <c r="F131" s="258"/>
      <c r="G131" s="258"/>
      <c r="H131" s="258"/>
      <c r="I131" s="258"/>
      <c r="J131" s="261"/>
      <c r="K131" s="261"/>
      <c r="L131" s="261"/>
      <c r="M131" s="261"/>
      <c r="N131" s="258"/>
      <c r="O131" s="263"/>
      <c r="P131" s="258"/>
      <c r="Q131" s="258"/>
      <c r="R131" s="258"/>
      <c r="S131" s="258"/>
      <c r="T131" s="258"/>
    </row>
    <row r="132" spans="2:20" x14ac:dyDescent="0.3">
      <c r="B132" s="258"/>
      <c r="C132" s="258"/>
      <c r="D132" s="258"/>
      <c r="E132" s="258"/>
      <c r="F132" s="258"/>
      <c r="G132" s="258"/>
      <c r="H132" s="258"/>
      <c r="I132" s="258"/>
      <c r="J132" s="261"/>
      <c r="K132" s="261"/>
      <c r="L132" s="261"/>
      <c r="M132" s="261"/>
      <c r="N132" s="258"/>
      <c r="O132" s="263"/>
      <c r="P132" s="258"/>
      <c r="Q132" s="258"/>
      <c r="R132" s="258"/>
      <c r="S132" s="258"/>
      <c r="T132" s="258"/>
    </row>
    <row r="133" spans="2:20" x14ac:dyDescent="0.3">
      <c r="B133" s="258"/>
      <c r="C133" s="258"/>
      <c r="D133" s="258"/>
      <c r="E133" s="258"/>
      <c r="F133" s="258"/>
      <c r="G133" s="258"/>
      <c r="H133" s="258"/>
      <c r="I133" s="258"/>
      <c r="J133" s="261"/>
      <c r="K133" s="261"/>
      <c r="L133" s="261"/>
      <c r="M133" s="261"/>
      <c r="N133" s="258"/>
      <c r="O133" s="263"/>
      <c r="P133" s="258"/>
      <c r="Q133" s="258"/>
      <c r="R133" s="258"/>
      <c r="S133" s="258"/>
      <c r="T133" s="258"/>
    </row>
    <row r="134" spans="2:20" x14ac:dyDescent="0.3">
      <c r="B134" s="258"/>
      <c r="C134" s="258"/>
      <c r="D134" s="258"/>
      <c r="E134" s="258"/>
      <c r="F134" s="258"/>
      <c r="G134" s="258"/>
      <c r="H134" s="258"/>
      <c r="I134" s="258"/>
      <c r="J134" s="261"/>
      <c r="K134" s="261"/>
      <c r="L134" s="261"/>
      <c r="M134" s="261"/>
      <c r="N134" s="258"/>
      <c r="O134" s="263"/>
      <c r="P134" s="258"/>
      <c r="Q134" s="258"/>
      <c r="R134" s="258"/>
      <c r="S134" s="258"/>
      <c r="T134" s="258"/>
    </row>
    <row r="135" spans="2:20" x14ac:dyDescent="0.3">
      <c r="B135" s="258"/>
      <c r="C135" s="258"/>
      <c r="D135" s="258"/>
      <c r="E135" s="258"/>
      <c r="F135" s="258"/>
      <c r="G135" s="258"/>
      <c r="H135" s="258"/>
      <c r="I135" s="258"/>
      <c r="J135" s="261"/>
      <c r="K135" s="261"/>
      <c r="L135" s="261"/>
      <c r="M135" s="261"/>
      <c r="N135" s="258"/>
      <c r="O135" s="263"/>
      <c r="P135" s="258"/>
      <c r="Q135" s="258"/>
      <c r="R135" s="258"/>
      <c r="S135" s="258"/>
      <c r="T135" s="258"/>
    </row>
    <row r="136" spans="2:20" x14ac:dyDescent="0.3">
      <c r="B136" s="258"/>
      <c r="C136" s="258"/>
      <c r="D136" s="258"/>
      <c r="E136" s="258"/>
      <c r="F136" s="258"/>
      <c r="G136" s="258"/>
      <c r="H136" s="258"/>
      <c r="I136" s="258"/>
      <c r="J136" s="261"/>
      <c r="K136" s="261"/>
      <c r="L136" s="261"/>
      <c r="M136" s="261"/>
      <c r="N136" s="258"/>
      <c r="O136" s="263"/>
      <c r="P136" s="258"/>
      <c r="Q136" s="258"/>
      <c r="R136" s="258"/>
      <c r="S136" s="258"/>
      <c r="T136" s="258"/>
    </row>
    <row r="137" spans="2:20" x14ac:dyDescent="0.3">
      <c r="B137" s="258"/>
      <c r="C137" s="258"/>
      <c r="D137" s="258"/>
      <c r="E137" s="258"/>
      <c r="F137" s="258"/>
      <c r="G137" s="258"/>
      <c r="H137" s="258"/>
      <c r="I137" s="258"/>
      <c r="J137" s="261"/>
      <c r="K137" s="261"/>
      <c r="L137" s="261"/>
      <c r="M137" s="261"/>
      <c r="N137" s="258"/>
      <c r="O137" s="263"/>
      <c r="P137" s="258"/>
      <c r="Q137" s="258"/>
      <c r="R137" s="258"/>
      <c r="S137" s="258"/>
      <c r="T137" s="258"/>
    </row>
    <row r="138" spans="2:20" x14ac:dyDescent="0.3">
      <c r="B138" s="258"/>
      <c r="C138" s="258"/>
      <c r="D138" s="258"/>
      <c r="E138" s="258"/>
      <c r="F138" s="258"/>
      <c r="G138" s="258"/>
      <c r="H138" s="258"/>
      <c r="I138" s="258"/>
      <c r="J138" s="261"/>
      <c r="K138" s="261"/>
      <c r="L138" s="261"/>
      <c r="M138" s="261"/>
      <c r="N138" s="258"/>
      <c r="O138" s="263"/>
      <c r="P138" s="258"/>
      <c r="Q138" s="258"/>
      <c r="R138" s="258"/>
      <c r="S138" s="258"/>
      <c r="T138" s="258"/>
    </row>
    <row r="139" spans="2:20" x14ac:dyDescent="0.3">
      <c r="B139" s="258"/>
      <c r="C139" s="258"/>
      <c r="D139" s="258"/>
      <c r="E139" s="258"/>
      <c r="F139" s="258"/>
      <c r="G139" s="258"/>
      <c r="H139" s="258"/>
      <c r="I139" s="258"/>
      <c r="J139" s="261"/>
      <c r="K139" s="261"/>
      <c r="L139" s="261"/>
      <c r="M139" s="261"/>
      <c r="N139" s="258"/>
      <c r="O139" s="263"/>
      <c r="P139" s="258"/>
      <c r="Q139" s="258"/>
      <c r="R139" s="258"/>
      <c r="S139" s="258"/>
      <c r="T139" s="258"/>
    </row>
    <row r="140" spans="2:20" x14ac:dyDescent="0.3">
      <c r="B140" s="258"/>
      <c r="C140" s="258"/>
      <c r="D140" s="258"/>
      <c r="E140" s="258"/>
      <c r="F140" s="258"/>
      <c r="G140" s="258"/>
      <c r="H140" s="258"/>
      <c r="I140" s="258"/>
      <c r="J140" s="261"/>
      <c r="K140" s="261"/>
      <c r="L140" s="261"/>
      <c r="M140" s="261"/>
      <c r="N140" s="258"/>
      <c r="O140" s="263"/>
      <c r="P140" s="258"/>
      <c r="Q140" s="258"/>
      <c r="R140" s="258"/>
      <c r="S140" s="258"/>
      <c r="T140" s="258"/>
    </row>
    <row r="141" spans="2:20" x14ac:dyDescent="0.3">
      <c r="B141" s="258"/>
      <c r="C141" s="258"/>
      <c r="D141" s="258"/>
      <c r="E141" s="258"/>
      <c r="F141" s="258"/>
      <c r="G141" s="258"/>
      <c r="H141" s="258"/>
      <c r="I141" s="258"/>
      <c r="J141" s="261"/>
      <c r="K141" s="261"/>
      <c r="L141" s="261"/>
      <c r="M141" s="261"/>
      <c r="N141" s="258"/>
      <c r="O141" s="263"/>
      <c r="P141" s="258"/>
      <c r="Q141" s="258"/>
      <c r="R141" s="258"/>
      <c r="S141" s="258"/>
      <c r="T141" s="258"/>
    </row>
    <row r="142" spans="2:20" x14ac:dyDescent="0.3">
      <c r="B142" s="258"/>
      <c r="C142" s="258"/>
      <c r="D142" s="258"/>
      <c r="E142" s="258"/>
      <c r="F142" s="258"/>
      <c r="G142" s="258"/>
      <c r="H142" s="258"/>
      <c r="I142" s="258"/>
      <c r="J142" s="261"/>
      <c r="K142" s="261"/>
      <c r="L142" s="261"/>
      <c r="M142" s="261"/>
      <c r="N142" s="258"/>
      <c r="O142" s="263"/>
      <c r="P142" s="258"/>
      <c r="Q142" s="258"/>
      <c r="R142" s="258"/>
      <c r="S142" s="258"/>
      <c r="T142" s="258"/>
    </row>
    <row r="143" spans="2:20" x14ac:dyDescent="0.3">
      <c r="B143" s="258"/>
      <c r="C143" s="258"/>
      <c r="D143" s="258"/>
      <c r="E143" s="258"/>
      <c r="F143" s="258"/>
      <c r="G143" s="258"/>
      <c r="H143" s="258"/>
      <c r="I143" s="258"/>
      <c r="J143" s="261"/>
      <c r="K143" s="261"/>
      <c r="L143" s="261"/>
      <c r="M143" s="261"/>
      <c r="N143" s="258"/>
      <c r="O143" s="263"/>
      <c r="P143" s="258"/>
      <c r="Q143" s="258"/>
      <c r="R143" s="258"/>
      <c r="S143" s="258"/>
      <c r="T143" s="258"/>
    </row>
    <row r="144" spans="2:20" x14ac:dyDescent="0.3">
      <c r="B144" s="258"/>
      <c r="C144" s="258"/>
      <c r="D144" s="258"/>
      <c r="E144" s="258"/>
      <c r="F144" s="258"/>
      <c r="G144" s="258"/>
      <c r="H144" s="258"/>
      <c r="I144" s="258"/>
      <c r="J144" s="261"/>
      <c r="K144" s="261"/>
      <c r="L144" s="261"/>
      <c r="M144" s="261"/>
      <c r="N144" s="258"/>
      <c r="O144" s="263"/>
      <c r="P144" s="258"/>
      <c r="Q144" s="258"/>
      <c r="R144" s="258"/>
      <c r="S144" s="258"/>
      <c r="T144" s="258"/>
    </row>
    <row r="145" spans="2:20" x14ac:dyDescent="0.3">
      <c r="B145" s="258"/>
      <c r="C145" s="258"/>
      <c r="D145" s="258"/>
      <c r="E145" s="258"/>
      <c r="F145" s="258"/>
      <c r="G145" s="258"/>
      <c r="H145" s="258"/>
      <c r="I145" s="258"/>
      <c r="J145" s="261"/>
      <c r="K145" s="261"/>
      <c r="L145" s="261"/>
      <c r="M145" s="261"/>
      <c r="N145" s="258"/>
      <c r="O145" s="263"/>
      <c r="P145" s="258"/>
      <c r="Q145" s="258"/>
      <c r="R145" s="258"/>
      <c r="S145" s="258"/>
      <c r="T145" s="258"/>
    </row>
    <row r="146" spans="2:20" x14ac:dyDescent="0.3">
      <c r="B146" s="258"/>
      <c r="C146" s="258"/>
      <c r="D146" s="258"/>
      <c r="E146" s="258"/>
      <c r="F146" s="258"/>
      <c r="G146" s="258"/>
      <c r="H146" s="258"/>
      <c r="I146" s="258"/>
      <c r="J146" s="261"/>
      <c r="K146" s="261"/>
      <c r="L146" s="261"/>
      <c r="M146" s="261"/>
      <c r="N146" s="258"/>
      <c r="O146" s="263"/>
      <c r="P146" s="258"/>
      <c r="Q146" s="258"/>
      <c r="R146" s="258"/>
      <c r="S146" s="258"/>
      <c r="T146" s="258"/>
    </row>
    <row r="147" spans="2:20" x14ac:dyDescent="0.3">
      <c r="B147" s="258"/>
      <c r="C147" s="258"/>
      <c r="D147" s="258"/>
      <c r="E147" s="258"/>
      <c r="F147" s="258"/>
      <c r="G147" s="258"/>
      <c r="H147" s="258"/>
      <c r="I147" s="258"/>
      <c r="J147" s="261"/>
      <c r="K147" s="261"/>
      <c r="L147" s="261"/>
      <c r="M147" s="261"/>
      <c r="N147" s="258"/>
      <c r="O147" s="263"/>
      <c r="P147" s="258"/>
      <c r="Q147" s="258"/>
      <c r="R147" s="258"/>
      <c r="S147" s="258"/>
      <c r="T147" s="258"/>
    </row>
    <row r="148" spans="2:20" x14ac:dyDescent="0.3">
      <c r="B148" s="258"/>
      <c r="C148" s="258"/>
      <c r="D148" s="258"/>
      <c r="E148" s="258"/>
      <c r="F148" s="258"/>
      <c r="G148" s="258"/>
      <c r="H148" s="258"/>
      <c r="I148" s="258"/>
      <c r="J148" s="261"/>
      <c r="K148" s="261"/>
      <c r="L148" s="261"/>
      <c r="M148" s="261"/>
      <c r="N148" s="258"/>
      <c r="O148" s="263"/>
      <c r="P148" s="258"/>
      <c r="Q148" s="258"/>
      <c r="R148" s="258"/>
      <c r="S148" s="258"/>
      <c r="T148" s="258"/>
    </row>
    <row r="149" spans="2:20" x14ac:dyDescent="0.3">
      <c r="B149" s="258"/>
      <c r="C149" s="258"/>
      <c r="D149" s="258"/>
      <c r="E149" s="258"/>
      <c r="F149" s="258"/>
      <c r="G149" s="258"/>
      <c r="H149" s="258"/>
      <c r="I149" s="258"/>
      <c r="J149" s="261"/>
      <c r="K149" s="261"/>
      <c r="L149" s="261"/>
      <c r="M149" s="261"/>
      <c r="N149" s="258"/>
      <c r="O149" s="263"/>
      <c r="P149" s="258"/>
      <c r="Q149" s="258"/>
      <c r="R149" s="258"/>
      <c r="S149" s="258"/>
      <c r="T149" s="258"/>
    </row>
    <row r="150" spans="2:20" x14ac:dyDescent="0.3">
      <c r="B150" s="258"/>
      <c r="C150" s="258"/>
      <c r="D150" s="258"/>
      <c r="E150" s="258"/>
      <c r="F150" s="258"/>
      <c r="G150" s="258"/>
      <c r="H150" s="258"/>
      <c r="I150" s="258"/>
      <c r="J150" s="261"/>
      <c r="K150" s="261"/>
      <c r="L150" s="261"/>
      <c r="M150" s="261"/>
      <c r="N150" s="258"/>
      <c r="O150" s="263"/>
      <c r="P150" s="258"/>
      <c r="Q150" s="258"/>
      <c r="R150" s="258"/>
      <c r="S150" s="258"/>
      <c r="T150" s="258"/>
    </row>
    <row r="151" spans="2:20" x14ac:dyDescent="0.3">
      <c r="B151" s="258"/>
      <c r="C151" s="258"/>
      <c r="D151" s="258"/>
      <c r="E151" s="258"/>
      <c r="F151" s="258"/>
      <c r="G151" s="258"/>
      <c r="H151" s="258"/>
      <c r="I151" s="258"/>
      <c r="J151" s="261"/>
      <c r="K151" s="261"/>
      <c r="L151" s="261"/>
      <c r="M151" s="261"/>
      <c r="N151" s="258"/>
      <c r="O151" s="263"/>
      <c r="P151" s="258"/>
      <c r="Q151" s="258"/>
      <c r="R151" s="258"/>
      <c r="S151" s="258"/>
      <c r="T151" s="258"/>
    </row>
    <row r="152" spans="2:20" x14ac:dyDescent="0.3">
      <c r="B152" s="258"/>
      <c r="C152" s="258"/>
      <c r="D152" s="258"/>
      <c r="E152" s="258"/>
      <c r="F152" s="258"/>
      <c r="G152" s="258"/>
      <c r="H152" s="258"/>
      <c r="I152" s="258"/>
      <c r="J152" s="261"/>
      <c r="K152" s="261"/>
      <c r="L152" s="261"/>
      <c r="M152" s="261"/>
      <c r="N152" s="258"/>
      <c r="O152" s="263"/>
      <c r="P152" s="258"/>
      <c r="Q152" s="258"/>
      <c r="R152" s="258"/>
      <c r="S152" s="258"/>
      <c r="T152" s="258"/>
    </row>
    <row r="153" spans="2:20" x14ac:dyDescent="0.3">
      <c r="B153" s="258"/>
      <c r="C153" s="258"/>
      <c r="D153" s="258"/>
      <c r="E153" s="258"/>
      <c r="F153" s="258"/>
      <c r="G153" s="258"/>
      <c r="H153" s="258"/>
      <c r="I153" s="258"/>
      <c r="J153" s="261"/>
      <c r="K153" s="261"/>
      <c r="L153" s="261"/>
      <c r="M153" s="261"/>
      <c r="N153" s="258"/>
      <c r="O153" s="263"/>
      <c r="P153" s="258"/>
      <c r="Q153" s="258"/>
      <c r="R153" s="258"/>
      <c r="S153" s="258"/>
      <c r="T153" s="258"/>
    </row>
    <row r="154" spans="2:20" x14ac:dyDescent="0.3">
      <c r="B154" s="258"/>
      <c r="C154" s="258"/>
      <c r="D154" s="258"/>
      <c r="E154" s="258"/>
      <c r="F154" s="258"/>
      <c r="G154" s="258"/>
      <c r="H154" s="258"/>
      <c r="I154" s="258"/>
      <c r="J154" s="261"/>
      <c r="K154" s="261"/>
      <c r="L154" s="261"/>
      <c r="M154" s="261"/>
      <c r="N154" s="258"/>
      <c r="O154" s="263"/>
      <c r="P154" s="258"/>
      <c r="Q154" s="258"/>
      <c r="R154" s="258"/>
      <c r="S154" s="258"/>
      <c r="T154" s="258"/>
    </row>
    <row r="155" spans="2:20" x14ac:dyDescent="0.3">
      <c r="B155" s="258"/>
      <c r="C155" s="258"/>
      <c r="D155" s="258"/>
      <c r="E155" s="258"/>
      <c r="F155" s="258"/>
      <c r="G155" s="258"/>
      <c r="H155" s="258"/>
      <c r="I155" s="258"/>
      <c r="J155" s="261"/>
      <c r="K155" s="261"/>
      <c r="L155" s="261"/>
      <c r="M155" s="261"/>
      <c r="N155" s="258"/>
      <c r="O155" s="263"/>
      <c r="P155" s="258"/>
      <c r="Q155" s="258"/>
      <c r="R155" s="258"/>
      <c r="S155" s="258"/>
      <c r="T155" s="258"/>
    </row>
    <row r="156" spans="2:20" x14ac:dyDescent="0.3">
      <c r="B156" s="258"/>
      <c r="C156" s="258"/>
      <c r="D156" s="258"/>
      <c r="E156" s="258"/>
      <c r="F156" s="258"/>
      <c r="G156" s="258"/>
      <c r="H156" s="258"/>
      <c r="I156" s="258"/>
      <c r="J156" s="261"/>
      <c r="K156" s="261"/>
      <c r="L156" s="261"/>
      <c r="M156" s="261"/>
      <c r="N156" s="258"/>
      <c r="O156" s="263"/>
      <c r="P156" s="258"/>
      <c r="Q156" s="258"/>
      <c r="R156" s="258"/>
      <c r="S156" s="258"/>
      <c r="T156" s="258"/>
    </row>
    <row r="157" spans="2:20" x14ac:dyDescent="0.3">
      <c r="B157" s="258"/>
      <c r="C157" s="258"/>
      <c r="D157" s="258"/>
      <c r="E157" s="258"/>
      <c r="F157" s="258"/>
      <c r="G157" s="258"/>
      <c r="H157" s="258"/>
      <c r="I157" s="258"/>
      <c r="J157" s="261"/>
      <c r="K157" s="261"/>
      <c r="L157" s="261"/>
      <c r="M157" s="261"/>
      <c r="N157" s="258"/>
      <c r="O157" s="263"/>
      <c r="P157" s="258"/>
      <c r="Q157" s="258"/>
      <c r="R157" s="258"/>
      <c r="S157" s="258"/>
      <c r="T157" s="258"/>
    </row>
    <row r="158" spans="2:20" x14ac:dyDescent="0.3">
      <c r="B158" s="258"/>
      <c r="C158" s="258"/>
      <c r="D158" s="258"/>
      <c r="E158" s="258"/>
      <c r="F158" s="258"/>
      <c r="G158" s="258"/>
      <c r="H158" s="258"/>
      <c r="I158" s="258"/>
      <c r="J158" s="261"/>
      <c r="K158" s="261"/>
      <c r="L158" s="261"/>
      <c r="M158" s="261"/>
      <c r="N158" s="258"/>
      <c r="O158" s="263"/>
      <c r="P158" s="258"/>
      <c r="Q158" s="258"/>
      <c r="R158" s="258"/>
      <c r="S158" s="258"/>
      <c r="T158" s="258"/>
    </row>
    <row r="159" spans="2:20" x14ac:dyDescent="0.3">
      <c r="B159" s="258"/>
      <c r="C159" s="258"/>
      <c r="D159" s="258"/>
      <c r="E159" s="258"/>
      <c r="F159" s="258"/>
      <c r="G159" s="258"/>
      <c r="H159" s="258"/>
      <c r="I159" s="258"/>
      <c r="J159" s="261"/>
      <c r="K159" s="261"/>
      <c r="L159" s="261"/>
      <c r="M159" s="261"/>
      <c r="N159" s="258"/>
      <c r="O159" s="263"/>
      <c r="P159" s="258"/>
      <c r="Q159" s="258"/>
      <c r="R159" s="258"/>
      <c r="S159" s="258"/>
      <c r="T159" s="258"/>
    </row>
    <row r="160" spans="2:20" x14ac:dyDescent="0.3">
      <c r="B160" s="258"/>
      <c r="C160" s="258"/>
      <c r="D160" s="258"/>
      <c r="E160" s="258"/>
      <c r="F160" s="258"/>
      <c r="G160" s="258"/>
      <c r="H160" s="258"/>
      <c r="I160" s="258"/>
      <c r="J160" s="261"/>
      <c r="K160" s="261"/>
      <c r="L160" s="261"/>
      <c r="M160" s="261"/>
      <c r="N160" s="258"/>
      <c r="O160" s="263"/>
      <c r="P160" s="258"/>
      <c r="Q160" s="258"/>
      <c r="R160" s="258"/>
      <c r="S160" s="258"/>
      <c r="T160" s="258"/>
    </row>
    <row r="161" spans="2:20" x14ac:dyDescent="0.3">
      <c r="B161" s="258"/>
      <c r="C161" s="258"/>
      <c r="D161" s="258"/>
      <c r="E161" s="258"/>
      <c r="F161" s="258"/>
      <c r="G161" s="258"/>
      <c r="H161" s="258"/>
      <c r="I161" s="258"/>
      <c r="J161" s="261"/>
      <c r="K161" s="261"/>
      <c r="L161" s="261"/>
      <c r="M161" s="261"/>
      <c r="N161" s="258"/>
      <c r="O161" s="263"/>
      <c r="P161" s="258"/>
      <c r="Q161" s="258"/>
      <c r="R161" s="258"/>
      <c r="S161" s="258"/>
      <c r="T161" s="258"/>
    </row>
    <row r="162" spans="2:20" x14ac:dyDescent="0.3">
      <c r="B162" s="258"/>
      <c r="C162" s="258"/>
      <c r="D162" s="258"/>
      <c r="E162" s="258"/>
      <c r="F162" s="258"/>
      <c r="G162" s="258"/>
      <c r="H162" s="258"/>
      <c r="I162" s="258"/>
      <c r="J162" s="261"/>
      <c r="K162" s="261"/>
      <c r="L162" s="261"/>
      <c r="M162" s="261"/>
      <c r="N162" s="258"/>
      <c r="O162" s="263"/>
      <c r="P162" s="258"/>
      <c r="Q162" s="258"/>
      <c r="R162" s="258"/>
      <c r="S162" s="258"/>
      <c r="T162" s="258"/>
    </row>
    <row r="163" spans="2:20" x14ac:dyDescent="0.3">
      <c r="B163" s="258"/>
      <c r="C163" s="258"/>
      <c r="D163" s="258"/>
      <c r="E163" s="258"/>
      <c r="F163" s="258"/>
      <c r="G163" s="258"/>
      <c r="H163" s="258"/>
      <c r="I163" s="258"/>
      <c r="J163" s="261"/>
      <c r="K163" s="261"/>
      <c r="L163" s="261"/>
      <c r="M163" s="261"/>
      <c r="N163" s="258"/>
      <c r="O163" s="263"/>
      <c r="P163" s="258"/>
      <c r="Q163" s="258"/>
      <c r="R163" s="258"/>
      <c r="S163" s="258"/>
      <c r="T163" s="258"/>
    </row>
    <row r="164" spans="2:20" x14ac:dyDescent="0.3">
      <c r="B164" s="258"/>
      <c r="C164" s="258"/>
      <c r="D164" s="258"/>
      <c r="E164" s="258"/>
      <c r="F164" s="258"/>
      <c r="G164" s="258"/>
      <c r="H164" s="258"/>
      <c r="I164" s="258"/>
      <c r="J164" s="261"/>
      <c r="K164" s="261"/>
      <c r="L164" s="261"/>
      <c r="M164" s="261"/>
      <c r="N164" s="258"/>
      <c r="O164" s="263"/>
      <c r="P164" s="258"/>
      <c r="Q164" s="258"/>
      <c r="R164" s="258"/>
      <c r="S164" s="258"/>
      <c r="T164" s="258"/>
    </row>
    <row r="165" spans="2:20" x14ac:dyDescent="0.3">
      <c r="B165" s="258"/>
      <c r="C165" s="258"/>
      <c r="D165" s="258"/>
      <c r="E165" s="258"/>
      <c r="F165" s="258"/>
      <c r="G165" s="258"/>
      <c r="H165" s="258"/>
      <c r="I165" s="258"/>
      <c r="J165" s="261"/>
      <c r="K165" s="261"/>
      <c r="L165" s="261"/>
      <c r="M165" s="261"/>
      <c r="N165" s="258"/>
      <c r="O165" s="263"/>
      <c r="P165" s="258"/>
      <c r="Q165" s="258"/>
      <c r="R165" s="258"/>
      <c r="S165" s="258"/>
      <c r="T165" s="258"/>
    </row>
    <row r="166" spans="2:20" x14ac:dyDescent="0.3">
      <c r="B166" s="258"/>
      <c r="C166" s="258"/>
      <c r="D166" s="258"/>
      <c r="E166" s="258"/>
      <c r="F166" s="258"/>
      <c r="G166" s="258"/>
      <c r="H166" s="258"/>
      <c r="I166" s="258"/>
      <c r="J166" s="261"/>
      <c r="K166" s="261"/>
      <c r="L166" s="261"/>
      <c r="M166" s="261"/>
      <c r="N166" s="258"/>
      <c r="O166" s="263"/>
      <c r="P166" s="258"/>
      <c r="Q166" s="258"/>
      <c r="R166" s="258"/>
      <c r="S166" s="258"/>
      <c r="T166" s="258"/>
    </row>
    <row r="167" spans="2:20" x14ac:dyDescent="0.3">
      <c r="B167" s="258"/>
      <c r="C167" s="258"/>
      <c r="D167" s="258"/>
      <c r="E167" s="258"/>
      <c r="F167" s="258"/>
      <c r="G167" s="258"/>
      <c r="H167" s="258"/>
      <c r="I167" s="258"/>
      <c r="J167" s="261"/>
      <c r="K167" s="261"/>
      <c r="L167" s="261"/>
      <c r="M167" s="261"/>
      <c r="N167" s="258"/>
      <c r="O167" s="263"/>
      <c r="P167" s="258"/>
      <c r="Q167" s="258"/>
      <c r="R167" s="258"/>
      <c r="S167" s="258"/>
      <c r="T167" s="258"/>
    </row>
    <row r="168" spans="2:20" x14ac:dyDescent="0.3">
      <c r="B168" s="258"/>
      <c r="C168" s="258"/>
      <c r="D168" s="258"/>
      <c r="E168" s="258"/>
      <c r="F168" s="258"/>
      <c r="G168" s="258"/>
      <c r="H168" s="258"/>
      <c r="I168" s="258"/>
      <c r="J168" s="261"/>
      <c r="K168" s="261"/>
      <c r="L168" s="261"/>
      <c r="M168" s="261"/>
      <c r="N168" s="258"/>
      <c r="O168" s="263"/>
      <c r="P168" s="258"/>
      <c r="Q168" s="258"/>
      <c r="R168" s="258"/>
      <c r="S168" s="258"/>
      <c r="T168" s="258"/>
    </row>
    <row r="169" spans="2:20" x14ac:dyDescent="0.3">
      <c r="B169" s="258"/>
      <c r="C169" s="258"/>
      <c r="D169" s="258"/>
      <c r="E169" s="258"/>
      <c r="F169" s="258"/>
      <c r="G169" s="258"/>
      <c r="H169" s="258"/>
      <c r="I169" s="258"/>
      <c r="J169" s="261"/>
      <c r="K169" s="261"/>
      <c r="L169" s="261"/>
      <c r="M169" s="261"/>
      <c r="N169" s="258"/>
      <c r="O169" s="263"/>
      <c r="P169" s="258"/>
      <c r="Q169" s="258"/>
      <c r="R169" s="258"/>
      <c r="S169" s="258"/>
      <c r="T169" s="258"/>
    </row>
    <row r="170" spans="2:20" x14ac:dyDescent="0.3">
      <c r="B170" s="258"/>
      <c r="C170" s="258"/>
      <c r="D170" s="258"/>
      <c r="E170" s="258"/>
      <c r="F170" s="258"/>
      <c r="G170" s="258"/>
      <c r="H170" s="258"/>
      <c r="I170" s="258"/>
      <c r="J170" s="261"/>
      <c r="K170" s="261"/>
      <c r="L170" s="261"/>
      <c r="M170" s="261"/>
      <c r="N170" s="258"/>
      <c r="O170" s="263"/>
      <c r="P170" s="258"/>
      <c r="Q170" s="258"/>
      <c r="R170" s="258"/>
      <c r="S170" s="258"/>
      <c r="T170" s="258"/>
    </row>
    <row r="171" spans="2:20" x14ac:dyDescent="0.3">
      <c r="B171" s="258"/>
      <c r="C171" s="258"/>
      <c r="D171" s="258"/>
      <c r="E171" s="258"/>
      <c r="F171" s="258"/>
      <c r="G171" s="258"/>
      <c r="H171" s="258"/>
      <c r="I171" s="258"/>
      <c r="J171" s="261"/>
      <c r="K171" s="261"/>
      <c r="L171" s="261"/>
      <c r="M171" s="261"/>
      <c r="N171" s="258"/>
      <c r="O171" s="263"/>
      <c r="P171" s="258"/>
      <c r="Q171" s="258"/>
      <c r="R171" s="258"/>
      <c r="S171" s="258"/>
      <c r="T171" s="258"/>
    </row>
    <row r="172" spans="2:20" x14ac:dyDescent="0.3">
      <c r="B172" s="258"/>
      <c r="C172" s="258"/>
      <c r="D172" s="258"/>
      <c r="E172" s="258"/>
      <c r="F172" s="258"/>
      <c r="G172" s="258"/>
      <c r="H172" s="258"/>
      <c r="I172" s="258"/>
      <c r="J172" s="261"/>
      <c r="K172" s="261"/>
      <c r="L172" s="261"/>
      <c r="M172" s="261"/>
      <c r="N172" s="258"/>
      <c r="O172" s="263"/>
      <c r="P172" s="258"/>
      <c r="Q172" s="258"/>
      <c r="R172" s="258"/>
      <c r="S172" s="258"/>
      <c r="T172" s="258"/>
    </row>
    <row r="173" spans="2:20" x14ac:dyDescent="0.3">
      <c r="B173" s="258"/>
      <c r="C173" s="258"/>
      <c r="D173" s="258"/>
      <c r="E173" s="258"/>
      <c r="F173" s="258"/>
      <c r="G173" s="258"/>
      <c r="H173" s="258"/>
      <c r="I173" s="258"/>
      <c r="J173" s="261"/>
      <c r="K173" s="261"/>
      <c r="L173" s="261"/>
      <c r="M173" s="261"/>
      <c r="N173" s="258"/>
      <c r="O173" s="263"/>
      <c r="P173" s="258"/>
      <c r="Q173" s="258"/>
      <c r="R173" s="258"/>
      <c r="S173" s="258"/>
      <c r="T173" s="258"/>
    </row>
    <row r="174" spans="2:20" x14ac:dyDescent="0.3">
      <c r="B174" s="258"/>
      <c r="C174" s="258"/>
      <c r="D174" s="258"/>
      <c r="E174" s="258"/>
      <c r="F174" s="258"/>
      <c r="G174" s="258"/>
      <c r="H174" s="258"/>
      <c r="I174" s="258"/>
      <c r="J174" s="261"/>
      <c r="K174" s="261"/>
      <c r="L174" s="261"/>
      <c r="M174" s="261"/>
      <c r="N174" s="258"/>
      <c r="O174" s="263"/>
      <c r="P174" s="258"/>
      <c r="Q174" s="258"/>
      <c r="R174" s="258"/>
      <c r="S174" s="258"/>
      <c r="T174" s="258"/>
    </row>
    <row r="175" spans="2:20" x14ac:dyDescent="0.3">
      <c r="B175" s="258"/>
      <c r="C175" s="258"/>
      <c r="D175" s="258"/>
      <c r="E175" s="258"/>
      <c r="F175" s="258"/>
      <c r="G175" s="258"/>
      <c r="H175" s="258"/>
      <c r="I175" s="258"/>
      <c r="J175" s="261"/>
      <c r="K175" s="261"/>
      <c r="L175" s="261"/>
      <c r="M175" s="261"/>
      <c r="N175" s="258"/>
      <c r="O175" s="263"/>
      <c r="P175" s="258"/>
      <c r="Q175" s="258"/>
      <c r="R175" s="258"/>
      <c r="S175" s="258"/>
      <c r="T175" s="258"/>
    </row>
    <row r="176" spans="2:20" x14ac:dyDescent="0.3">
      <c r="B176" s="258"/>
      <c r="C176" s="258"/>
      <c r="D176" s="258"/>
      <c r="E176" s="258"/>
      <c r="F176" s="258"/>
      <c r="G176" s="258"/>
      <c r="H176" s="258"/>
      <c r="I176" s="258"/>
      <c r="J176" s="261"/>
      <c r="K176" s="261"/>
      <c r="L176" s="261"/>
      <c r="M176" s="261"/>
      <c r="N176" s="258"/>
      <c r="O176" s="263"/>
      <c r="P176" s="258"/>
      <c r="Q176" s="258"/>
      <c r="R176" s="258"/>
      <c r="S176" s="258"/>
      <c r="T176" s="258"/>
    </row>
    <row r="177" spans="2:20" x14ac:dyDescent="0.3">
      <c r="B177" s="258"/>
      <c r="C177" s="258"/>
      <c r="D177" s="258"/>
      <c r="E177" s="258"/>
      <c r="F177" s="258"/>
      <c r="G177" s="258"/>
      <c r="H177" s="258"/>
      <c r="I177" s="258"/>
      <c r="J177" s="261"/>
      <c r="K177" s="261"/>
      <c r="L177" s="261"/>
      <c r="M177" s="261"/>
      <c r="N177" s="258"/>
      <c r="O177" s="263"/>
      <c r="P177" s="258"/>
      <c r="Q177" s="258"/>
      <c r="R177" s="258"/>
      <c r="S177" s="258"/>
      <c r="T177" s="258"/>
    </row>
    <row r="178" spans="2:20" x14ac:dyDescent="0.3">
      <c r="B178" s="258"/>
      <c r="C178" s="258"/>
      <c r="D178" s="258"/>
      <c r="E178" s="258"/>
      <c r="F178" s="258"/>
      <c r="G178" s="258"/>
      <c r="H178" s="258"/>
      <c r="I178" s="258"/>
      <c r="J178" s="261"/>
      <c r="K178" s="261"/>
      <c r="L178" s="261"/>
      <c r="M178" s="261"/>
      <c r="N178" s="258"/>
      <c r="O178" s="263"/>
      <c r="P178" s="258"/>
      <c r="Q178" s="258"/>
      <c r="R178" s="258"/>
      <c r="S178" s="258"/>
      <c r="T178" s="258"/>
    </row>
    <row r="179" spans="2:20" x14ac:dyDescent="0.3">
      <c r="B179" s="258"/>
      <c r="C179" s="258"/>
      <c r="D179" s="258"/>
      <c r="E179" s="258"/>
      <c r="F179" s="258"/>
      <c r="G179" s="258"/>
      <c r="H179" s="258"/>
      <c r="I179" s="258"/>
      <c r="J179" s="261"/>
      <c r="K179" s="261"/>
      <c r="L179" s="261"/>
      <c r="M179" s="261"/>
      <c r="N179" s="258"/>
      <c r="O179" s="263"/>
      <c r="P179" s="258"/>
      <c r="Q179" s="258"/>
      <c r="R179" s="258"/>
      <c r="S179" s="258"/>
      <c r="T179" s="258"/>
    </row>
    <row r="180" spans="2:20" x14ac:dyDescent="0.3">
      <c r="B180" s="258"/>
      <c r="C180" s="258"/>
      <c r="D180" s="258"/>
      <c r="E180" s="258"/>
      <c r="F180" s="258"/>
      <c r="G180" s="258"/>
      <c r="H180" s="258"/>
      <c r="I180" s="258"/>
      <c r="J180" s="261"/>
      <c r="K180" s="261"/>
      <c r="L180" s="261"/>
      <c r="M180" s="261"/>
      <c r="N180" s="258"/>
      <c r="O180" s="263"/>
      <c r="P180" s="258"/>
      <c r="Q180" s="258"/>
      <c r="R180" s="258"/>
      <c r="S180" s="258"/>
      <c r="T180" s="258"/>
    </row>
    <row r="181" spans="2:20" x14ac:dyDescent="0.3">
      <c r="B181" s="258"/>
      <c r="C181" s="258"/>
      <c r="D181" s="258"/>
      <c r="E181" s="258"/>
      <c r="F181" s="258"/>
      <c r="G181" s="258"/>
      <c r="H181" s="258"/>
      <c r="I181" s="258"/>
      <c r="J181" s="261"/>
      <c r="K181" s="261"/>
      <c r="L181" s="261"/>
      <c r="M181" s="261"/>
      <c r="N181" s="258"/>
      <c r="O181" s="263"/>
      <c r="P181" s="258"/>
      <c r="Q181" s="258"/>
      <c r="R181" s="258"/>
      <c r="S181" s="258"/>
      <c r="T181" s="258"/>
    </row>
    <row r="182" spans="2:20" x14ac:dyDescent="0.3">
      <c r="B182" s="258"/>
      <c r="C182" s="258"/>
      <c r="D182" s="258"/>
      <c r="E182" s="258"/>
      <c r="F182" s="258"/>
      <c r="G182" s="258"/>
      <c r="H182" s="258"/>
      <c r="I182" s="258"/>
      <c r="J182" s="261"/>
      <c r="K182" s="261"/>
      <c r="L182" s="261"/>
      <c r="M182" s="261"/>
      <c r="N182" s="258"/>
      <c r="O182" s="263"/>
      <c r="P182" s="258"/>
      <c r="Q182" s="258"/>
      <c r="R182" s="258"/>
      <c r="S182" s="258"/>
      <c r="T182" s="258"/>
    </row>
    <row r="183" spans="2:20" x14ac:dyDescent="0.3">
      <c r="B183" s="258"/>
      <c r="C183" s="258"/>
      <c r="D183" s="258"/>
      <c r="E183" s="258"/>
      <c r="F183" s="258"/>
      <c r="G183" s="258"/>
      <c r="H183" s="258"/>
      <c r="I183" s="258"/>
      <c r="J183" s="261"/>
      <c r="K183" s="261"/>
      <c r="L183" s="261"/>
      <c r="M183" s="261"/>
      <c r="N183" s="258"/>
      <c r="O183" s="263"/>
      <c r="P183" s="258"/>
      <c r="Q183" s="258"/>
      <c r="R183" s="258"/>
      <c r="S183" s="258"/>
      <c r="T183" s="258"/>
    </row>
    <row r="184" spans="2:20" x14ac:dyDescent="0.3">
      <c r="B184" s="258"/>
      <c r="C184" s="258"/>
      <c r="D184" s="258"/>
      <c r="E184" s="258"/>
      <c r="F184" s="258"/>
      <c r="G184" s="258"/>
      <c r="H184" s="258"/>
      <c r="I184" s="258"/>
      <c r="J184" s="261"/>
      <c r="K184" s="261"/>
      <c r="L184" s="261"/>
      <c r="M184" s="261"/>
      <c r="N184" s="258"/>
      <c r="O184" s="263"/>
      <c r="P184" s="258"/>
      <c r="Q184" s="258"/>
      <c r="R184" s="258"/>
      <c r="S184" s="258"/>
      <c r="T184" s="258"/>
    </row>
    <row r="185" spans="2:20" x14ac:dyDescent="0.3">
      <c r="B185" s="258"/>
      <c r="C185" s="258"/>
      <c r="D185" s="258"/>
      <c r="E185" s="258"/>
      <c r="F185" s="258"/>
      <c r="G185" s="258"/>
      <c r="H185" s="258"/>
      <c r="I185" s="258"/>
      <c r="J185" s="261"/>
      <c r="K185" s="261"/>
      <c r="L185" s="261"/>
      <c r="M185" s="261"/>
      <c r="N185" s="258"/>
      <c r="O185" s="263"/>
      <c r="P185" s="258"/>
      <c r="Q185" s="258"/>
      <c r="R185" s="258"/>
      <c r="S185" s="258"/>
      <c r="T185" s="258"/>
    </row>
    <row r="186" spans="2:20" x14ac:dyDescent="0.3">
      <c r="B186" s="258"/>
      <c r="C186" s="258"/>
      <c r="D186" s="258"/>
      <c r="E186" s="258"/>
      <c r="F186" s="258"/>
      <c r="G186" s="258"/>
      <c r="H186" s="258"/>
      <c r="I186" s="258"/>
      <c r="J186" s="261"/>
      <c r="K186" s="261"/>
      <c r="L186" s="261"/>
      <c r="M186" s="261"/>
      <c r="N186" s="258"/>
      <c r="O186" s="263"/>
      <c r="P186" s="258"/>
      <c r="Q186" s="258"/>
      <c r="R186" s="258"/>
      <c r="S186" s="258"/>
      <c r="T186" s="258"/>
    </row>
    <row r="187" spans="2:20" x14ac:dyDescent="0.3">
      <c r="B187" s="258"/>
      <c r="C187" s="258"/>
      <c r="D187" s="258"/>
      <c r="E187" s="258"/>
      <c r="F187" s="258"/>
      <c r="G187" s="258"/>
      <c r="H187" s="258"/>
      <c r="I187" s="258"/>
      <c r="J187" s="261"/>
      <c r="K187" s="261"/>
      <c r="L187" s="261"/>
      <c r="M187" s="261"/>
      <c r="N187" s="258"/>
      <c r="O187" s="263"/>
      <c r="P187" s="258"/>
      <c r="Q187" s="258"/>
      <c r="R187" s="258"/>
      <c r="S187" s="258"/>
      <c r="T187" s="258"/>
    </row>
    <row r="188" spans="2:20" x14ac:dyDescent="0.3">
      <c r="B188" s="258"/>
      <c r="C188" s="258"/>
      <c r="D188" s="258"/>
      <c r="E188" s="258"/>
      <c r="F188" s="258"/>
      <c r="G188" s="258"/>
      <c r="H188" s="258"/>
      <c r="I188" s="258"/>
      <c r="J188" s="261"/>
      <c r="K188" s="261"/>
      <c r="L188" s="261"/>
      <c r="M188" s="261"/>
      <c r="N188" s="258"/>
      <c r="O188" s="263"/>
      <c r="P188" s="258"/>
      <c r="Q188" s="258"/>
      <c r="R188" s="258"/>
      <c r="S188" s="258"/>
      <c r="T188" s="258"/>
    </row>
    <row r="189" spans="2:20" x14ac:dyDescent="0.3">
      <c r="B189" s="258"/>
      <c r="C189" s="258"/>
      <c r="D189" s="258"/>
      <c r="E189" s="258"/>
      <c r="F189" s="258"/>
      <c r="G189" s="258"/>
      <c r="H189" s="258"/>
      <c r="I189" s="258"/>
      <c r="J189" s="261"/>
      <c r="K189" s="261"/>
      <c r="L189" s="261"/>
      <c r="M189" s="261"/>
      <c r="N189" s="258"/>
      <c r="O189" s="263"/>
      <c r="P189" s="258"/>
      <c r="Q189" s="258"/>
      <c r="R189" s="258"/>
      <c r="S189" s="258"/>
      <c r="T189" s="258"/>
    </row>
    <row r="190" spans="2:20" x14ac:dyDescent="0.3">
      <c r="B190" s="258"/>
      <c r="C190" s="258"/>
      <c r="D190" s="258"/>
      <c r="E190" s="258"/>
      <c r="F190" s="258"/>
      <c r="G190" s="258"/>
      <c r="H190" s="258"/>
      <c r="I190" s="258"/>
      <c r="J190" s="261"/>
      <c r="K190" s="261"/>
      <c r="L190" s="261"/>
      <c r="M190" s="261"/>
      <c r="N190" s="258"/>
      <c r="O190" s="263"/>
      <c r="P190" s="258"/>
      <c r="Q190" s="258"/>
      <c r="R190" s="258"/>
      <c r="S190" s="258"/>
      <c r="T190" s="258"/>
    </row>
    <row r="191" spans="2:20" x14ac:dyDescent="0.3">
      <c r="B191" s="258"/>
      <c r="C191" s="258"/>
      <c r="D191" s="258"/>
      <c r="E191" s="258"/>
      <c r="F191" s="258"/>
      <c r="G191" s="258"/>
      <c r="H191" s="258"/>
      <c r="I191" s="258"/>
      <c r="J191" s="261"/>
      <c r="K191" s="261"/>
      <c r="L191" s="261"/>
      <c r="M191" s="261"/>
      <c r="N191" s="258"/>
      <c r="O191" s="263"/>
      <c r="P191" s="258"/>
      <c r="Q191" s="258"/>
      <c r="R191" s="258"/>
      <c r="S191" s="258"/>
      <c r="T191" s="258"/>
    </row>
    <row r="192" spans="2:20" x14ac:dyDescent="0.3">
      <c r="B192" s="258"/>
      <c r="C192" s="258"/>
      <c r="D192" s="258"/>
      <c r="E192" s="258"/>
      <c r="F192" s="258"/>
      <c r="G192" s="258"/>
      <c r="H192" s="258"/>
      <c r="I192" s="258"/>
      <c r="J192" s="261"/>
      <c r="K192" s="261"/>
      <c r="L192" s="261"/>
      <c r="M192" s="261"/>
      <c r="N192" s="258"/>
      <c r="O192" s="263"/>
      <c r="P192" s="258"/>
      <c r="Q192" s="258"/>
      <c r="R192" s="258"/>
      <c r="S192" s="258"/>
      <c r="T192" s="258"/>
    </row>
    <row r="193" spans="2:20" x14ac:dyDescent="0.3">
      <c r="B193" s="258"/>
      <c r="C193" s="258"/>
      <c r="D193" s="258"/>
      <c r="E193" s="258"/>
      <c r="F193" s="258"/>
      <c r="G193" s="258"/>
      <c r="H193" s="258"/>
      <c r="I193" s="258"/>
      <c r="J193" s="261"/>
      <c r="K193" s="261"/>
      <c r="L193" s="261"/>
      <c r="M193" s="261"/>
      <c r="N193" s="258"/>
      <c r="O193" s="263"/>
      <c r="P193" s="258"/>
      <c r="Q193" s="258"/>
      <c r="R193" s="258"/>
      <c r="S193" s="258"/>
      <c r="T193" s="258"/>
    </row>
    <row r="194" spans="2:20" x14ac:dyDescent="0.3">
      <c r="B194" s="258"/>
      <c r="C194" s="258"/>
      <c r="D194" s="258"/>
      <c r="E194" s="258"/>
      <c r="F194" s="258"/>
      <c r="G194" s="258"/>
      <c r="H194" s="258"/>
      <c r="I194" s="258"/>
      <c r="J194" s="261"/>
      <c r="K194" s="261"/>
      <c r="L194" s="261"/>
      <c r="M194" s="261"/>
      <c r="N194" s="258"/>
      <c r="O194" s="263"/>
      <c r="P194" s="258"/>
      <c r="Q194" s="258"/>
      <c r="R194" s="258"/>
      <c r="S194" s="258"/>
      <c r="T194" s="258"/>
    </row>
    <row r="195" spans="2:20" x14ac:dyDescent="0.3">
      <c r="B195" s="258"/>
      <c r="C195" s="258"/>
      <c r="D195" s="258"/>
      <c r="E195" s="258"/>
      <c r="F195" s="258"/>
      <c r="G195" s="258"/>
      <c r="H195" s="258"/>
      <c r="I195" s="258"/>
      <c r="J195" s="261"/>
      <c r="K195" s="261"/>
      <c r="L195" s="261"/>
      <c r="M195" s="261"/>
      <c r="N195" s="258"/>
      <c r="O195" s="263"/>
      <c r="P195" s="258"/>
      <c r="Q195" s="258"/>
      <c r="R195" s="258"/>
      <c r="S195" s="258"/>
      <c r="T195" s="258"/>
    </row>
    <row r="196" spans="2:20" x14ac:dyDescent="0.3">
      <c r="B196" s="258"/>
      <c r="C196" s="258"/>
      <c r="D196" s="258"/>
      <c r="E196" s="258"/>
      <c r="F196" s="258"/>
      <c r="G196" s="258"/>
      <c r="H196" s="258"/>
      <c r="I196" s="258"/>
      <c r="J196" s="261"/>
      <c r="K196" s="261"/>
      <c r="L196" s="261"/>
      <c r="M196" s="261"/>
      <c r="N196" s="258"/>
      <c r="O196" s="263"/>
      <c r="P196" s="258"/>
      <c r="Q196" s="258"/>
      <c r="R196" s="258"/>
      <c r="S196" s="258"/>
      <c r="T196" s="258"/>
    </row>
    <row r="197" spans="2:20" x14ac:dyDescent="0.3">
      <c r="B197" s="258"/>
      <c r="C197" s="258"/>
      <c r="D197" s="258"/>
      <c r="E197" s="258"/>
      <c r="F197" s="258"/>
      <c r="G197" s="258"/>
      <c r="H197" s="258"/>
      <c r="I197" s="258"/>
      <c r="J197" s="261"/>
      <c r="K197" s="261"/>
      <c r="L197" s="261"/>
      <c r="M197" s="261"/>
      <c r="N197" s="258"/>
      <c r="O197" s="263"/>
      <c r="P197" s="258"/>
      <c r="Q197" s="258"/>
      <c r="R197" s="258"/>
      <c r="S197" s="258"/>
      <c r="T197" s="258"/>
    </row>
    <row r="198" spans="2:20" x14ac:dyDescent="0.3">
      <c r="B198" s="258"/>
      <c r="C198" s="258"/>
      <c r="D198" s="258"/>
      <c r="E198" s="258"/>
      <c r="F198" s="258"/>
      <c r="G198" s="258"/>
      <c r="H198" s="258"/>
      <c r="I198" s="258"/>
      <c r="J198" s="261"/>
      <c r="K198" s="261"/>
      <c r="L198" s="261"/>
      <c r="M198" s="261"/>
      <c r="N198" s="258"/>
      <c r="O198" s="263"/>
      <c r="P198" s="258"/>
      <c r="Q198" s="258"/>
      <c r="R198" s="258"/>
      <c r="S198" s="258"/>
      <c r="T198" s="258"/>
    </row>
    <row r="199" spans="2:20" x14ac:dyDescent="0.3">
      <c r="B199" s="258"/>
      <c r="C199" s="258"/>
      <c r="D199" s="258"/>
      <c r="E199" s="258"/>
      <c r="F199" s="258"/>
      <c r="G199" s="258"/>
      <c r="H199" s="258"/>
      <c r="I199" s="258"/>
      <c r="J199" s="261"/>
      <c r="K199" s="261"/>
      <c r="L199" s="261"/>
      <c r="M199" s="261"/>
      <c r="N199" s="258"/>
      <c r="O199" s="263"/>
      <c r="P199" s="258"/>
      <c r="Q199" s="258"/>
      <c r="R199" s="258"/>
      <c r="S199" s="258"/>
      <c r="T199" s="258"/>
    </row>
    <row r="200" spans="2:20" x14ac:dyDescent="0.3">
      <c r="B200" s="258"/>
      <c r="C200" s="258"/>
      <c r="D200" s="258"/>
      <c r="E200" s="258"/>
      <c r="F200" s="258"/>
      <c r="G200" s="258"/>
      <c r="H200" s="258"/>
      <c r="I200" s="258"/>
      <c r="J200" s="261"/>
      <c r="K200" s="261"/>
      <c r="L200" s="261"/>
      <c r="M200" s="261"/>
      <c r="N200" s="258"/>
      <c r="O200" s="263"/>
      <c r="P200" s="258"/>
      <c r="Q200" s="258"/>
      <c r="R200" s="258"/>
      <c r="S200" s="258"/>
      <c r="T200" s="258"/>
    </row>
    <row r="201" spans="2:20" x14ac:dyDescent="0.3">
      <c r="B201" s="258"/>
      <c r="C201" s="258"/>
      <c r="D201" s="258"/>
      <c r="E201" s="258"/>
      <c r="F201" s="258"/>
      <c r="G201" s="258"/>
      <c r="H201" s="258"/>
      <c r="I201" s="258"/>
      <c r="J201" s="261"/>
      <c r="K201" s="261"/>
      <c r="L201" s="261"/>
      <c r="M201" s="261"/>
      <c r="N201" s="258"/>
      <c r="O201" s="263"/>
      <c r="P201" s="258"/>
      <c r="Q201" s="258"/>
      <c r="R201" s="258"/>
      <c r="S201" s="258"/>
      <c r="T201" s="258"/>
    </row>
    <row r="202" spans="2:20" x14ac:dyDescent="0.3">
      <c r="B202" s="258"/>
      <c r="C202" s="258"/>
      <c r="D202" s="258"/>
      <c r="E202" s="258"/>
      <c r="F202" s="258"/>
      <c r="G202" s="258"/>
      <c r="H202" s="258"/>
      <c r="I202" s="258"/>
      <c r="J202" s="261"/>
      <c r="K202" s="261"/>
      <c r="L202" s="261"/>
      <c r="M202" s="261"/>
      <c r="N202" s="258"/>
      <c r="O202" s="263"/>
      <c r="P202" s="258"/>
      <c r="Q202" s="258"/>
      <c r="R202" s="258"/>
      <c r="S202" s="258"/>
      <c r="T202" s="258"/>
    </row>
    <row r="203" spans="2:20" x14ac:dyDescent="0.3">
      <c r="B203" s="258"/>
      <c r="C203" s="258"/>
      <c r="D203" s="258"/>
      <c r="E203" s="258"/>
      <c r="F203" s="258"/>
      <c r="G203" s="258"/>
      <c r="H203" s="258"/>
      <c r="I203" s="258"/>
      <c r="J203" s="261"/>
      <c r="K203" s="261"/>
      <c r="L203" s="261"/>
      <c r="M203" s="261"/>
      <c r="N203" s="258"/>
      <c r="O203" s="263"/>
      <c r="P203" s="258"/>
      <c r="Q203" s="258"/>
      <c r="R203" s="258"/>
      <c r="S203" s="258"/>
      <c r="T203" s="258"/>
    </row>
    <row r="204" spans="2:20" x14ac:dyDescent="0.3">
      <c r="B204" s="258"/>
      <c r="C204" s="258"/>
      <c r="D204" s="258"/>
      <c r="E204" s="258"/>
      <c r="F204" s="258"/>
      <c r="G204" s="258"/>
      <c r="H204" s="258"/>
      <c r="I204" s="258"/>
      <c r="J204" s="261"/>
      <c r="K204" s="261"/>
      <c r="L204" s="261"/>
      <c r="M204" s="261"/>
      <c r="N204" s="258"/>
      <c r="O204" s="263"/>
      <c r="P204" s="258"/>
      <c r="Q204" s="258"/>
      <c r="R204" s="258"/>
      <c r="S204" s="258"/>
      <c r="T204" s="258"/>
    </row>
    <row r="205" spans="2:20" x14ac:dyDescent="0.3">
      <c r="B205" s="258"/>
      <c r="C205" s="258"/>
      <c r="D205" s="258"/>
      <c r="E205" s="258"/>
      <c r="F205" s="258"/>
      <c r="G205" s="258"/>
      <c r="H205" s="258"/>
      <c r="I205" s="258"/>
      <c r="J205" s="261"/>
      <c r="K205" s="261"/>
      <c r="L205" s="261"/>
      <c r="M205" s="261"/>
      <c r="N205" s="258"/>
      <c r="O205" s="265"/>
      <c r="P205" s="258"/>
      <c r="Q205" s="258"/>
      <c r="R205" s="258"/>
      <c r="S205" s="258"/>
      <c r="T205" s="258"/>
    </row>
  </sheetData>
  <sheetProtection algorithmName="SHA-512" hashValue="zm7gcDBPtodR9lplIjkpJs5xaj14nfgohnSkUm6sX2hwYZ31L6QAAptr0Qwt9xA10I1K2v2Xj5UdOr6X4njL8w==" saltValue="BC3VDHZv9RQ06xXg1rrWVQ==" spinCount="100000" sheet="1" objects="1" scenarios="1" autoFilter="0"/>
  <conditionalFormatting sqref="B6:I15 N6:O55 B17:I55 C16:I16">
    <cfRule type="expression" dxfId="7" priority="2">
      <formula>MOD(ROW(),2)=1</formula>
    </cfRule>
  </conditionalFormatting>
  <conditionalFormatting sqref="J6:M55 P6:Q55">
    <cfRule type="expression" dxfId="6" priority="4">
      <formula>MOD(ROW(),2)=1</formula>
    </cfRule>
  </conditionalFormatting>
  <printOptions horizontalCentered="1" verticalCentered="1"/>
  <pageMargins left="0.7" right="0.7" top="0.75" bottom="0.75" header="0.3" footer="0.3"/>
  <pageSetup paperSize="5" scale="53" fitToWidth="2" fitToHeight="0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'(Hidden) Input validation'!$J$48:$J$50</xm:f>
          </x14:formula1>
          <xm:sqref>E6:E55</xm:sqref>
        </x14:dataValidation>
        <x14:dataValidation type="list" showInputMessage="1" showErrorMessage="1">
          <x14:formula1>
            <xm:f>'I. Company Inventory'!$B$7:$B$1500</xm:f>
          </x14:formula1>
          <xm:sqref>B6:B55</xm:sqref>
        </x14:dataValidation>
        <x14:dataValidation type="list" allowBlank="1" showInputMessage="1" showErrorMessage="1">
          <x14:formula1>
            <xm:f>'(Hidden) Input validation'!$J$48:$J$50</xm:f>
          </x14:formula1>
          <xm:sqref>F6</xm:sqref>
        </x14:dataValidation>
        <x14:dataValidation type="list" showInputMessage="1" showErrorMessage="1">
          <x14:formula1>
            <xm:f>'(Hidden) Input validation'!$J$42:$J$44</xm:f>
          </x14:formula1>
          <xm:sqref>N6:N55</xm:sqref>
        </x14:dataValidation>
        <x14:dataValidation type="list" showInputMessage="1" showErrorMessage="1">
          <x14:formula1>
            <xm:f>'I. Company Inventory'!$B$7:$B$1500</xm:f>
          </x14:formula1>
          <xm:sqref>C6:C55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92D050"/>
    <pageSetUpPr fitToPage="1"/>
  </sheetPr>
  <dimension ref="A1:I202"/>
  <sheetViews>
    <sheetView showGridLines="0" zoomScale="80" zoomScaleNormal="80" zoomScaleSheetLayoutView="70" workbookViewId="0"/>
  </sheetViews>
  <sheetFormatPr defaultColWidth="8.58203125" defaultRowHeight="14" x14ac:dyDescent="0.3"/>
  <cols>
    <col min="1" max="1" width="9.25" style="205" customWidth="1"/>
    <col min="2" max="2" width="46.08203125" style="205" customWidth="1"/>
    <col min="3" max="3" width="13.58203125" style="205" customWidth="1"/>
    <col min="4" max="4" width="26.33203125" style="243" bestFit="1" customWidth="1"/>
    <col min="5" max="5" width="45.58203125" style="205" customWidth="1"/>
    <col min="6" max="6" width="57.58203125" style="205" customWidth="1"/>
    <col min="7" max="7" width="57.75" style="205" customWidth="1"/>
    <col min="8" max="9" width="19.83203125" style="205" customWidth="1"/>
    <col min="10" max="16384" width="8.58203125" style="205"/>
  </cols>
  <sheetData>
    <row r="1" spans="1:9" ht="23" x14ac:dyDescent="0.5">
      <c r="A1" s="139" t="str">
        <f>Index!A1</f>
        <v>Capital Requirements for Board-regulated Institutions Significantly Engaged in Insurance Activities</v>
      </c>
    </row>
    <row r="2" spans="1:9" ht="18" customHeight="1" x14ac:dyDescent="0.4">
      <c r="A2" s="144"/>
    </row>
    <row r="3" spans="1:9" ht="18" customHeight="1" x14ac:dyDescent="0.4">
      <c r="A3" s="144" t="s">
        <v>349</v>
      </c>
    </row>
    <row r="4" spans="1:9" ht="55" customHeight="1" x14ac:dyDescent="0.3">
      <c r="A4" s="244" t="s">
        <v>70</v>
      </c>
      <c r="B4" s="245" t="s">
        <v>4</v>
      </c>
      <c r="C4" s="245" t="s">
        <v>265</v>
      </c>
      <c r="D4" s="245" t="s">
        <v>305</v>
      </c>
      <c r="E4" s="245" t="s">
        <v>84</v>
      </c>
      <c r="F4" s="245" t="s">
        <v>263</v>
      </c>
      <c r="G4" s="245" t="s">
        <v>264</v>
      </c>
      <c r="H4" s="68" t="s">
        <v>85</v>
      </c>
      <c r="I4" s="68" t="s">
        <v>257</v>
      </c>
    </row>
    <row r="5" spans="1:9" s="246" customFormat="1" ht="14.15" customHeight="1" x14ac:dyDescent="0.25">
      <c r="A5" s="223" t="s">
        <v>12</v>
      </c>
      <c r="B5" s="70" t="s">
        <v>13</v>
      </c>
      <c r="C5" s="71" t="s">
        <v>15</v>
      </c>
      <c r="D5" s="71" t="s">
        <v>14</v>
      </c>
      <c r="E5" s="71" t="s">
        <v>16</v>
      </c>
      <c r="F5" s="71" t="s">
        <v>17</v>
      </c>
      <c r="G5" s="71" t="s">
        <v>18</v>
      </c>
      <c r="H5" s="71" t="s">
        <v>19</v>
      </c>
      <c r="I5" s="71" t="s">
        <v>20</v>
      </c>
    </row>
    <row r="6" spans="1:9" ht="15" customHeight="1" x14ac:dyDescent="0.3">
      <c r="A6" s="247">
        <v>1</v>
      </c>
      <c r="B6" s="171"/>
      <c r="C6" s="171"/>
      <c r="D6" s="137" t="str">
        <f t="shared" ref="D6:D37" si="0">IF($B6="","",VLOOKUP($B6,LE_Inputs,4,FALSE))</f>
        <v/>
      </c>
      <c r="E6" s="248" t="str">
        <f t="shared" ref="E6:E37" si="1">IF($B6="","",VLOOKUP($B6,LE_Inputs,17,FALSE))</f>
        <v/>
      </c>
      <c r="F6" s="171"/>
      <c r="G6" s="171"/>
      <c r="H6" s="370"/>
      <c r="I6" s="370"/>
    </row>
    <row r="7" spans="1:9" ht="15" customHeight="1" x14ac:dyDescent="0.3">
      <c r="A7" s="249">
        <f>A6+1</f>
        <v>2</v>
      </c>
      <c r="B7" s="170"/>
      <c r="C7" s="170"/>
      <c r="D7" s="239" t="str">
        <f t="shared" si="0"/>
        <v/>
      </c>
      <c r="E7" s="239" t="str">
        <f t="shared" si="1"/>
        <v/>
      </c>
      <c r="F7" s="170"/>
      <c r="G7" s="170"/>
      <c r="H7" s="371"/>
      <c r="I7" s="371"/>
    </row>
    <row r="8" spans="1:9" ht="15" customHeight="1" x14ac:dyDescent="0.3">
      <c r="A8" s="249">
        <f t="shared" ref="A8:A55" si="2">A7+1</f>
        <v>3</v>
      </c>
      <c r="B8" s="170"/>
      <c r="C8" s="170"/>
      <c r="D8" s="239" t="str">
        <f t="shared" si="0"/>
        <v/>
      </c>
      <c r="E8" s="239" t="str">
        <f t="shared" si="1"/>
        <v/>
      </c>
      <c r="F8" s="170"/>
      <c r="G8" s="170"/>
      <c r="H8" s="371"/>
      <c r="I8" s="371"/>
    </row>
    <row r="9" spans="1:9" ht="15" customHeight="1" x14ac:dyDescent="0.3">
      <c r="A9" s="249">
        <f t="shared" si="2"/>
        <v>4</v>
      </c>
      <c r="B9" s="170"/>
      <c r="C9" s="170"/>
      <c r="D9" s="239" t="str">
        <f t="shared" si="0"/>
        <v/>
      </c>
      <c r="E9" s="239" t="str">
        <f t="shared" si="1"/>
        <v/>
      </c>
      <c r="F9" s="170"/>
      <c r="G9" s="170"/>
      <c r="H9" s="371"/>
      <c r="I9" s="371"/>
    </row>
    <row r="10" spans="1:9" ht="15" customHeight="1" x14ac:dyDescent="0.3">
      <c r="A10" s="249">
        <f t="shared" si="2"/>
        <v>5</v>
      </c>
      <c r="B10" s="170"/>
      <c r="C10" s="170"/>
      <c r="D10" s="239" t="str">
        <f t="shared" si="0"/>
        <v/>
      </c>
      <c r="E10" s="239" t="str">
        <f t="shared" si="1"/>
        <v/>
      </c>
      <c r="F10" s="170"/>
      <c r="G10" s="170"/>
      <c r="H10" s="371"/>
      <c r="I10" s="371"/>
    </row>
    <row r="11" spans="1:9" ht="15" customHeight="1" x14ac:dyDescent="0.3">
      <c r="A11" s="249">
        <f t="shared" si="2"/>
        <v>6</v>
      </c>
      <c r="B11" s="170"/>
      <c r="C11" s="170"/>
      <c r="D11" s="239" t="str">
        <f t="shared" si="0"/>
        <v/>
      </c>
      <c r="E11" s="239" t="str">
        <f t="shared" si="1"/>
        <v/>
      </c>
      <c r="F11" s="170"/>
      <c r="G11" s="170"/>
      <c r="H11" s="371"/>
      <c r="I11" s="371"/>
    </row>
    <row r="12" spans="1:9" ht="15" customHeight="1" x14ac:dyDescent="0.3">
      <c r="A12" s="249">
        <f t="shared" si="2"/>
        <v>7</v>
      </c>
      <c r="B12" s="170"/>
      <c r="C12" s="170"/>
      <c r="D12" s="239" t="str">
        <f t="shared" si="0"/>
        <v/>
      </c>
      <c r="E12" s="239" t="str">
        <f t="shared" si="1"/>
        <v/>
      </c>
      <c r="F12" s="170"/>
      <c r="G12" s="170"/>
      <c r="H12" s="371"/>
      <c r="I12" s="371"/>
    </row>
    <row r="13" spans="1:9" ht="15" customHeight="1" x14ac:dyDescent="0.3">
      <c r="A13" s="249">
        <f t="shared" si="2"/>
        <v>8</v>
      </c>
      <c r="B13" s="170"/>
      <c r="C13" s="170"/>
      <c r="D13" s="239" t="str">
        <f t="shared" si="0"/>
        <v/>
      </c>
      <c r="E13" s="239" t="str">
        <f t="shared" si="1"/>
        <v/>
      </c>
      <c r="F13" s="170"/>
      <c r="G13" s="170"/>
      <c r="H13" s="371"/>
      <c r="I13" s="371"/>
    </row>
    <row r="14" spans="1:9" ht="15" customHeight="1" x14ac:dyDescent="0.3">
      <c r="A14" s="249">
        <f t="shared" si="2"/>
        <v>9</v>
      </c>
      <c r="B14" s="170"/>
      <c r="C14" s="170"/>
      <c r="D14" s="239" t="str">
        <f t="shared" si="0"/>
        <v/>
      </c>
      <c r="E14" s="239" t="str">
        <f t="shared" si="1"/>
        <v/>
      </c>
      <c r="F14" s="170"/>
      <c r="G14" s="170"/>
      <c r="H14" s="371"/>
      <c r="I14" s="371"/>
    </row>
    <row r="15" spans="1:9" ht="15" customHeight="1" x14ac:dyDescent="0.3">
      <c r="A15" s="249">
        <f t="shared" si="2"/>
        <v>10</v>
      </c>
      <c r="B15" s="170"/>
      <c r="C15" s="170"/>
      <c r="D15" s="239" t="str">
        <f t="shared" si="0"/>
        <v/>
      </c>
      <c r="E15" s="239" t="str">
        <f t="shared" si="1"/>
        <v/>
      </c>
      <c r="F15" s="170"/>
      <c r="G15" s="170"/>
      <c r="H15" s="371"/>
      <c r="I15" s="371"/>
    </row>
    <row r="16" spans="1:9" ht="15" customHeight="1" x14ac:dyDescent="0.3">
      <c r="A16" s="249">
        <f t="shared" si="2"/>
        <v>11</v>
      </c>
      <c r="B16" s="170"/>
      <c r="C16" s="170"/>
      <c r="D16" s="239" t="str">
        <f t="shared" si="0"/>
        <v/>
      </c>
      <c r="E16" s="239" t="str">
        <f t="shared" si="1"/>
        <v/>
      </c>
      <c r="F16" s="170"/>
      <c r="G16" s="170"/>
      <c r="H16" s="371"/>
      <c r="I16" s="371"/>
    </row>
    <row r="17" spans="1:9" ht="15" customHeight="1" x14ac:dyDescent="0.3">
      <c r="A17" s="249">
        <f t="shared" si="2"/>
        <v>12</v>
      </c>
      <c r="B17" s="170"/>
      <c r="C17" s="170"/>
      <c r="D17" s="239" t="str">
        <f t="shared" si="0"/>
        <v/>
      </c>
      <c r="E17" s="239" t="str">
        <f t="shared" si="1"/>
        <v/>
      </c>
      <c r="F17" s="170"/>
      <c r="G17" s="170"/>
      <c r="H17" s="371"/>
      <c r="I17" s="371"/>
    </row>
    <row r="18" spans="1:9" ht="15" customHeight="1" x14ac:dyDescent="0.3">
      <c r="A18" s="249">
        <f t="shared" si="2"/>
        <v>13</v>
      </c>
      <c r="B18" s="170"/>
      <c r="C18" s="170"/>
      <c r="D18" s="239" t="str">
        <f t="shared" si="0"/>
        <v/>
      </c>
      <c r="E18" s="239" t="str">
        <f t="shared" si="1"/>
        <v/>
      </c>
      <c r="F18" s="170"/>
      <c r="G18" s="170"/>
      <c r="H18" s="371"/>
      <c r="I18" s="371"/>
    </row>
    <row r="19" spans="1:9" ht="15" customHeight="1" x14ac:dyDescent="0.3">
      <c r="A19" s="249">
        <f t="shared" si="2"/>
        <v>14</v>
      </c>
      <c r="B19" s="170"/>
      <c r="C19" s="170"/>
      <c r="D19" s="239" t="str">
        <f t="shared" si="0"/>
        <v/>
      </c>
      <c r="E19" s="239" t="str">
        <f t="shared" si="1"/>
        <v/>
      </c>
      <c r="F19" s="170"/>
      <c r="G19" s="170"/>
      <c r="H19" s="371"/>
      <c r="I19" s="371"/>
    </row>
    <row r="20" spans="1:9" ht="15" customHeight="1" x14ac:dyDescent="0.3">
      <c r="A20" s="249">
        <f t="shared" si="2"/>
        <v>15</v>
      </c>
      <c r="B20" s="170"/>
      <c r="C20" s="170"/>
      <c r="D20" s="239" t="str">
        <f t="shared" si="0"/>
        <v/>
      </c>
      <c r="E20" s="239" t="str">
        <f t="shared" si="1"/>
        <v/>
      </c>
      <c r="F20" s="170"/>
      <c r="G20" s="170"/>
      <c r="H20" s="371"/>
      <c r="I20" s="371"/>
    </row>
    <row r="21" spans="1:9" ht="15" customHeight="1" x14ac:dyDescent="0.3">
      <c r="A21" s="249">
        <f t="shared" si="2"/>
        <v>16</v>
      </c>
      <c r="B21" s="170"/>
      <c r="C21" s="170"/>
      <c r="D21" s="239" t="str">
        <f t="shared" si="0"/>
        <v/>
      </c>
      <c r="E21" s="239" t="str">
        <f t="shared" si="1"/>
        <v/>
      </c>
      <c r="F21" s="170"/>
      <c r="G21" s="170"/>
      <c r="H21" s="371"/>
      <c r="I21" s="371"/>
    </row>
    <row r="22" spans="1:9" ht="15" customHeight="1" x14ac:dyDescent="0.3">
      <c r="A22" s="249">
        <f t="shared" si="2"/>
        <v>17</v>
      </c>
      <c r="B22" s="170"/>
      <c r="C22" s="170"/>
      <c r="D22" s="239" t="str">
        <f t="shared" si="0"/>
        <v/>
      </c>
      <c r="E22" s="239" t="str">
        <f t="shared" si="1"/>
        <v/>
      </c>
      <c r="F22" s="170"/>
      <c r="G22" s="170"/>
      <c r="H22" s="371"/>
      <c r="I22" s="371"/>
    </row>
    <row r="23" spans="1:9" ht="15" customHeight="1" x14ac:dyDescent="0.3">
      <c r="A23" s="249">
        <f t="shared" si="2"/>
        <v>18</v>
      </c>
      <c r="B23" s="170"/>
      <c r="C23" s="170"/>
      <c r="D23" s="239" t="str">
        <f t="shared" si="0"/>
        <v/>
      </c>
      <c r="E23" s="239" t="str">
        <f t="shared" si="1"/>
        <v/>
      </c>
      <c r="F23" s="170"/>
      <c r="G23" s="170"/>
      <c r="H23" s="371"/>
      <c r="I23" s="371"/>
    </row>
    <row r="24" spans="1:9" ht="15" customHeight="1" x14ac:dyDescent="0.3">
      <c r="A24" s="249">
        <f t="shared" si="2"/>
        <v>19</v>
      </c>
      <c r="B24" s="170"/>
      <c r="C24" s="170"/>
      <c r="D24" s="239" t="str">
        <f t="shared" si="0"/>
        <v/>
      </c>
      <c r="E24" s="239" t="str">
        <f t="shared" si="1"/>
        <v/>
      </c>
      <c r="F24" s="170"/>
      <c r="G24" s="170"/>
      <c r="H24" s="371"/>
      <c r="I24" s="371"/>
    </row>
    <row r="25" spans="1:9" ht="15" customHeight="1" x14ac:dyDescent="0.3">
      <c r="A25" s="249">
        <f t="shared" si="2"/>
        <v>20</v>
      </c>
      <c r="B25" s="170"/>
      <c r="C25" s="170"/>
      <c r="D25" s="239" t="str">
        <f t="shared" si="0"/>
        <v/>
      </c>
      <c r="E25" s="239" t="str">
        <f t="shared" si="1"/>
        <v/>
      </c>
      <c r="F25" s="170"/>
      <c r="G25" s="170"/>
      <c r="H25" s="371"/>
      <c r="I25" s="371"/>
    </row>
    <row r="26" spans="1:9" ht="15" customHeight="1" x14ac:dyDescent="0.3">
      <c r="A26" s="249">
        <f t="shared" si="2"/>
        <v>21</v>
      </c>
      <c r="B26" s="170"/>
      <c r="C26" s="170"/>
      <c r="D26" s="239" t="str">
        <f t="shared" si="0"/>
        <v/>
      </c>
      <c r="E26" s="239" t="str">
        <f t="shared" si="1"/>
        <v/>
      </c>
      <c r="F26" s="170"/>
      <c r="G26" s="170"/>
      <c r="H26" s="170"/>
      <c r="I26" s="170"/>
    </row>
    <row r="27" spans="1:9" ht="15" customHeight="1" x14ac:dyDescent="0.3">
      <c r="A27" s="249">
        <f t="shared" si="2"/>
        <v>22</v>
      </c>
      <c r="B27" s="170"/>
      <c r="C27" s="170"/>
      <c r="D27" s="239" t="str">
        <f t="shared" si="0"/>
        <v/>
      </c>
      <c r="E27" s="239" t="str">
        <f t="shared" si="1"/>
        <v/>
      </c>
      <c r="F27" s="170"/>
      <c r="G27" s="170"/>
      <c r="H27" s="170"/>
      <c r="I27" s="170"/>
    </row>
    <row r="28" spans="1:9" ht="15" customHeight="1" x14ac:dyDescent="0.3">
      <c r="A28" s="249">
        <f t="shared" si="2"/>
        <v>23</v>
      </c>
      <c r="B28" s="170"/>
      <c r="C28" s="170"/>
      <c r="D28" s="239" t="str">
        <f t="shared" si="0"/>
        <v/>
      </c>
      <c r="E28" s="239" t="str">
        <f t="shared" si="1"/>
        <v/>
      </c>
      <c r="F28" s="170"/>
      <c r="G28" s="170"/>
      <c r="H28" s="170"/>
      <c r="I28" s="170"/>
    </row>
    <row r="29" spans="1:9" ht="15" customHeight="1" x14ac:dyDescent="0.3">
      <c r="A29" s="249">
        <f t="shared" si="2"/>
        <v>24</v>
      </c>
      <c r="B29" s="170"/>
      <c r="C29" s="170"/>
      <c r="D29" s="239" t="str">
        <f t="shared" si="0"/>
        <v/>
      </c>
      <c r="E29" s="239" t="str">
        <f t="shared" si="1"/>
        <v/>
      </c>
      <c r="F29" s="170"/>
      <c r="G29" s="170"/>
      <c r="H29" s="170"/>
      <c r="I29" s="170"/>
    </row>
    <row r="30" spans="1:9" ht="15" customHeight="1" x14ac:dyDescent="0.3">
      <c r="A30" s="249">
        <f t="shared" si="2"/>
        <v>25</v>
      </c>
      <c r="B30" s="170"/>
      <c r="C30" s="170"/>
      <c r="D30" s="239" t="str">
        <f t="shared" si="0"/>
        <v/>
      </c>
      <c r="E30" s="239" t="str">
        <f t="shared" si="1"/>
        <v/>
      </c>
      <c r="F30" s="170"/>
      <c r="G30" s="170"/>
      <c r="H30" s="170"/>
      <c r="I30" s="170"/>
    </row>
    <row r="31" spans="1:9" ht="15" customHeight="1" x14ac:dyDescent="0.3">
      <c r="A31" s="249">
        <f t="shared" si="2"/>
        <v>26</v>
      </c>
      <c r="B31" s="170"/>
      <c r="C31" s="170"/>
      <c r="D31" s="239" t="str">
        <f t="shared" si="0"/>
        <v/>
      </c>
      <c r="E31" s="239" t="str">
        <f t="shared" si="1"/>
        <v/>
      </c>
      <c r="F31" s="170"/>
      <c r="G31" s="170"/>
      <c r="H31" s="170"/>
      <c r="I31" s="170"/>
    </row>
    <row r="32" spans="1:9" ht="15" customHeight="1" x14ac:dyDescent="0.3">
      <c r="A32" s="249">
        <f t="shared" si="2"/>
        <v>27</v>
      </c>
      <c r="B32" s="170"/>
      <c r="C32" s="170"/>
      <c r="D32" s="239" t="str">
        <f t="shared" si="0"/>
        <v/>
      </c>
      <c r="E32" s="239" t="str">
        <f t="shared" si="1"/>
        <v/>
      </c>
      <c r="F32" s="170"/>
      <c r="G32" s="170"/>
      <c r="H32" s="170"/>
      <c r="I32" s="170"/>
    </row>
    <row r="33" spans="1:9" ht="15" customHeight="1" x14ac:dyDescent="0.3">
      <c r="A33" s="249">
        <f t="shared" si="2"/>
        <v>28</v>
      </c>
      <c r="B33" s="170"/>
      <c r="C33" s="170"/>
      <c r="D33" s="239" t="str">
        <f t="shared" si="0"/>
        <v/>
      </c>
      <c r="E33" s="239" t="str">
        <f t="shared" si="1"/>
        <v/>
      </c>
      <c r="F33" s="170"/>
      <c r="G33" s="170"/>
      <c r="H33" s="170"/>
      <c r="I33" s="170"/>
    </row>
    <row r="34" spans="1:9" ht="15" customHeight="1" x14ac:dyDescent="0.3">
      <c r="A34" s="249">
        <f t="shared" si="2"/>
        <v>29</v>
      </c>
      <c r="B34" s="170"/>
      <c r="C34" s="170"/>
      <c r="D34" s="239" t="str">
        <f t="shared" si="0"/>
        <v/>
      </c>
      <c r="E34" s="239" t="str">
        <f t="shared" si="1"/>
        <v/>
      </c>
      <c r="F34" s="170"/>
      <c r="G34" s="170"/>
      <c r="H34" s="170"/>
      <c r="I34" s="170"/>
    </row>
    <row r="35" spans="1:9" ht="15" customHeight="1" x14ac:dyDescent="0.3">
      <c r="A35" s="249">
        <f t="shared" si="2"/>
        <v>30</v>
      </c>
      <c r="B35" s="170"/>
      <c r="C35" s="170"/>
      <c r="D35" s="239" t="str">
        <f t="shared" si="0"/>
        <v/>
      </c>
      <c r="E35" s="239" t="str">
        <f t="shared" si="1"/>
        <v/>
      </c>
      <c r="F35" s="170"/>
      <c r="G35" s="170"/>
      <c r="H35" s="170"/>
      <c r="I35" s="170"/>
    </row>
    <row r="36" spans="1:9" ht="15" customHeight="1" x14ac:dyDescent="0.3">
      <c r="A36" s="249">
        <f t="shared" si="2"/>
        <v>31</v>
      </c>
      <c r="B36" s="170"/>
      <c r="C36" s="170"/>
      <c r="D36" s="239" t="str">
        <f t="shared" si="0"/>
        <v/>
      </c>
      <c r="E36" s="239" t="str">
        <f t="shared" si="1"/>
        <v/>
      </c>
      <c r="F36" s="170"/>
      <c r="G36" s="170"/>
      <c r="H36" s="170"/>
      <c r="I36" s="170"/>
    </row>
    <row r="37" spans="1:9" ht="15" customHeight="1" x14ac:dyDescent="0.3">
      <c r="A37" s="249">
        <f t="shared" si="2"/>
        <v>32</v>
      </c>
      <c r="B37" s="170"/>
      <c r="C37" s="170"/>
      <c r="D37" s="239" t="str">
        <f t="shared" si="0"/>
        <v/>
      </c>
      <c r="E37" s="239" t="str">
        <f t="shared" si="1"/>
        <v/>
      </c>
      <c r="F37" s="170"/>
      <c r="G37" s="170"/>
      <c r="H37" s="170"/>
      <c r="I37" s="170"/>
    </row>
    <row r="38" spans="1:9" ht="15" customHeight="1" x14ac:dyDescent="0.3">
      <c r="A38" s="249">
        <f t="shared" si="2"/>
        <v>33</v>
      </c>
      <c r="B38" s="170"/>
      <c r="C38" s="170"/>
      <c r="D38" s="239" t="str">
        <f t="shared" ref="D38:D55" si="3">IF($B38="","",VLOOKUP($B38,LE_Inputs,4,FALSE))</f>
        <v/>
      </c>
      <c r="E38" s="239" t="str">
        <f t="shared" ref="E38:E55" si="4">IF($B38="","",VLOOKUP($B38,LE_Inputs,17,FALSE))</f>
        <v/>
      </c>
      <c r="F38" s="170"/>
      <c r="G38" s="170"/>
      <c r="H38" s="170"/>
      <c r="I38" s="170"/>
    </row>
    <row r="39" spans="1:9" ht="15" customHeight="1" x14ac:dyDescent="0.3">
      <c r="A39" s="249">
        <f t="shared" si="2"/>
        <v>34</v>
      </c>
      <c r="B39" s="170"/>
      <c r="C39" s="170"/>
      <c r="D39" s="239" t="str">
        <f t="shared" si="3"/>
        <v/>
      </c>
      <c r="E39" s="239" t="str">
        <f t="shared" si="4"/>
        <v/>
      </c>
      <c r="F39" s="170"/>
      <c r="G39" s="170"/>
      <c r="H39" s="170"/>
      <c r="I39" s="170"/>
    </row>
    <row r="40" spans="1:9" ht="15" customHeight="1" x14ac:dyDescent="0.3">
      <c r="A40" s="249">
        <f t="shared" si="2"/>
        <v>35</v>
      </c>
      <c r="B40" s="170"/>
      <c r="C40" s="170"/>
      <c r="D40" s="239" t="str">
        <f t="shared" si="3"/>
        <v/>
      </c>
      <c r="E40" s="239" t="str">
        <f t="shared" si="4"/>
        <v/>
      </c>
      <c r="F40" s="170"/>
      <c r="G40" s="170"/>
      <c r="H40" s="170"/>
      <c r="I40" s="170"/>
    </row>
    <row r="41" spans="1:9" ht="15" customHeight="1" x14ac:dyDescent="0.3">
      <c r="A41" s="249">
        <f t="shared" si="2"/>
        <v>36</v>
      </c>
      <c r="B41" s="170"/>
      <c r="C41" s="170"/>
      <c r="D41" s="239" t="str">
        <f t="shared" si="3"/>
        <v/>
      </c>
      <c r="E41" s="239" t="str">
        <f t="shared" si="4"/>
        <v/>
      </c>
      <c r="F41" s="170"/>
      <c r="G41" s="170"/>
      <c r="H41" s="170"/>
      <c r="I41" s="170"/>
    </row>
    <row r="42" spans="1:9" ht="15" customHeight="1" x14ac:dyDescent="0.3">
      <c r="A42" s="249">
        <f t="shared" si="2"/>
        <v>37</v>
      </c>
      <c r="B42" s="170"/>
      <c r="C42" s="170"/>
      <c r="D42" s="239" t="str">
        <f t="shared" si="3"/>
        <v/>
      </c>
      <c r="E42" s="239" t="str">
        <f t="shared" si="4"/>
        <v/>
      </c>
      <c r="F42" s="170"/>
      <c r="G42" s="170"/>
      <c r="H42" s="170"/>
      <c r="I42" s="170"/>
    </row>
    <row r="43" spans="1:9" ht="15" customHeight="1" x14ac:dyDescent="0.3">
      <c r="A43" s="249">
        <f t="shared" si="2"/>
        <v>38</v>
      </c>
      <c r="B43" s="170"/>
      <c r="C43" s="170"/>
      <c r="D43" s="239" t="str">
        <f t="shared" si="3"/>
        <v/>
      </c>
      <c r="E43" s="239" t="str">
        <f t="shared" si="4"/>
        <v/>
      </c>
      <c r="F43" s="170"/>
      <c r="G43" s="170"/>
      <c r="H43" s="170"/>
      <c r="I43" s="170"/>
    </row>
    <row r="44" spans="1:9" ht="15" customHeight="1" x14ac:dyDescent="0.3">
      <c r="A44" s="249">
        <f t="shared" si="2"/>
        <v>39</v>
      </c>
      <c r="B44" s="170"/>
      <c r="C44" s="170"/>
      <c r="D44" s="239" t="str">
        <f t="shared" si="3"/>
        <v/>
      </c>
      <c r="E44" s="239" t="str">
        <f t="shared" si="4"/>
        <v/>
      </c>
      <c r="F44" s="170"/>
      <c r="G44" s="170"/>
      <c r="H44" s="170"/>
      <c r="I44" s="170"/>
    </row>
    <row r="45" spans="1:9" ht="15" customHeight="1" x14ac:dyDescent="0.3">
      <c r="A45" s="249">
        <f t="shared" si="2"/>
        <v>40</v>
      </c>
      <c r="B45" s="170"/>
      <c r="C45" s="170"/>
      <c r="D45" s="239" t="str">
        <f t="shared" si="3"/>
        <v/>
      </c>
      <c r="E45" s="239" t="str">
        <f t="shared" si="4"/>
        <v/>
      </c>
      <c r="F45" s="170"/>
      <c r="G45" s="170"/>
      <c r="H45" s="170"/>
      <c r="I45" s="170"/>
    </row>
    <row r="46" spans="1:9" ht="15" customHeight="1" x14ac:dyDescent="0.3">
      <c r="A46" s="249">
        <f t="shared" si="2"/>
        <v>41</v>
      </c>
      <c r="B46" s="170"/>
      <c r="C46" s="170"/>
      <c r="D46" s="239" t="str">
        <f t="shared" si="3"/>
        <v/>
      </c>
      <c r="E46" s="239" t="str">
        <f t="shared" si="4"/>
        <v/>
      </c>
      <c r="F46" s="170"/>
      <c r="G46" s="170"/>
      <c r="H46" s="170"/>
      <c r="I46" s="170"/>
    </row>
    <row r="47" spans="1:9" ht="15" customHeight="1" x14ac:dyDescent="0.3">
      <c r="A47" s="249">
        <f t="shared" si="2"/>
        <v>42</v>
      </c>
      <c r="B47" s="170"/>
      <c r="C47" s="170"/>
      <c r="D47" s="239" t="str">
        <f t="shared" si="3"/>
        <v/>
      </c>
      <c r="E47" s="239" t="str">
        <f t="shared" si="4"/>
        <v/>
      </c>
      <c r="F47" s="170"/>
      <c r="G47" s="170"/>
      <c r="H47" s="170"/>
      <c r="I47" s="170"/>
    </row>
    <row r="48" spans="1:9" ht="15" customHeight="1" x14ac:dyDescent="0.3">
      <c r="A48" s="249">
        <f t="shared" si="2"/>
        <v>43</v>
      </c>
      <c r="B48" s="170"/>
      <c r="C48" s="170"/>
      <c r="D48" s="239" t="str">
        <f t="shared" si="3"/>
        <v/>
      </c>
      <c r="E48" s="239" t="str">
        <f t="shared" si="4"/>
        <v/>
      </c>
      <c r="F48" s="170"/>
      <c r="G48" s="170"/>
      <c r="H48" s="170"/>
      <c r="I48" s="170"/>
    </row>
    <row r="49" spans="1:9" ht="15" customHeight="1" x14ac:dyDescent="0.3">
      <c r="A49" s="249">
        <f t="shared" si="2"/>
        <v>44</v>
      </c>
      <c r="B49" s="170"/>
      <c r="C49" s="170"/>
      <c r="D49" s="239" t="str">
        <f t="shared" si="3"/>
        <v/>
      </c>
      <c r="E49" s="239" t="str">
        <f t="shared" si="4"/>
        <v/>
      </c>
      <c r="F49" s="170"/>
      <c r="G49" s="170"/>
      <c r="H49" s="170"/>
      <c r="I49" s="170"/>
    </row>
    <row r="50" spans="1:9" ht="15" customHeight="1" x14ac:dyDescent="0.3">
      <c r="A50" s="249">
        <f t="shared" si="2"/>
        <v>45</v>
      </c>
      <c r="B50" s="170"/>
      <c r="C50" s="170"/>
      <c r="D50" s="239" t="str">
        <f t="shared" si="3"/>
        <v/>
      </c>
      <c r="E50" s="239" t="str">
        <f t="shared" si="4"/>
        <v/>
      </c>
      <c r="F50" s="170"/>
      <c r="G50" s="170"/>
      <c r="H50" s="170"/>
      <c r="I50" s="170"/>
    </row>
    <row r="51" spans="1:9" ht="15" customHeight="1" x14ac:dyDescent="0.3">
      <c r="A51" s="249">
        <f t="shared" si="2"/>
        <v>46</v>
      </c>
      <c r="B51" s="170"/>
      <c r="C51" s="170"/>
      <c r="D51" s="239" t="str">
        <f t="shared" si="3"/>
        <v/>
      </c>
      <c r="E51" s="239" t="str">
        <f t="shared" si="4"/>
        <v/>
      </c>
      <c r="F51" s="170"/>
      <c r="G51" s="170"/>
      <c r="H51" s="170"/>
      <c r="I51" s="170"/>
    </row>
    <row r="52" spans="1:9" ht="15" customHeight="1" x14ac:dyDescent="0.3">
      <c r="A52" s="249">
        <f t="shared" si="2"/>
        <v>47</v>
      </c>
      <c r="B52" s="170"/>
      <c r="C52" s="170"/>
      <c r="D52" s="239" t="str">
        <f t="shared" si="3"/>
        <v/>
      </c>
      <c r="E52" s="239" t="str">
        <f t="shared" si="4"/>
        <v/>
      </c>
      <c r="F52" s="170"/>
      <c r="G52" s="170"/>
      <c r="H52" s="170"/>
      <c r="I52" s="170"/>
    </row>
    <row r="53" spans="1:9" ht="15" customHeight="1" x14ac:dyDescent="0.3">
      <c r="A53" s="249">
        <f t="shared" si="2"/>
        <v>48</v>
      </c>
      <c r="B53" s="170"/>
      <c r="C53" s="170"/>
      <c r="D53" s="239" t="str">
        <f t="shared" si="3"/>
        <v/>
      </c>
      <c r="E53" s="239" t="str">
        <f t="shared" si="4"/>
        <v/>
      </c>
      <c r="F53" s="170"/>
      <c r="G53" s="170"/>
      <c r="H53" s="170"/>
      <c r="I53" s="170"/>
    </row>
    <row r="54" spans="1:9" ht="15" customHeight="1" x14ac:dyDescent="0.3">
      <c r="A54" s="249">
        <f t="shared" si="2"/>
        <v>49</v>
      </c>
      <c r="B54" s="170"/>
      <c r="C54" s="170"/>
      <c r="D54" s="239" t="str">
        <f t="shared" si="3"/>
        <v/>
      </c>
      <c r="E54" s="239" t="str">
        <f t="shared" si="4"/>
        <v/>
      </c>
      <c r="F54" s="170"/>
      <c r="G54" s="170"/>
      <c r="H54" s="170"/>
      <c r="I54" s="170"/>
    </row>
    <row r="55" spans="1:9" ht="15" customHeight="1" x14ac:dyDescent="0.3">
      <c r="A55" s="250">
        <f t="shared" si="2"/>
        <v>50</v>
      </c>
      <c r="B55" s="177"/>
      <c r="C55" s="177"/>
      <c r="D55" s="240" t="str">
        <f t="shared" si="3"/>
        <v/>
      </c>
      <c r="E55" s="240" t="str">
        <f t="shared" si="4"/>
        <v/>
      </c>
      <c r="F55" s="177"/>
      <c r="G55" s="177"/>
      <c r="H55" s="177"/>
      <c r="I55" s="177"/>
    </row>
    <row r="56" spans="1:9" x14ac:dyDescent="0.3">
      <c r="A56" s="251"/>
      <c r="B56" s="230"/>
      <c r="C56" s="230"/>
      <c r="D56" s="252"/>
      <c r="E56" s="230"/>
      <c r="F56" s="230"/>
      <c r="G56" s="230"/>
      <c r="H56" s="230"/>
      <c r="I56" s="230"/>
    </row>
    <row r="57" spans="1:9" x14ac:dyDescent="0.3">
      <c r="A57" s="251"/>
      <c r="B57" s="230"/>
      <c r="C57" s="230"/>
      <c r="D57" s="252"/>
      <c r="E57" s="230"/>
      <c r="F57" s="230"/>
      <c r="G57" s="230"/>
      <c r="H57" s="230"/>
      <c r="I57" s="230"/>
    </row>
    <row r="58" spans="1:9" x14ac:dyDescent="0.3">
      <c r="A58" s="251"/>
      <c r="B58" s="230"/>
      <c r="C58" s="230"/>
      <c r="D58" s="252"/>
      <c r="E58" s="230"/>
      <c r="F58" s="230"/>
      <c r="G58" s="230"/>
      <c r="H58" s="230"/>
      <c r="I58" s="230"/>
    </row>
    <row r="59" spans="1:9" x14ac:dyDescent="0.3">
      <c r="A59" s="251"/>
      <c r="B59" s="230"/>
      <c r="C59" s="230"/>
      <c r="D59" s="252"/>
      <c r="E59" s="230"/>
      <c r="F59" s="230"/>
      <c r="G59" s="230"/>
      <c r="H59" s="230"/>
      <c r="I59" s="230"/>
    </row>
    <row r="60" spans="1:9" x14ac:dyDescent="0.3">
      <c r="A60" s="251"/>
      <c r="B60" s="230"/>
      <c r="C60" s="230"/>
      <c r="D60" s="252"/>
      <c r="E60" s="230"/>
      <c r="F60" s="230"/>
      <c r="G60" s="230"/>
      <c r="H60" s="230"/>
      <c r="I60" s="230"/>
    </row>
    <row r="61" spans="1:9" x14ac:dyDescent="0.3">
      <c r="A61" s="251"/>
      <c r="B61" s="230"/>
      <c r="C61" s="230"/>
      <c r="D61" s="252"/>
      <c r="E61" s="230"/>
      <c r="F61" s="230"/>
      <c r="G61" s="230"/>
      <c r="H61" s="230"/>
      <c r="I61" s="230"/>
    </row>
    <row r="62" spans="1:9" x14ac:dyDescent="0.3">
      <c r="A62" s="251"/>
      <c r="B62" s="230"/>
      <c r="C62" s="230"/>
      <c r="D62" s="252"/>
      <c r="E62" s="230"/>
      <c r="F62" s="230"/>
      <c r="G62" s="230"/>
      <c r="H62" s="230"/>
      <c r="I62" s="230"/>
    </row>
    <row r="63" spans="1:9" x14ac:dyDescent="0.3">
      <c r="A63" s="251"/>
      <c r="B63" s="230"/>
      <c r="C63" s="230"/>
      <c r="D63" s="252"/>
      <c r="E63" s="230"/>
      <c r="F63" s="230"/>
      <c r="G63" s="230"/>
      <c r="H63" s="230"/>
      <c r="I63" s="230"/>
    </row>
    <row r="64" spans="1:9" x14ac:dyDescent="0.3">
      <c r="A64" s="251"/>
      <c r="B64" s="230"/>
      <c r="C64" s="230"/>
      <c r="D64" s="252"/>
      <c r="E64" s="230"/>
      <c r="F64" s="230"/>
      <c r="G64" s="230"/>
      <c r="H64" s="230"/>
      <c r="I64" s="230"/>
    </row>
    <row r="65" spans="1:9" x14ac:dyDescent="0.3">
      <c r="A65" s="251"/>
      <c r="B65" s="230"/>
      <c r="C65" s="230"/>
      <c r="D65" s="252"/>
      <c r="E65" s="230"/>
      <c r="F65" s="230"/>
      <c r="G65" s="230"/>
      <c r="H65" s="230"/>
      <c r="I65" s="230"/>
    </row>
    <row r="66" spans="1:9" x14ac:dyDescent="0.3">
      <c r="A66" s="251"/>
      <c r="B66" s="230"/>
      <c r="C66" s="230"/>
      <c r="D66" s="252"/>
      <c r="E66" s="230"/>
      <c r="F66" s="230"/>
      <c r="G66" s="230"/>
      <c r="H66" s="230"/>
      <c r="I66" s="230"/>
    </row>
    <row r="67" spans="1:9" x14ac:dyDescent="0.3">
      <c r="A67" s="251"/>
      <c r="B67" s="230"/>
      <c r="C67" s="230"/>
      <c r="D67" s="252"/>
      <c r="E67" s="230"/>
      <c r="F67" s="230"/>
      <c r="G67" s="230"/>
      <c r="H67" s="230"/>
      <c r="I67" s="230"/>
    </row>
    <row r="68" spans="1:9" x14ac:dyDescent="0.3">
      <c r="A68" s="251"/>
      <c r="B68" s="230"/>
      <c r="C68" s="230"/>
      <c r="D68" s="252"/>
      <c r="E68" s="230"/>
      <c r="F68" s="230"/>
      <c r="G68" s="230"/>
      <c r="H68" s="230"/>
      <c r="I68" s="230"/>
    </row>
    <row r="69" spans="1:9" x14ac:dyDescent="0.3">
      <c r="A69" s="251"/>
      <c r="B69" s="230"/>
      <c r="C69" s="230"/>
      <c r="D69" s="252"/>
      <c r="E69" s="230"/>
      <c r="F69" s="230"/>
      <c r="G69" s="230"/>
      <c r="H69" s="230"/>
      <c r="I69" s="230"/>
    </row>
    <row r="70" spans="1:9" x14ac:dyDescent="0.3">
      <c r="A70" s="251"/>
      <c r="B70" s="230"/>
      <c r="C70" s="230"/>
      <c r="D70" s="252"/>
      <c r="E70" s="230"/>
      <c r="F70" s="230"/>
      <c r="G70" s="230"/>
      <c r="H70" s="230"/>
      <c r="I70" s="230"/>
    </row>
    <row r="71" spans="1:9" x14ac:dyDescent="0.3">
      <c r="A71" s="251"/>
      <c r="B71" s="230"/>
      <c r="C71" s="230"/>
      <c r="D71" s="252"/>
      <c r="E71" s="230"/>
      <c r="F71" s="230"/>
      <c r="G71" s="230"/>
      <c r="H71" s="230"/>
      <c r="I71" s="230"/>
    </row>
    <row r="72" spans="1:9" x14ac:dyDescent="0.3">
      <c r="A72" s="251"/>
      <c r="B72" s="230"/>
      <c r="C72" s="230"/>
      <c r="D72" s="252"/>
      <c r="E72" s="230"/>
      <c r="F72" s="230"/>
      <c r="G72" s="230"/>
      <c r="H72" s="230"/>
      <c r="I72" s="230"/>
    </row>
    <row r="73" spans="1:9" x14ac:dyDescent="0.3">
      <c r="A73" s="251"/>
      <c r="B73" s="230"/>
      <c r="C73" s="230"/>
      <c r="D73" s="252"/>
      <c r="E73" s="230"/>
      <c r="F73" s="230"/>
      <c r="G73" s="230"/>
      <c r="H73" s="230"/>
      <c r="I73" s="230"/>
    </row>
    <row r="74" spans="1:9" x14ac:dyDescent="0.3">
      <c r="A74" s="251"/>
      <c r="B74" s="230"/>
      <c r="C74" s="230"/>
      <c r="D74" s="252"/>
      <c r="E74" s="230"/>
      <c r="F74" s="230"/>
      <c r="G74" s="230"/>
      <c r="H74" s="230"/>
      <c r="I74" s="230"/>
    </row>
    <row r="75" spans="1:9" x14ac:dyDescent="0.3">
      <c r="A75" s="251"/>
      <c r="B75" s="230"/>
      <c r="C75" s="230"/>
      <c r="D75" s="252"/>
      <c r="E75" s="230"/>
      <c r="F75" s="230"/>
      <c r="G75" s="230"/>
      <c r="H75" s="230"/>
      <c r="I75" s="230"/>
    </row>
    <row r="76" spans="1:9" x14ac:dyDescent="0.3">
      <c r="A76" s="251"/>
      <c r="B76" s="230"/>
      <c r="C76" s="230"/>
      <c r="D76" s="252"/>
      <c r="E76" s="230"/>
      <c r="F76" s="230"/>
      <c r="G76" s="230"/>
      <c r="H76" s="230"/>
      <c r="I76" s="230"/>
    </row>
    <row r="77" spans="1:9" x14ac:dyDescent="0.3">
      <c r="A77" s="251"/>
      <c r="B77" s="230"/>
      <c r="C77" s="230"/>
      <c r="D77" s="252"/>
      <c r="E77" s="230"/>
      <c r="F77" s="230"/>
      <c r="G77" s="230"/>
      <c r="H77" s="230"/>
      <c r="I77" s="230"/>
    </row>
    <row r="78" spans="1:9" x14ac:dyDescent="0.3">
      <c r="A78" s="251"/>
      <c r="B78" s="230"/>
      <c r="C78" s="230"/>
      <c r="D78" s="252"/>
      <c r="E78" s="230"/>
      <c r="F78" s="230"/>
      <c r="G78" s="230"/>
      <c r="H78" s="230"/>
      <c r="I78" s="230"/>
    </row>
    <row r="79" spans="1:9" x14ac:dyDescent="0.3">
      <c r="A79" s="251"/>
      <c r="B79" s="230"/>
      <c r="C79" s="230"/>
      <c r="D79" s="252"/>
      <c r="E79" s="230"/>
      <c r="F79" s="230"/>
      <c r="G79" s="230"/>
      <c r="H79" s="230"/>
      <c r="I79" s="230"/>
    </row>
    <row r="80" spans="1:9" x14ac:dyDescent="0.3">
      <c r="A80" s="251"/>
      <c r="B80" s="230"/>
      <c r="C80" s="230"/>
      <c r="D80" s="252"/>
      <c r="E80" s="230"/>
      <c r="F80" s="230"/>
      <c r="G80" s="230"/>
      <c r="H80" s="230"/>
      <c r="I80" s="230"/>
    </row>
    <row r="81" spans="1:9" x14ac:dyDescent="0.3">
      <c r="A81" s="251"/>
      <c r="B81" s="230"/>
      <c r="C81" s="230"/>
      <c r="D81" s="252"/>
      <c r="E81" s="230"/>
      <c r="F81" s="230"/>
      <c r="G81" s="230"/>
      <c r="H81" s="230"/>
      <c r="I81" s="230"/>
    </row>
    <row r="82" spans="1:9" x14ac:dyDescent="0.3">
      <c r="A82" s="251"/>
      <c r="B82" s="230"/>
      <c r="C82" s="230"/>
      <c r="D82" s="252"/>
      <c r="E82" s="230"/>
      <c r="F82" s="230"/>
      <c r="G82" s="230"/>
      <c r="H82" s="230"/>
      <c r="I82" s="230"/>
    </row>
    <row r="83" spans="1:9" x14ac:dyDescent="0.3">
      <c r="A83" s="251"/>
      <c r="B83" s="230"/>
      <c r="C83" s="230"/>
      <c r="D83" s="252"/>
      <c r="E83" s="230"/>
      <c r="F83" s="230"/>
      <c r="G83" s="230"/>
      <c r="H83" s="230"/>
      <c r="I83" s="230"/>
    </row>
    <row r="84" spans="1:9" x14ac:dyDescent="0.3">
      <c r="A84" s="251"/>
      <c r="B84" s="230"/>
      <c r="C84" s="230"/>
      <c r="D84" s="252"/>
      <c r="E84" s="230"/>
      <c r="F84" s="230"/>
      <c r="G84" s="230"/>
      <c r="H84" s="230"/>
      <c r="I84" s="230"/>
    </row>
    <row r="85" spans="1:9" x14ac:dyDescent="0.3">
      <c r="A85" s="251"/>
      <c r="B85" s="230"/>
      <c r="C85" s="230"/>
      <c r="D85" s="252"/>
      <c r="E85" s="230"/>
      <c r="F85" s="230"/>
      <c r="G85" s="230"/>
      <c r="H85" s="230"/>
      <c r="I85" s="230"/>
    </row>
    <row r="86" spans="1:9" x14ac:dyDescent="0.3">
      <c r="A86" s="251"/>
      <c r="B86" s="230"/>
      <c r="C86" s="230"/>
      <c r="D86" s="252"/>
      <c r="E86" s="230"/>
      <c r="F86" s="230"/>
      <c r="G86" s="230"/>
      <c r="H86" s="230"/>
      <c r="I86" s="230"/>
    </row>
    <row r="87" spans="1:9" x14ac:dyDescent="0.3">
      <c r="A87" s="251"/>
      <c r="B87" s="230"/>
      <c r="C87" s="230"/>
      <c r="D87" s="252"/>
      <c r="E87" s="230"/>
      <c r="F87" s="230"/>
      <c r="G87" s="230"/>
      <c r="H87" s="230"/>
      <c r="I87" s="230"/>
    </row>
    <row r="88" spans="1:9" x14ac:dyDescent="0.3">
      <c r="A88" s="251"/>
      <c r="B88" s="230"/>
      <c r="C88" s="230"/>
      <c r="D88" s="252"/>
      <c r="E88" s="230"/>
      <c r="F88" s="230"/>
      <c r="G88" s="230"/>
      <c r="H88" s="230"/>
      <c r="I88" s="230"/>
    </row>
    <row r="89" spans="1:9" x14ac:dyDescent="0.3">
      <c r="A89" s="251"/>
      <c r="B89" s="230"/>
      <c r="C89" s="230"/>
      <c r="D89" s="252"/>
      <c r="E89" s="230"/>
      <c r="F89" s="230"/>
      <c r="G89" s="230"/>
      <c r="H89" s="230"/>
      <c r="I89" s="230"/>
    </row>
    <row r="90" spans="1:9" x14ac:dyDescent="0.3">
      <c r="A90" s="251"/>
      <c r="B90" s="230"/>
      <c r="C90" s="230"/>
      <c r="D90" s="252"/>
      <c r="E90" s="230"/>
      <c r="F90" s="230"/>
      <c r="G90" s="230"/>
      <c r="H90" s="230"/>
      <c r="I90" s="230"/>
    </row>
    <row r="91" spans="1:9" x14ac:dyDescent="0.3">
      <c r="A91" s="251"/>
      <c r="B91" s="230"/>
      <c r="C91" s="230"/>
      <c r="D91" s="252"/>
      <c r="E91" s="230"/>
      <c r="F91" s="230"/>
      <c r="G91" s="230"/>
      <c r="H91" s="230"/>
      <c r="I91" s="230"/>
    </row>
    <row r="92" spans="1:9" x14ac:dyDescent="0.3">
      <c r="A92" s="251"/>
      <c r="B92" s="230"/>
      <c r="C92" s="230"/>
      <c r="D92" s="252"/>
      <c r="E92" s="230"/>
      <c r="F92" s="230"/>
      <c r="G92" s="230"/>
      <c r="H92" s="230"/>
      <c r="I92" s="230"/>
    </row>
    <row r="93" spans="1:9" x14ac:dyDescent="0.3">
      <c r="A93" s="251"/>
      <c r="B93" s="230"/>
      <c r="C93" s="230"/>
      <c r="D93" s="252"/>
      <c r="E93" s="230"/>
      <c r="F93" s="230"/>
      <c r="G93" s="230"/>
      <c r="H93" s="230"/>
      <c r="I93" s="230"/>
    </row>
    <row r="94" spans="1:9" x14ac:dyDescent="0.3">
      <c r="A94" s="251"/>
      <c r="B94" s="230"/>
      <c r="C94" s="230"/>
      <c r="D94" s="252"/>
      <c r="E94" s="230"/>
      <c r="F94" s="230"/>
      <c r="G94" s="230"/>
      <c r="H94" s="230"/>
      <c r="I94" s="230"/>
    </row>
    <row r="95" spans="1:9" x14ac:dyDescent="0.3">
      <c r="A95" s="251"/>
      <c r="B95" s="230"/>
      <c r="C95" s="230"/>
      <c r="D95" s="252"/>
      <c r="E95" s="230"/>
      <c r="F95" s="230"/>
      <c r="G95" s="230"/>
      <c r="H95" s="230"/>
      <c r="I95" s="230"/>
    </row>
    <row r="96" spans="1:9" x14ac:dyDescent="0.3">
      <c r="A96" s="251"/>
      <c r="B96" s="230"/>
      <c r="C96" s="230"/>
      <c r="D96" s="252"/>
      <c r="E96" s="230"/>
      <c r="F96" s="230"/>
      <c r="G96" s="230"/>
      <c r="H96" s="230"/>
      <c r="I96" s="230"/>
    </row>
    <row r="97" spans="1:9" x14ac:dyDescent="0.3">
      <c r="A97" s="251"/>
      <c r="B97" s="230"/>
      <c r="C97" s="230"/>
      <c r="D97" s="252"/>
      <c r="E97" s="230"/>
      <c r="F97" s="230"/>
      <c r="G97" s="230"/>
      <c r="H97" s="230"/>
      <c r="I97" s="230"/>
    </row>
    <row r="98" spans="1:9" x14ac:dyDescent="0.3">
      <c r="A98" s="251"/>
      <c r="B98" s="230"/>
      <c r="C98" s="230"/>
      <c r="D98" s="252"/>
      <c r="E98" s="230"/>
      <c r="F98" s="230"/>
      <c r="G98" s="230"/>
      <c r="H98" s="230"/>
      <c r="I98" s="230"/>
    </row>
    <row r="99" spans="1:9" x14ac:dyDescent="0.3">
      <c r="A99" s="251"/>
      <c r="B99" s="230"/>
      <c r="C99" s="230"/>
      <c r="D99" s="252"/>
      <c r="E99" s="230"/>
      <c r="F99" s="230"/>
      <c r="G99" s="230"/>
      <c r="H99" s="230"/>
      <c r="I99" s="230"/>
    </row>
    <row r="100" spans="1:9" x14ac:dyDescent="0.3">
      <c r="A100" s="251"/>
      <c r="B100" s="230"/>
      <c r="C100" s="230"/>
      <c r="D100" s="252"/>
      <c r="E100" s="230"/>
      <c r="F100" s="230"/>
      <c r="G100" s="230"/>
      <c r="H100" s="230"/>
      <c r="I100" s="230"/>
    </row>
    <row r="101" spans="1:9" x14ac:dyDescent="0.3">
      <c r="A101" s="251"/>
      <c r="B101" s="230"/>
      <c r="C101" s="230"/>
      <c r="D101" s="252"/>
      <c r="E101" s="230"/>
      <c r="F101" s="230"/>
      <c r="G101" s="230"/>
      <c r="H101" s="230"/>
      <c r="I101" s="230"/>
    </row>
    <row r="102" spans="1:9" x14ac:dyDescent="0.3">
      <c r="A102" s="251"/>
      <c r="B102" s="230"/>
      <c r="C102" s="230"/>
      <c r="D102" s="252"/>
      <c r="E102" s="230"/>
      <c r="F102" s="230"/>
      <c r="G102" s="230"/>
      <c r="H102" s="230"/>
      <c r="I102" s="230"/>
    </row>
    <row r="103" spans="1:9" x14ac:dyDescent="0.3">
      <c r="A103" s="251"/>
      <c r="B103" s="230"/>
      <c r="C103" s="230"/>
      <c r="D103" s="252"/>
      <c r="E103" s="230"/>
      <c r="F103" s="230"/>
      <c r="G103" s="230"/>
      <c r="H103" s="230"/>
      <c r="I103" s="230"/>
    </row>
    <row r="104" spans="1:9" x14ac:dyDescent="0.3">
      <c r="A104" s="251"/>
      <c r="B104" s="230"/>
      <c r="C104" s="230"/>
      <c r="D104" s="252"/>
      <c r="E104" s="230"/>
      <c r="F104" s="230"/>
      <c r="G104" s="230"/>
      <c r="H104" s="230"/>
      <c r="I104" s="230"/>
    </row>
    <row r="105" spans="1:9" x14ac:dyDescent="0.3">
      <c r="A105" s="251"/>
      <c r="B105" s="230"/>
      <c r="C105" s="230"/>
      <c r="D105" s="252"/>
      <c r="E105" s="230"/>
      <c r="F105" s="230"/>
      <c r="G105" s="230"/>
      <c r="H105" s="230"/>
      <c r="I105" s="230"/>
    </row>
    <row r="106" spans="1:9" x14ac:dyDescent="0.3">
      <c r="A106" s="251"/>
      <c r="B106" s="230"/>
      <c r="C106" s="230"/>
      <c r="D106" s="252"/>
      <c r="E106" s="230"/>
      <c r="F106" s="230"/>
      <c r="G106" s="230"/>
      <c r="H106" s="230"/>
      <c r="I106" s="230"/>
    </row>
    <row r="107" spans="1:9" x14ac:dyDescent="0.3">
      <c r="A107" s="251"/>
      <c r="B107" s="230"/>
      <c r="C107" s="230"/>
      <c r="D107" s="252"/>
      <c r="E107" s="230"/>
      <c r="F107" s="230"/>
      <c r="G107" s="230"/>
      <c r="H107" s="230"/>
      <c r="I107" s="230"/>
    </row>
    <row r="108" spans="1:9" x14ac:dyDescent="0.3">
      <c r="A108" s="251"/>
      <c r="B108" s="230"/>
      <c r="C108" s="230"/>
      <c r="D108" s="252"/>
      <c r="E108" s="230"/>
      <c r="F108" s="230"/>
      <c r="G108" s="230"/>
      <c r="H108" s="230"/>
      <c r="I108" s="230"/>
    </row>
    <row r="109" spans="1:9" x14ac:dyDescent="0.3">
      <c r="A109" s="251"/>
      <c r="B109" s="230"/>
      <c r="C109" s="230"/>
      <c r="D109" s="252"/>
      <c r="E109" s="230"/>
      <c r="F109" s="230"/>
      <c r="G109" s="230"/>
      <c r="H109" s="230"/>
      <c r="I109" s="230"/>
    </row>
    <row r="110" spans="1:9" x14ac:dyDescent="0.3">
      <c r="A110" s="251"/>
      <c r="B110" s="230"/>
      <c r="C110" s="230"/>
      <c r="D110" s="252"/>
      <c r="E110" s="230"/>
      <c r="F110" s="230"/>
      <c r="G110" s="230"/>
      <c r="H110" s="230"/>
      <c r="I110" s="230"/>
    </row>
    <row r="111" spans="1:9" x14ac:dyDescent="0.3">
      <c r="A111" s="251"/>
      <c r="B111" s="230"/>
      <c r="C111" s="230"/>
      <c r="D111" s="252"/>
      <c r="E111" s="230"/>
      <c r="F111" s="230"/>
      <c r="G111" s="230"/>
      <c r="H111" s="230"/>
      <c r="I111" s="230"/>
    </row>
    <row r="112" spans="1:9" x14ac:dyDescent="0.3">
      <c r="A112" s="251"/>
      <c r="B112" s="230"/>
      <c r="C112" s="230"/>
      <c r="D112" s="252"/>
      <c r="E112" s="230"/>
      <c r="F112" s="230"/>
      <c r="G112" s="230"/>
      <c r="H112" s="230"/>
      <c r="I112" s="230"/>
    </row>
    <row r="113" spans="1:9" x14ac:dyDescent="0.3">
      <c r="A113" s="251"/>
      <c r="B113" s="230"/>
      <c r="C113" s="230"/>
      <c r="D113" s="252"/>
      <c r="E113" s="230"/>
      <c r="F113" s="230"/>
      <c r="G113" s="230"/>
      <c r="H113" s="230"/>
      <c r="I113" s="230"/>
    </row>
    <row r="114" spans="1:9" x14ac:dyDescent="0.3">
      <c r="A114" s="251"/>
      <c r="B114" s="230"/>
      <c r="C114" s="230"/>
      <c r="D114" s="252"/>
      <c r="E114" s="230"/>
      <c r="F114" s="230"/>
      <c r="G114" s="230"/>
      <c r="H114" s="230"/>
      <c r="I114" s="230"/>
    </row>
    <row r="115" spans="1:9" x14ac:dyDescent="0.3">
      <c r="A115" s="251"/>
      <c r="B115" s="230"/>
      <c r="C115" s="230"/>
      <c r="D115" s="252"/>
      <c r="E115" s="230"/>
      <c r="F115" s="230"/>
      <c r="G115" s="230"/>
      <c r="H115" s="230"/>
      <c r="I115" s="230"/>
    </row>
    <row r="116" spans="1:9" x14ac:dyDescent="0.3">
      <c r="A116" s="251"/>
      <c r="B116" s="230"/>
      <c r="C116" s="230"/>
      <c r="D116" s="252"/>
      <c r="E116" s="230"/>
      <c r="F116" s="230"/>
      <c r="G116" s="230"/>
      <c r="H116" s="230"/>
      <c r="I116" s="230"/>
    </row>
    <row r="117" spans="1:9" x14ac:dyDescent="0.3">
      <c r="A117" s="251"/>
      <c r="B117" s="230"/>
      <c r="C117" s="230"/>
      <c r="D117" s="252"/>
      <c r="E117" s="230"/>
      <c r="F117" s="230"/>
      <c r="G117" s="230"/>
      <c r="H117" s="230"/>
      <c r="I117" s="230"/>
    </row>
    <row r="118" spans="1:9" x14ac:dyDescent="0.3">
      <c r="A118" s="251"/>
      <c r="B118" s="230"/>
      <c r="C118" s="230"/>
      <c r="D118" s="252"/>
      <c r="E118" s="230"/>
      <c r="F118" s="230"/>
      <c r="G118" s="230"/>
      <c r="H118" s="230"/>
      <c r="I118" s="230"/>
    </row>
    <row r="119" spans="1:9" x14ac:dyDescent="0.3">
      <c r="A119" s="251"/>
      <c r="B119" s="230"/>
      <c r="C119" s="230"/>
      <c r="D119" s="252"/>
      <c r="E119" s="230"/>
      <c r="F119" s="230"/>
      <c r="G119" s="230"/>
      <c r="H119" s="230"/>
      <c r="I119" s="230"/>
    </row>
    <row r="120" spans="1:9" x14ac:dyDescent="0.3">
      <c r="A120" s="251"/>
      <c r="B120" s="230"/>
      <c r="C120" s="230"/>
      <c r="D120" s="252"/>
      <c r="E120" s="230"/>
      <c r="F120" s="230"/>
      <c r="G120" s="230"/>
      <c r="H120" s="230"/>
      <c r="I120" s="230"/>
    </row>
    <row r="121" spans="1:9" x14ac:dyDescent="0.3">
      <c r="A121" s="251"/>
      <c r="B121" s="230"/>
      <c r="C121" s="230"/>
      <c r="D121" s="252"/>
      <c r="E121" s="230"/>
      <c r="F121" s="230"/>
      <c r="G121" s="230"/>
      <c r="H121" s="230"/>
      <c r="I121" s="230"/>
    </row>
    <row r="122" spans="1:9" x14ac:dyDescent="0.3">
      <c r="A122" s="251"/>
      <c r="B122" s="230"/>
      <c r="C122" s="230"/>
      <c r="D122" s="252"/>
      <c r="E122" s="230"/>
      <c r="F122" s="230"/>
      <c r="G122" s="230"/>
      <c r="H122" s="230"/>
      <c r="I122" s="230"/>
    </row>
    <row r="123" spans="1:9" x14ac:dyDescent="0.3">
      <c r="A123" s="251"/>
      <c r="B123" s="230"/>
      <c r="C123" s="230"/>
      <c r="D123" s="252"/>
      <c r="E123" s="230"/>
      <c r="F123" s="230"/>
      <c r="G123" s="230"/>
      <c r="H123" s="230"/>
      <c r="I123" s="230"/>
    </row>
    <row r="124" spans="1:9" x14ac:dyDescent="0.3">
      <c r="A124" s="251"/>
      <c r="B124" s="230"/>
      <c r="C124" s="230"/>
      <c r="D124" s="252"/>
      <c r="E124" s="230"/>
      <c r="F124" s="230"/>
      <c r="G124" s="230"/>
      <c r="H124" s="230"/>
      <c r="I124" s="230"/>
    </row>
    <row r="125" spans="1:9" x14ac:dyDescent="0.3">
      <c r="A125" s="251"/>
      <c r="B125" s="230"/>
      <c r="C125" s="230"/>
      <c r="D125" s="252"/>
      <c r="E125" s="230"/>
      <c r="F125" s="230"/>
      <c r="G125" s="230"/>
      <c r="H125" s="230"/>
      <c r="I125" s="230"/>
    </row>
    <row r="126" spans="1:9" x14ac:dyDescent="0.3">
      <c r="A126" s="251"/>
      <c r="B126" s="230"/>
      <c r="C126" s="230"/>
      <c r="D126" s="252"/>
      <c r="E126" s="230"/>
      <c r="F126" s="230"/>
      <c r="G126" s="230"/>
      <c r="H126" s="230"/>
      <c r="I126" s="230"/>
    </row>
    <row r="127" spans="1:9" x14ac:dyDescent="0.3">
      <c r="A127" s="251"/>
      <c r="B127" s="230"/>
      <c r="C127" s="230"/>
      <c r="D127" s="252"/>
      <c r="E127" s="230"/>
      <c r="F127" s="230"/>
      <c r="G127" s="230"/>
      <c r="H127" s="230"/>
      <c r="I127" s="230"/>
    </row>
    <row r="128" spans="1:9" x14ac:dyDescent="0.3">
      <c r="A128" s="251"/>
      <c r="B128" s="230"/>
      <c r="C128" s="230"/>
      <c r="D128" s="252"/>
      <c r="E128" s="230"/>
      <c r="F128" s="230"/>
      <c r="G128" s="230"/>
      <c r="H128" s="230"/>
      <c r="I128" s="230"/>
    </row>
    <row r="129" spans="1:9" x14ac:dyDescent="0.3">
      <c r="A129" s="251"/>
      <c r="B129" s="230"/>
      <c r="C129" s="230"/>
      <c r="D129" s="252"/>
      <c r="E129" s="230"/>
      <c r="F129" s="230"/>
      <c r="G129" s="230"/>
      <c r="H129" s="230"/>
      <c r="I129" s="230"/>
    </row>
    <row r="130" spans="1:9" x14ac:dyDescent="0.3">
      <c r="A130" s="251"/>
      <c r="B130" s="230"/>
      <c r="C130" s="230"/>
      <c r="D130" s="252"/>
      <c r="E130" s="230"/>
      <c r="F130" s="230"/>
      <c r="G130" s="230"/>
      <c r="H130" s="230"/>
      <c r="I130" s="230"/>
    </row>
    <row r="131" spans="1:9" x14ac:dyDescent="0.3">
      <c r="A131" s="251"/>
      <c r="B131" s="230"/>
      <c r="C131" s="230"/>
      <c r="D131" s="252"/>
      <c r="E131" s="230"/>
      <c r="F131" s="230"/>
      <c r="G131" s="230"/>
      <c r="H131" s="230"/>
      <c r="I131" s="230"/>
    </row>
    <row r="132" spans="1:9" x14ac:dyDescent="0.3">
      <c r="A132" s="251"/>
      <c r="B132" s="230"/>
      <c r="C132" s="230"/>
      <c r="D132" s="252"/>
      <c r="E132" s="230"/>
      <c r="F132" s="230"/>
      <c r="G132" s="230"/>
      <c r="H132" s="230"/>
      <c r="I132" s="230"/>
    </row>
    <row r="133" spans="1:9" x14ac:dyDescent="0.3">
      <c r="A133" s="251"/>
      <c r="B133" s="230"/>
      <c r="C133" s="230"/>
      <c r="D133" s="252"/>
      <c r="E133" s="230"/>
      <c r="F133" s="230"/>
      <c r="G133" s="230"/>
      <c r="H133" s="230"/>
      <c r="I133" s="230"/>
    </row>
    <row r="134" spans="1:9" x14ac:dyDescent="0.3">
      <c r="A134" s="251"/>
      <c r="B134" s="230"/>
      <c r="C134" s="230"/>
      <c r="D134" s="252"/>
      <c r="E134" s="230"/>
      <c r="F134" s="230"/>
      <c r="G134" s="230"/>
      <c r="H134" s="230"/>
      <c r="I134" s="230"/>
    </row>
    <row r="135" spans="1:9" x14ac:dyDescent="0.3">
      <c r="A135" s="251"/>
      <c r="B135" s="230"/>
      <c r="C135" s="230"/>
      <c r="D135" s="252"/>
      <c r="E135" s="230"/>
      <c r="F135" s="230"/>
      <c r="G135" s="230"/>
      <c r="H135" s="230"/>
      <c r="I135" s="230"/>
    </row>
    <row r="136" spans="1:9" x14ac:dyDescent="0.3">
      <c r="A136" s="251"/>
      <c r="B136" s="230"/>
      <c r="C136" s="230"/>
      <c r="D136" s="252"/>
      <c r="E136" s="230"/>
      <c r="F136" s="230"/>
      <c r="G136" s="230"/>
      <c r="H136" s="230"/>
      <c r="I136" s="230"/>
    </row>
    <row r="137" spans="1:9" x14ac:dyDescent="0.3">
      <c r="A137" s="251"/>
      <c r="B137" s="230"/>
      <c r="C137" s="230"/>
      <c r="D137" s="252"/>
      <c r="E137" s="230"/>
      <c r="F137" s="230"/>
      <c r="G137" s="230"/>
      <c r="H137" s="230"/>
      <c r="I137" s="230"/>
    </row>
    <row r="138" spans="1:9" x14ac:dyDescent="0.3">
      <c r="A138" s="251"/>
      <c r="B138" s="230"/>
      <c r="C138" s="230"/>
      <c r="D138" s="252"/>
      <c r="E138" s="230"/>
      <c r="F138" s="230"/>
      <c r="G138" s="230"/>
      <c r="H138" s="230"/>
      <c r="I138" s="230"/>
    </row>
    <row r="139" spans="1:9" x14ac:dyDescent="0.3">
      <c r="A139" s="251"/>
      <c r="B139" s="230"/>
      <c r="C139" s="230"/>
      <c r="D139" s="252"/>
      <c r="E139" s="230"/>
      <c r="F139" s="230"/>
      <c r="G139" s="230"/>
      <c r="H139" s="230"/>
      <c r="I139" s="230"/>
    </row>
    <row r="140" spans="1:9" x14ac:dyDescent="0.3">
      <c r="A140" s="251"/>
      <c r="B140" s="230"/>
      <c r="C140" s="230"/>
      <c r="D140" s="252"/>
      <c r="E140" s="230"/>
      <c r="F140" s="230"/>
      <c r="G140" s="230"/>
      <c r="H140" s="230"/>
      <c r="I140" s="230"/>
    </row>
    <row r="141" spans="1:9" x14ac:dyDescent="0.3">
      <c r="A141" s="251"/>
      <c r="B141" s="230"/>
      <c r="C141" s="230"/>
      <c r="D141" s="252"/>
      <c r="E141" s="230"/>
      <c r="F141" s="230"/>
      <c r="G141" s="230"/>
      <c r="H141" s="230"/>
      <c r="I141" s="230"/>
    </row>
    <row r="142" spans="1:9" x14ac:dyDescent="0.3">
      <c r="A142" s="251"/>
      <c r="B142" s="230"/>
      <c r="C142" s="230"/>
      <c r="D142" s="252"/>
      <c r="E142" s="230"/>
      <c r="F142" s="230"/>
      <c r="G142" s="230"/>
      <c r="H142" s="230"/>
      <c r="I142" s="230"/>
    </row>
    <row r="143" spans="1:9" x14ac:dyDescent="0.3">
      <c r="A143" s="251"/>
      <c r="B143" s="230"/>
      <c r="C143" s="230"/>
      <c r="D143" s="252"/>
      <c r="E143" s="230"/>
      <c r="F143" s="230"/>
      <c r="G143" s="230"/>
      <c r="H143" s="230"/>
      <c r="I143" s="230"/>
    </row>
    <row r="144" spans="1:9" x14ac:dyDescent="0.3">
      <c r="A144" s="251"/>
      <c r="B144" s="230"/>
      <c r="C144" s="230"/>
      <c r="D144" s="252"/>
      <c r="E144" s="230"/>
      <c r="F144" s="230"/>
      <c r="G144" s="230"/>
      <c r="H144" s="230"/>
      <c r="I144" s="230"/>
    </row>
    <row r="145" spans="1:9" x14ac:dyDescent="0.3">
      <c r="A145" s="251"/>
      <c r="B145" s="230"/>
      <c r="C145" s="230"/>
      <c r="D145" s="252"/>
      <c r="E145" s="230"/>
      <c r="F145" s="230"/>
      <c r="G145" s="230"/>
      <c r="H145" s="230"/>
      <c r="I145" s="230"/>
    </row>
    <row r="146" spans="1:9" x14ac:dyDescent="0.3">
      <c r="A146" s="251"/>
      <c r="B146" s="230"/>
      <c r="C146" s="230"/>
      <c r="D146" s="252"/>
      <c r="E146" s="230"/>
      <c r="F146" s="230"/>
      <c r="G146" s="230"/>
      <c r="H146" s="230"/>
      <c r="I146" s="230"/>
    </row>
    <row r="147" spans="1:9" x14ac:dyDescent="0.3">
      <c r="A147" s="251"/>
      <c r="B147" s="230"/>
      <c r="C147" s="230"/>
      <c r="D147" s="252"/>
      <c r="E147" s="230"/>
      <c r="F147" s="230"/>
      <c r="G147" s="230"/>
      <c r="H147" s="230"/>
      <c r="I147" s="230"/>
    </row>
    <row r="148" spans="1:9" x14ac:dyDescent="0.3">
      <c r="A148" s="251"/>
      <c r="B148" s="230"/>
      <c r="C148" s="230"/>
      <c r="D148" s="252"/>
      <c r="E148" s="230"/>
      <c r="F148" s="230"/>
      <c r="G148" s="230"/>
      <c r="H148" s="230"/>
      <c r="I148" s="230"/>
    </row>
    <row r="149" spans="1:9" x14ac:dyDescent="0.3">
      <c r="A149" s="251"/>
      <c r="B149" s="230"/>
      <c r="C149" s="230"/>
      <c r="D149" s="252"/>
      <c r="E149" s="230"/>
      <c r="F149" s="230"/>
      <c r="G149" s="230"/>
      <c r="H149" s="230"/>
      <c r="I149" s="230"/>
    </row>
    <row r="150" spans="1:9" x14ac:dyDescent="0.3">
      <c r="A150" s="251"/>
      <c r="B150" s="230"/>
      <c r="C150" s="230"/>
      <c r="D150" s="252"/>
      <c r="E150" s="230"/>
      <c r="F150" s="230"/>
      <c r="G150" s="230"/>
      <c r="H150" s="230"/>
      <c r="I150" s="230"/>
    </row>
    <row r="151" spans="1:9" x14ac:dyDescent="0.3">
      <c r="A151" s="251"/>
      <c r="B151" s="230"/>
      <c r="C151" s="230"/>
      <c r="D151" s="252"/>
      <c r="E151" s="230"/>
      <c r="F151" s="230"/>
      <c r="G151" s="230"/>
      <c r="H151" s="230"/>
      <c r="I151" s="230"/>
    </row>
    <row r="152" spans="1:9" x14ac:dyDescent="0.3">
      <c r="A152" s="251"/>
      <c r="B152" s="230"/>
      <c r="C152" s="230"/>
      <c r="D152" s="252"/>
      <c r="E152" s="230"/>
      <c r="F152" s="230"/>
      <c r="G152" s="230"/>
      <c r="H152" s="230"/>
      <c r="I152" s="230"/>
    </row>
    <row r="153" spans="1:9" x14ac:dyDescent="0.3">
      <c r="A153" s="251"/>
      <c r="B153" s="230"/>
      <c r="C153" s="230"/>
      <c r="D153" s="252"/>
      <c r="E153" s="230"/>
      <c r="F153" s="230"/>
      <c r="G153" s="230"/>
      <c r="H153" s="230"/>
      <c r="I153" s="230"/>
    </row>
    <row r="154" spans="1:9" x14ac:dyDescent="0.3">
      <c r="A154" s="251"/>
      <c r="B154" s="230"/>
      <c r="C154" s="230"/>
      <c r="D154" s="252"/>
      <c r="E154" s="230"/>
      <c r="F154" s="230"/>
      <c r="G154" s="230"/>
      <c r="H154" s="230"/>
      <c r="I154" s="230"/>
    </row>
    <row r="155" spans="1:9" x14ac:dyDescent="0.3">
      <c r="A155" s="251"/>
      <c r="B155" s="230"/>
      <c r="C155" s="230"/>
      <c r="D155" s="252"/>
      <c r="E155" s="230"/>
      <c r="F155" s="230"/>
      <c r="G155" s="230"/>
      <c r="H155" s="230"/>
      <c r="I155" s="230"/>
    </row>
    <row r="156" spans="1:9" x14ac:dyDescent="0.3">
      <c r="A156" s="251"/>
      <c r="B156" s="230"/>
      <c r="C156" s="230"/>
      <c r="D156" s="252"/>
      <c r="E156" s="230"/>
      <c r="F156" s="230"/>
      <c r="G156" s="230"/>
      <c r="H156" s="230"/>
      <c r="I156" s="230"/>
    </row>
    <row r="157" spans="1:9" x14ac:dyDescent="0.3">
      <c r="A157" s="251"/>
      <c r="B157" s="230"/>
      <c r="C157" s="230"/>
      <c r="D157" s="252"/>
      <c r="E157" s="230"/>
      <c r="F157" s="230"/>
      <c r="G157" s="230"/>
      <c r="H157" s="230"/>
      <c r="I157" s="230"/>
    </row>
    <row r="158" spans="1:9" x14ac:dyDescent="0.3">
      <c r="A158" s="251"/>
      <c r="B158" s="230"/>
      <c r="C158" s="230"/>
      <c r="D158" s="252"/>
      <c r="E158" s="230"/>
      <c r="F158" s="230"/>
      <c r="G158" s="230"/>
      <c r="H158" s="230"/>
      <c r="I158" s="230"/>
    </row>
    <row r="159" spans="1:9" x14ac:dyDescent="0.3">
      <c r="A159" s="251"/>
      <c r="B159" s="230"/>
      <c r="C159" s="230"/>
      <c r="D159" s="252"/>
      <c r="E159" s="230"/>
      <c r="F159" s="230"/>
      <c r="G159" s="230"/>
      <c r="H159" s="230"/>
      <c r="I159" s="230"/>
    </row>
    <row r="160" spans="1:9" x14ac:dyDescent="0.3">
      <c r="A160" s="251"/>
      <c r="B160" s="230"/>
      <c r="C160" s="230"/>
      <c r="D160" s="252"/>
      <c r="E160" s="230"/>
      <c r="F160" s="230"/>
      <c r="G160" s="230"/>
      <c r="H160" s="230"/>
      <c r="I160" s="230"/>
    </row>
    <row r="161" spans="1:9" x14ac:dyDescent="0.3">
      <c r="A161" s="251"/>
      <c r="B161" s="230"/>
      <c r="C161" s="230"/>
      <c r="D161" s="252"/>
      <c r="E161" s="230"/>
      <c r="F161" s="230"/>
      <c r="G161" s="230"/>
      <c r="H161" s="230"/>
      <c r="I161" s="230"/>
    </row>
    <row r="162" spans="1:9" x14ac:dyDescent="0.3">
      <c r="A162" s="251"/>
      <c r="B162" s="230"/>
      <c r="C162" s="230"/>
      <c r="D162" s="252"/>
      <c r="E162" s="230"/>
      <c r="F162" s="230"/>
      <c r="G162" s="230"/>
      <c r="H162" s="230"/>
      <c r="I162" s="230"/>
    </row>
    <row r="163" spans="1:9" x14ac:dyDescent="0.3">
      <c r="A163" s="251"/>
      <c r="B163" s="230"/>
      <c r="C163" s="230"/>
      <c r="D163" s="252"/>
      <c r="E163" s="230"/>
      <c r="F163" s="230"/>
      <c r="G163" s="230"/>
      <c r="H163" s="230"/>
      <c r="I163" s="230"/>
    </row>
    <row r="164" spans="1:9" x14ac:dyDescent="0.3">
      <c r="A164" s="251"/>
      <c r="B164" s="230"/>
      <c r="C164" s="230"/>
      <c r="D164" s="252"/>
      <c r="E164" s="230"/>
      <c r="F164" s="230"/>
      <c r="G164" s="230"/>
      <c r="H164" s="230"/>
      <c r="I164" s="230"/>
    </row>
    <row r="165" spans="1:9" x14ac:dyDescent="0.3">
      <c r="A165" s="251"/>
      <c r="B165" s="230"/>
      <c r="C165" s="230"/>
      <c r="D165" s="252"/>
      <c r="E165" s="230"/>
      <c r="F165" s="230"/>
      <c r="G165" s="230"/>
      <c r="H165" s="230"/>
      <c r="I165" s="230"/>
    </row>
    <row r="166" spans="1:9" x14ac:dyDescent="0.3">
      <c r="A166" s="251"/>
      <c r="B166" s="230"/>
      <c r="C166" s="230"/>
      <c r="D166" s="252"/>
      <c r="E166" s="230"/>
      <c r="F166" s="230"/>
      <c r="G166" s="230"/>
      <c r="H166" s="230"/>
      <c r="I166" s="230"/>
    </row>
    <row r="167" spans="1:9" x14ac:dyDescent="0.3">
      <c r="A167" s="251"/>
      <c r="B167" s="230"/>
      <c r="C167" s="230"/>
      <c r="D167" s="252"/>
      <c r="E167" s="230"/>
      <c r="F167" s="230"/>
      <c r="G167" s="230"/>
      <c r="H167" s="230"/>
      <c r="I167" s="230"/>
    </row>
    <row r="168" spans="1:9" x14ac:dyDescent="0.3">
      <c r="A168" s="251"/>
      <c r="B168" s="230"/>
      <c r="C168" s="230"/>
      <c r="D168" s="252"/>
      <c r="E168" s="230"/>
      <c r="F168" s="230"/>
      <c r="G168" s="230"/>
      <c r="H168" s="230"/>
      <c r="I168" s="230"/>
    </row>
    <row r="169" spans="1:9" x14ac:dyDescent="0.3">
      <c r="A169" s="251"/>
      <c r="B169" s="230"/>
      <c r="C169" s="230"/>
      <c r="D169" s="252"/>
      <c r="E169" s="230"/>
      <c r="F169" s="230"/>
      <c r="G169" s="230"/>
      <c r="H169" s="230"/>
      <c r="I169" s="230"/>
    </row>
    <row r="170" spans="1:9" x14ac:dyDescent="0.3">
      <c r="A170" s="251"/>
      <c r="B170" s="230"/>
      <c r="C170" s="230"/>
      <c r="D170" s="252"/>
      <c r="E170" s="230"/>
      <c r="F170" s="230"/>
      <c r="G170" s="230"/>
      <c r="H170" s="230"/>
      <c r="I170" s="230"/>
    </row>
    <row r="171" spans="1:9" x14ac:dyDescent="0.3">
      <c r="A171" s="251"/>
      <c r="B171" s="230"/>
      <c r="C171" s="230"/>
      <c r="D171" s="252"/>
      <c r="E171" s="230"/>
      <c r="F171" s="230"/>
      <c r="G171" s="230"/>
      <c r="H171" s="230"/>
      <c r="I171" s="230"/>
    </row>
    <row r="172" spans="1:9" x14ac:dyDescent="0.3">
      <c r="A172" s="251"/>
      <c r="B172" s="230"/>
      <c r="C172" s="230"/>
      <c r="D172" s="252"/>
      <c r="E172" s="230"/>
      <c r="F172" s="230"/>
      <c r="G172" s="230"/>
      <c r="H172" s="230"/>
      <c r="I172" s="230"/>
    </row>
    <row r="173" spans="1:9" x14ac:dyDescent="0.3">
      <c r="A173" s="251"/>
      <c r="B173" s="230"/>
      <c r="C173" s="230"/>
      <c r="D173" s="252"/>
      <c r="E173" s="230"/>
      <c r="F173" s="230"/>
      <c r="G173" s="230"/>
      <c r="H173" s="230"/>
      <c r="I173" s="230"/>
    </row>
    <row r="174" spans="1:9" x14ac:dyDescent="0.3">
      <c r="A174" s="251"/>
      <c r="B174" s="230"/>
      <c r="C174" s="230"/>
      <c r="D174" s="252"/>
      <c r="E174" s="230"/>
      <c r="F174" s="230"/>
      <c r="G174" s="230"/>
      <c r="H174" s="230"/>
      <c r="I174" s="230"/>
    </row>
    <row r="175" spans="1:9" x14ac:dyDescent="0.3">
      <c r="A175" s="251"/>
      <c r="B175" s="230"/>
      <c r="C175" s="230"/>
      <c r="D175" s="252"/>
      <c r="E175" s="230"/>
      <c r="F175" s="230"/>
      <c r="G175" s="230"/>
      <c r="H175" s="230"/>
      <c r="I175" s="230"/>
    </row>
    <row r="176" spans="1:9" x14ac:dyDescent="0.3">
      <c r="A176" s="251"/>
      <c r="B176" s="230"/>
      <c r="C176" s="230"/>
      <c r="D176" s="252"/>
      <c r="E176" s="230"/>
      <c r="F176" s="230"/>
      <c r="G176" s="230"/>
      <c r="H176" s="230"/>
      <c r="I176" s="230"/>
    </row>
    <row r="177" spans="1:9" x14ac:dyDescent="0.3">
      <c r="A177" s="251"/>
      <c r="B177" s="230"/>
      <c r="C177" s="230"/>
      <c r="D177" s="252"/>
      <c r="E177" s="230"/>
      <c r="F177" s="230"/>
      <c r="G177" s="230"/>
      <c r="H177" s="230"/>
      <c r="I177" s="230"/>
    </row>
    <row r="178" spans="1:9" x14ac:dyDescent="0.3">
      <c r="A178" s="251"/>
      <c r="B178" s="230"/>
      <c r="C178" s="230"/>
      <c r="D178" s="252"/>
      <c r="E178" s="230"/>
      <c r="F178" s="230"/>
      <c r="G178" s="230"/>
      <c r="H178" s="230"/>
      <c r="I178" s="230"/>
    </row>
    <row r="179" spans="1:9" x14ac:dyDescent="0.3">
      <c r="A179" s="251"/>
      <c r="B179" s="230"/>
      <c r="C179" s="230"/>
      <c r="D179" s="252"/>
      <c r="E179" s="230"/>
      <c r="F179" s="230"/>
      <c r="G179" s="230"/>
      <c r="H179" s="230"/>
      <c r="I179" s="230"/>
    </row>
    <row r="180" spans="1:9" x14ac:dyDescent="0.3">
      <c r="A180" s="251"/>
      <c r="B180" s="230"/>
      <c r="C180" s="230"/>
      <c r="D180" s="252"/>
      <c r="E180" s="230"/>
      <c r="F180" s="230"/>
      <c r="G180" s="230"/>
      <c r="H180" s="230"/>
      <c r="I180" s="230"/>
    </row>
    <row r="181" spans="1:9" x14ac:dyDescent="0.3">
      <c r="A181" s="251"/>
      <c r="B181" s="230"/>
      <c r="C181" s="230"/>
      <c r="D181" s="252"/>
      <c r="E181" s="230"/>
      <c r="F181" s="230"/>
      <c r="G181" s="230"/>
      <c r="H181" s="230"/>
      <c r="I181" s="230"/>
    </row>
    <row r="182" spans="1:9" x14ac:dyDescent="0.3">
      <c r="A182" s="251"/>
      <c r="B182" s="230"/>
      <c r="C182" s="230"/>
      <c r="D182" s="252"/>
      <c r="E182" s="230"/>
      <c r="F182" s="230"/>
      <c r="G182" s="230"/>
      <c r="H182" s="230"/>
      <c r="I182" s="230"/>
    </row>
    <row r="183" spans="1:9" x14ac:dyDescent="0.3">
      <c r="A183" s="251"/>
      <c r="B183" s="230"/>
      <c r="C183" s="230"/>
      <c r="D183" s="252"/>
      <c r="E183" s="230"/>
      <c r="F183" s="230"/>
      <c r="G183" s="230"/>
      <c r="H183" s="230"/>
      <c r="I183" s="230"/>
    </row>
    <row r="184" spans="1:9" x14ac:dyDescent="0.3">
      <c r="A184" s="251"/>
      <c r="B184" s="230"/>
      <c r="C184" s="230"/>
      <c r="D184" s="252"/>
      <c r="E184" s="230"/>
      <c r="F184" s="230"/>
      <c r="G184" s="230"/>
      <c r="H184" s="230"/>
      <c r="I184" s="230"/>
    </row>
    <row r="185" spans="1:9" x14ac:dyDescent="0.3">
      <c r="A185" s="251"/>
      <c r="B185" s="230"/>
      <c r="C185" s="230"/>
      <c r="D185" s="252"/>
      <c r="E185" s="230"/>
      <c r="F185" s="230"/>
      <c r="G185" s="230"/>
      <c r="H185" s="230"/>
      <c r="I185" s="230"/>
    </row>
    <row r="186" spans="1:9" x14ac:dyDescent="0.3">
      <c r="A186" s="251"/>
      <c r="B186" s="230"/>
      <c r="C186" s="230"/>
      <c r="D186" s="252"/>
      <c r="E186" s="230"/>
      <c r="F186" s="230"/>
      <c r="G186" s="230"/>
      <c r="H186" s="230"/>
      <c r="I186" s="230"/>
    </row>
    <row r="187" spans="1:9" x14ac:dyDescent="0.3">
      <c r="A187" s="251"/>
      <c r="B187" s="230"/>
      <c r="C187" s="230"/>
      <c r="D187" s="252"/>
      <c r="E187" s="230"/>
      <c r="F187" s="230"/>
      <c r="G187" s="230"/>
      <c r="H187" s="230"/>
      <c r="I187" s="230"/>
    </row>
    <row r="188" spans="1:9" x14ac:dyDescent="0.3">
      <c r="A188" s="251"/>
      <c r="B188" s="230"/>
      <c r="C188" s="230"/>
      <c r="D188" s="252"/>
      <c r="E188" s="230"/>
      <c r="F188" s="230"/>
      <c r="G188" s="230"/>
      <c r="H188" s="230"/>
      <c r="I188" s="230"/>
    </row>
    <row r="189" spans="1:9" x14ac:dyDescent="0.3">
      <c r="A189" s="251"/>
      <c r="B189" s="230"/>
      <c r="C189" s="230"/>
      <c r="D189" s="252"/>
      <c r="E189" s="230"/>
      <c r="F189" s="230"/>
      <c r="G189" s="230"/>
      <c r="H189" s="230"/>
      <c r="I189" s="230"/>
    </row>
    <row r="190" spans="1:9" x14ac:dyDescent="0.3">
      <c r="A190" s="251"/>
      <c r="B190" s="230"/>
      <c r="C190" s="230"/>
      <c r="D190" s="252"/>
      <c r="E190" s="230"/>
      <c r="F190" s="230"/>
      <c r="G190" s="230"/>
      <c r="H190" s="230"/>
      <c r="I190" s="230"/>
    </row>
    <row r="191" spans="1:9" x14ac:dyDescent="0.3">
      <c r="A191" s="251"/>
      <c r="B191" s="230"/>
      <c r="C191" s="230"/>
      <c r="D191" s="252"/>
      <c r="E191" s="230"/>
      <c r="F191" s="230"/>
      <c r="G191" s="230"/>
      <c r="H191" s="230"/>
      <c r="I191" s="230"/>
    </row>
    <row r="192" spans="1:9" x14ac:dyDescent="0.3">
      <c r="A192" s="251"/>
      <c r="B192" s="230"/>
      <c r="C192" s="230"/>
      <c r="D192" s="252"/>
      <c r="E192" s="230"/>
      <c r="F192" s="230"/>
      <c r="G192" s="230"/>
      <c r="H192" s="230"/>
      <c r="I192" s="230"/>
    </row>
    <row r="193" spans="1:9" x14ac:dyDescent="0.3">
      <c r="A193" s="251"/>
      <c r="B193" s="230"/>
      <c r="C193" s="230"/>
      <c r="D193" s="252"/>
      <c r="E193" s="230"/>
      <c r="F193" s="230"/>
      <c r="G193" s="230"/>
      <c r="H193" s="230"/>
      <c r="I193" s="230"/>
    </row>
    <row r="194" spans="1:9" x14ac:dyDescent="0.3">
      <c r="A194" s="251"/>
      <c r="B194" s="230"/>
      <c r="C194" s="230"/>
      <c r="D194" s="252"/>
      <c r="E194" s="230"/>
      <c r="F194" s="230"/>
      <c r="G194" s="230"/>
      <c r="H194" s="230"/>
      <c r="I194" s="230"/>
    </row>
    <row r="195" spans="1:9" x14ac:dyDescent="0.3">
      <c r="A195" s="251"/>
      <c r="B195" s="230"/>
      <c r="C195" s="230"/>
      <c r="D195" s="252"/>
      <c r="E195" s="230"/>
      <c r="F195" s="230"/>
      <c r="G195" s="230"/>
      <c r="H195" s="230"/>
      <c r="I195" s="230"/>
    </row>
    <row r="196" spans="1:9" x14ac:dyDescent="0.3">
      <c r="A196" s="251"/>
      <c r="B196" s="230"/>
      <c r="C196" s="230"/>
      <c r="D196" s="252"/>
      <c r="E196" s="230"/>
      <c r="F196" s="230"/>
      <c r="G196" s="230"/>
      <c r="H196" s="230"/>
      <c r="I196" s="230"/>
    </row>
    <row r="197" spans="1:9" x14ac:dyDescent="0.3">
      <c r="A197" s="251"/>
      <c r="B197" s="230"/>
      <c r="C197" s="230"/>
      <c r="D197" s="252"/>
      <c r="E197" s="230"/>
      <c r="F197" s="230"/>
      <c r="G197" s="230"/>
      <c r="H197" s="230"/>
      <c r="I197" s="230"/>
    </row>
    <row r="198" spans="1:9" x14ac:dyDescent="0.3">
      <c r="A198" s="251"/>
      <c r="B198" s="230"/>
      <c r="C198" s="230"/>
      <c r="D198" s="252"/>
      <c r="E198" s="230"/>
      <c r="F198" s="230"/>
      <c r="G198" s="230"/>
      <c r="H198" s="230"/>
      <c r="I198" s="230"/>
    </row>
    <row r="199" spans="1:9" x14ac:dyDescent="0.3">
      <c r="A199" s="251"/>
      <c r="B199" s="230"/>
      <c r="C199" s="230"/>
      <c r="D199" s="252"/>
      <c r="E199" s="230"/>
      <c r="F199" s="230"/>
      <c r="G199" s="230"/>
      <c r="H199" s="230"/>
      <c r="I199" s="230"/>
    </row>
    <row r="200" spans="1:9" x14ac:dyDescent="0.3">
      <c r="A200" s="251"/>
      <c r="B200" s="230"/>
      <c r="C200" s="230"/>
      <c r="D200" s="252"/>
      <c r="E200" s="230"/>
      <c r="F200" s="230"/>
      <c r="G200" s="230"/>
      <c r="H200" s="230"/>
      <c r="I200" s="230"/>
    </row>
    <row r="201" spans="1:9" x14ac:dyDescent="0.3">
      <c r="A201" s="251"/>
      <c r="B201" s="230"/>
      <c r="C201" s="230"/>
      <c r="D201" s="252"/>
      <c r="E201" s="230"/>
      <c r="F201" s="230"/>
      <c r="G201" s="230"/>
      <c r="H201" s="230"/>
      <c r="I201" s="230"/>
    </row>
    <row r="202" spans="1:9" x14ac:dyDescent="0.3">
      <c r="A202" s="253"/>
      <c r="B202" s="254"/>
      <c r="C202" s="254"/>
      <c r="D202" s="255"/>
      <c r="E202" s="254"/>
      <c r="F202" s="254"/>
      <c r="G202" s="254"/>
      <c r="H202" s="254"/>
      <c r="I202" s="254"/>
    </row>
  </sheetData>
  <sheetProtection algorithmName="SHA-512" hashValue="aYRsdKjsJ3FgZXM0dyHjOba1fW/y3TsR8d2/Bkez6fgp7aUhPdSK9iABhAl856bk0HOaBOROW8oANBkYa1+M6g==" saltValue="JRuJsqmVUP5x1awlpOHV/A==" spinCount="100000" sheet="1" objects="1" scenarios="1" autoFilter="0"/>
  <conditionalFormatting sqref="B6:C55 F6:I55">
    <cfRule type="expression" dxfId="5" priority="3">
      <formula>MOD(ROW(),2)=1</formula>
    </cfRule>
  </conditionalFormatting>
  <conditionalFormatting sqref="D6:E55">
    <cfRule type="expression" dxfId="4" priority="2">
      <formula>MOD(ROW(),2)=1</formula>
    </cfRule>
  </conditionalFormatting>
  <dataValidations count="1">
    <dataValidation type="list" showInputMessage="1" showErrorMessage="1" sqref="B6:B55">
      <formula1>LE_Name</formula1>
    </dataValidation>
  </dataValidations>
  <printOptions horizontalCentered="1" verticalCentered="1"/>
  <pageMargins left="0.7" right="0.7" top="0.75" bottom="0.75" header="0.3" footer="0.3"/>
  <pageSetup paperSize="5" scale="48" fitToHeight="0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92D050"/>
    <pageSetUpPr fitToPage="1"/>
  </sheetPr>
  <dimension ref="A1:AH77"/>
  <sheetViews>
    <sheetView showGridLines="0" zoomScale="85" zoomScaleNormal="85" zoomScaleSheetLayoutView="70" workbookViewId="0"/>
  </sheetViews>
  <sheetFormatPr defaultColWidth="8.58203125" defaultRowHeight="14" x14ac:dyDescent="0.3"/>
  <cols>
    <col min="1" max="1" width="8.75" style="205" customWidth="1"/>
    <col min="2" max="3" width="46.08203125" style="205" customWidth="1"/>
    <col min="4" max="5" width="28.08203125" style="205" customWidth="1"/>
    <col min="6" max="12" width="17.58203125" style="205" customWidth="1"/>
    <col min="13" max="17" width="17.75" style="205" customWidth="1"/>
    <col min="18" max="18" width="21.75" style="205" customWidth="1"/>
    <col min="19" max="19" width="17.75" style="205" customWidth="1"/>
    <col min="20" max="21" width="17.83203125" style="205" customWidth="1"/>
    <col min="22" max="22" width="58.25" style="205" customWidth="1"/>
    <col min="23" max="24" width="17.83203125" style="205" customWidth="1"/>
    <col min="25" max="25" width="25.58203125" style="205" customWidth="1"/>
    <col min="26" max="28" width="17.75" style="205" customWidth="1"/>
    <col min="29" max="29" width="27.58203125" style="205" customWidth="1"/>
    <col min="30" max="30" width="17.58203125" style="205" customWidth="1"/>
    <col min="31" max="16384" width="8.58203125" style="205"/>
  </cols>
  <sheetData>
    <row r="1" spans="1:34" ht="23" x14ac:dyDescent="0.5">
      <c r="A1" s="139" t="str">
        <f>Index!A1</f>
        <v>Capital Requirements for Board-regulated Institutions Significantly Engaged in Insurance Activities</v>
      </c>
    </row>
    <row r="2" spans="1:34" ht="18" customHeight="1" x14ac:dyDescent="0.4">
      <c r="A2" s="144"/>
    </row>
    <row r="3" spans="1:34" ht="18" customHeight="1" x14ac:dyDescent="0.4">
      <c r="A3" s="144" t="s">
        <v>348</v>
      </c>
    </row>
    <row r="4" spans="1:34" s="227" customFormat="1" ht="55" customHeight="1" x14ac:dyDescent="0.3">
      <c r="A4" s="231" t="s">
        <v>70</v>
      </c>
      <c r="B4" s="150" t="s">
        <v>86</v>
      </c>
      <c r="C4" s="232" t="s">
        <v>84</v>
      </c>
      <c r="D4" s="232" t="s">
        <v>87</v>
      </c>
      <c r="E4" s="232" t="s">
        <v>88</v>
      </c>
      <c r="F4" s="232" t="s">
        <v>89</v>
      </c>
      <c r="G4" s="232" t="s">
        <v>281</v>
      </c>
      <c r="H4" s="232" t="s">
        <v>90</v>
      </c>
      <c r="I4" s="232" t="s">
        <v>91</v>
      </c>
      <c r="J4" s="233" t="s">
        <v>92</v>
      </c>
      <c r="K4" s="233" t="s">
        <v>93</v>
      </c>
      <c r="L4" s="233" t="s">
        <v>94</v>
      </c>
      <c r="M4" s="231" t="s">
        <v>95</v>
      </c>
      <c r="N4" s="231" t="s">
        <v>96</v>
      </c>
      <c r="O4" s="231" t="s">
        <v>97</v>
      </c>
      <c r="P4" s="231" t="s">
        <v>98</v>
      </c>
      <c r="Q4" s="231" t="s">
        <v>99</v>
      </c>
      <c r="R4" s="231" t="s">
        <v>100</v>
      </c>
      <c r="S4" s="234" t="s">
        <v>280</v>
      </c>
      <c r="T4" s="234" t="s">
        <v>282</v>
      </c>
      <c r="U4" s="234" t="s">
        <v>101</v>
      </c>
      <c r="V4" s="234" t="s">
        <v>245</v>
      </c>
      <c r="W4" s="234" t="s">
        <v>286</v>
      </c>
      <c r="X4" s="231" t="s">
        <v>287</v>
      </c>
      <c r="Y4" s="231" t="s">
        <v>102</v>
      </c>
      <c r="Z4" s="231" t="s">
        <v>288</v>
      </c>
      <c r="AA4" s="231" t="s">
        <v>289</v>
      </c>
      <c r="AB4" s="231" t="s">
        <v>103</v>
      </c>
      <c r="AC4" s="232" t="s">
        <v>290</v>
      </c>
      <c r="AD4" s="231" t="s">
        <v>104</v>
      </c>
    </row>
    <row r="5" spans="1:34" s="227" customFormat="1" ht="15" customHeight="1" x14ac:dyDescent="0.3">
      <c r="A5" s="235" t="s">
        <v>12</v>
      </c>
      <c r="B5" s="235" t="s">
        <v>13</v>
      </c>
      <c r="C5" s="68" t="s">
        <v>14</v>
      </c>
      <c r="D5" s="68" t="s">
        <v>15</v>
      </c>
      <c r="E5" s="68" t="s">
        <v>16</v>
      </c>
      <c r="F5" s="69" t="s">
        <v>17</v>
      </c>
      <c r="G5" s="68" t="s">
        <v>18</v>
      </c>
      <c r="H5" s="68" t="s">
        <v>19</v>
      </c>
      <c r="I5" s="68" t="s">
        <v>20</v>
      </c>
      <c r="J5" s="68" t="s">
        <v>21</v>
      </c>
      <c r="K5" s="68" t="s">
        <v>22</v>
      </c>
      <c r="L5" s="68" t="s">
        <v>23</v>
      </c>
      <c r="M5" s="68" t="s">
        <v>24</v>
      </c>
      <c r="N5" s="68" t="s">
        <v>25</v>
      </c>
      <c r="O5" s="233" t="s">
        <v>26</v>
      </c>
      <c r="P5" s="233" t="s">
        <v>27</v>
      </c>
      <c r="Q5" s="233" t="s">
        <v>28</v>
      </c>
      <c r="R5" s="233" t="s">
        <v>29</v>
      </c>
      <c r="S5" s="233" t="s">
        <v>30</v>
      </c>
      <c r="T5" s="233" t="s">
        <v>54</v>
      </c>
      <c r="U5" s="233" t="s">
        <v>55</v>
      </c>
      <c r="V5" s="233" t="s">
        <v>56</v>
      </c>
      <c r="W5" s="233" t="s">
        <v>57</v>
      </c>
      <c r="X5" s="233" t="s">
        <v>58</v>
      </c>
      <c r="Y5" s="233" t="s">
        <v>59</v>
      </c>
      <c r="Z5" s="233" t="s">
        <v>105</v>
      </c>
      <c r="AA5" s="233" t="s">
        <v>106</v>
      </c>
      <c r="AB5" s="233" t="s">
        <v>377</v>
      </c>
      <c r="AC5" s="233" t="s">
        <v>378</v>
      </c>
      <c r="AD5" s="233" t="s">
        <v>379</v>
      </c>
      <c r="AE5" s="236"/>
      <c r="AF5" s="236"/>
      <c r="AG5" s="236"/>
      <c r="AH5" s="236"/>
    </row>
    <row r="6" spans="1:34" ht="15" customHeight="1" x14ac:dyDescent="0.3">
      <c r="A6" s="237">
        <v>1</v>
      </c>
      <c r="B6" s="171"/>
      <c r="C6" s="137" t="str">
        <f t="shared" ref="C6:C37" si="0">IF($B6="","",VLOOKUP($B6,LE_Inputs,17,FALSE))</f>
        <v/>
      </c>
      <c r="D6" s="171"/>
      <c r="E6" s="171"/>
      <c r="F6" s="171"/>
      <c r="G6" s="171"/>
      <c r="H6" s="370"/>
      <c r="I6" s="370"/>
      <c r="J6" s="376"/>
      <c r="K6" s="376"/>
      <c r="L6" s="171"/>
      <c r="M6" s="380"/>
      <c r="N6" s="171"/>
      <c r="O6" s="171"/>
      <c r="P6" s="171"/>
      <c r="Q6" s="376"/>
      <c r="R6" s="171"/>
      <c r="S6" s="171"/>
      <c r="T6" s="171"/>
      <c r="U6" s="376"/>
      <c r="V6" s="171"/>
      <c r="W6" s="171"/>
      <c r="X6" s="171"/>
      <c r="Y6" s="171"/>
      <c r="Z6" s="171"/>
      <c r="AA6" s="171"/>
      <c r="AB6" s="171"/>
      <c r="AC6" s="171"/>
      <c r="AD6" s="171"/>
      <c r="AE6" s="227"/>
      <c r="AF6" s="227"/>
      <c r="AG6" s="227"/>
      <c r="AH6" s="227"/>
    </row>
    <row r="7" spans="1:34" ht="15" customHeight="1" x14ac:dyDescent="0.3">
      <c r="A7" s="238">
        <f>A6+1</f>
        <v>2</v>
      </c>
      <c r="B7" s="170"/>
      <c r="C7" s="239" t="str">
        <f t="shared" si="0"/>
        <v/>
      </c>
      <c r="D7" s="170"/>
      <c r="E7" s="170"/>
      <c r="F7" s="170"/>
      <c r="G7" s="170"/>
      <c r="H7" s="371"/>
      <c r="I7" s="371"/>
      <c r="J7" s="377"/>
      <c r="K7" s="377"/>
      <c r="L7" s="170"/>
      <c r="M7" s="381"/>
      <c r="N7" s="170"/>
      <c r="O7" s="170"/>
      <c r="P7" s="170"/>
      <c r="Q7" s="377"/>
      <c r="R7" s="170"/>
      <c r="S7" s="170"/>
      <c r="T7" s="170"/>
      <c r="U7" s="377"/>
      <c r="V7" s="170"/>
      <c r="W7" s="170"/>
      <c r="X7" s="170"/>
      <c r="Y7" s="170"/>
      <c r="Z7" s="170"/>
      <c r="AA7" s="170"/>
      <c r="AB7" s="170"/>
      <c r="AC7" s="170"/>
      <c r="AD7" s="170"/>
      <c r="AE7" s="227"/>
      <c r="AF7" s="227"/>
      <c r="AG7" s="227"/>
      <c r="AH7" s="227"/>
    </row>
    <row r="8" spans="1:34" ht="15" customHeight="1" x14ac:dyDescent="0.3">
      <c r="A8" s="238">
        <f t="shared" ref="A8:A25" si="1">A7+1</f>
        <v>3</v>
      </c>
      <c r="B8" s="170"/>
      <c r="C8" s="239" t="str">
        <f t="shared" si="0"/>
        <v/>
      </c>
      <c r="D8" s="170"/>
      <c r="E8" s="170"/>
      <c r="F8" s="170"/>
      <c r="G8" s="170"/>
      <c r="H8" s="371"/>
      <c r="I8" s="371"/>
      <c r="J8" s="377"/>
      <c r="K8" s="377"/>
      <c r="L8" s="170"/>
      <c r="M8" s="381"/>
      <c r="N8" s="170"/>
      <c r="O8" s="170"/>
      <c r="P8" s="170"/>
      <c r="Q8" s="377"/>
      <c r="R8" s="170"/>
      <c r="S8" s="170"/>
      <c r="T8" s="170"/>
      <c r="U8" s="377"/>
      <c r="V8" s="170"/>
      <c r="W8" s="170"/>
      <c r="X8" s="170"/>
      <c r="Y8" s="170"/>
      <c r="Z8" s="170"/>
      <c r="AA8" s="170"/>
      <c r="AB8" s="170"/>
      <c r="AC8" s="170"/>
      <c r="AD8" s="170"/>
      <c r="AE8" s="227"/>
      <c r="AF8" s="227"/>
      <c r="AG8" s="227"/>
      <c r="AH8" s="227"/>
    </row>
    <row r="9" spans="1:34" ht="15" customHeight="1" x14ac:dyDescent="0.3">
      <c r="A9" s="238">
        <f t="shared" si="1"/>
        <v>4</v>
      </c>
      <c r="B9" s="170"/>
      <c r="C9" s="239" t="str">
        <f t="shared" si="0"/>
        <v/>
      </c>
      <c r="D9" s="170"/>
      <c r="E9" s="170"/>
      <c r="F9" s="170"/>
      <c r="G9" s="170"/>
      <c r="H9" s="371"/>
      <c r="I9" s="371"/>
      <c r="J9" s="377"/>
      <c r="K9" s="377"/>
      <c r="L9" s="170"/>
      <c r="M9" s="381"/>
      <c r="N9" s="170"/>
      <c r="O9" s="170"/>
      <c r="P9" s="170"/>
      <c r="Q9" s="377"/>
      <c r="R9" s="170"/>
      <c r="S9" s="170"/>
      <c r="T9" s="170"/>
      <c r="U9" s="377"/>
      <c r="V9" s="170"/>
      <c r="W9" s="170"/>
      <c r="X9" s="170"/>
      <c r="Y9" s="170"/>
      <c r="Z9" s="170"/>
      <c r="AA9" s="170"/>
      <c r="AB9" s="170"/>
      <c r="AC9" s="170"/>
      <c r="AD9" s="170"/>
      <c r="AE9" s="227"/>
      <c r="AF9" s="227"/>
      <c r="AG9" s="227"/>
      <c r="AH9" s="227"/>
    </row>
    <row r="10" spans="1:34" ht="15" customHeight="1" x14ac:dyDescent="0.3">
      <c r="A10" s="238">
        <f t="shared" si="1"/>
        <v>5</v>
      </c>
      <c r="B10" s="170"/>
      <c r="C10" s="239" t="str">
        <f t="shared" si="0"/>
        <v/>
      </c>
      <c r="D10" s="170"/>
      <c r="E10" s="170"/>
      <c r="F10" s="170"/>
      <c r="G10" s="170"/>
      <c r="H10" s="371"/>
      <c r="I10" s="371"/>
      <c r="J10" s="377"/>
      <c r="K10" s="377"/>
      <c r="L10" s="170"/>
      <c r="M10" s="381"/>
      <c r="N10" s="170"/>
      <c r="O10" s="170"/>
      <c r="P10" s="170"/>
      <c r="Q10" s="377"/>
      <c r="R10" s="170"/>
      <c r="S10" s="170"/>
      <c r="T10" s="170"/>
      <c r="U10" s="377"/>
      <c r="V10" s="170"/>
      <c r="W10" s="170"/>
      <c r="X10" s="170"/>
      <c r="Y10" s="170"/>
      <c r="Z10" s="170"/>
      <c r="AA10" s="170"/>
      <c r="AB10" s="170"/>
      <c r="AC10" s="170"/>
      <c r="AD10" s="170"/>
      <c r="AE10" s="227"/>
      <c r="AF10" s="227"/>
      <c r="AG10" s="227"/>
      <c r="AH10" s="227"/>
    </row>
    <row r="11" spans="1:34" ht="15" customHeight="1" x14ac:dyDescent="0.3">
      <c r="A11" s="238">
        <f t="shared" si="1"/>
        <v>6</v>
      </c>
      <c r="B11" s="170"/>
      <c r="C11" s="239" t="str">
        <f t="shared" si="0"/>
        <v/>
      </c>
      <c r="D11" s="170"/>
      <c r="E11" s="170"/>
      <c r="F11" s="170"/>
      <c r="G11" s="170"/>
      <c r="H11" s="371"/>
      <c r="I11" s="371"/>
      <c r="J11" s="377"/>
      <c r="K11" s="377"/>
      <c r="L11" s="170"/>
      <c r="M11" s="381"/>
      <c r="N11" s="170"/>
      <c r="O11" s="170"/>
      <c r="P11" s="170"/>
      <c r="Q11" s="377"/>
      <c r="R11" s="170"/>
      <c r="S11" s="170"/>
      <c r="T11" s="170"/>
      <c r="U11" s="377"/>
      <c r="V11" s="170"/>
      <c r="W11" s="170"/>
      <c r="X11" s="170"/>
      <c r="Y11" s="170"/>
      <c r="Z11" s="170"/>
      <c r="AA11" s="170"/>
      <c r="AB11" s="170"/>
      <c r="AC11" s="170"/>
      <c r="AD11" s="170"/>
      <c r="AE11" s="227"/>
      <c r="AF11" s="227"/>
      <c r="AG11" s="227"/>
      <c r="AH11" s="227"/>
    </row>
    <row r="12" spans="1:34" ht="15" customHeight="1" x14ac:dyDescent="0.3">
      <c r="A12" s="238">
        <f t="shared" si="1"/>
        <v>7</v>
      </c>
      <c r="B12" s="170"/>
      <c r="C12" s="239" t="str">
        <f t="shared" si="0"/>
        <v/>
      </c>
      <c r="D12" s="170"/>
      <c r="E12" s="170"/>
      <c r="F12" s="170"/>
      <c r="G12" s="170"/>
      <c r="H12" s="371"/>
      <c r="I12" s="371"/>
      <c r="J12" s="377"/>
      <c r="K12" s="377"/>
      <c r="L12" s="170"/>
      <c r="M12" s="381"/>
      <c r="N12" s="170"/>
      <c r="O12" s="170"/>
      <c r="P12" s="170"/>
      <c r="Q12" s="377"/>
      <c r="R12" s="170"/>
      <c r="S12" s="170"/>
      <c r="T12" s="170"/>
      <c r="U12" s="377"/>
      <c r="V12" s="170"/>
      <c r="W12" s="170"/>
      <c r="X12" s="170"/>
      <c r="Y12" s="170"/>
      <c r="Z12" s="170"/>
      <c r="AA12" s="170"/>
      <c r="AB12" s="170"/>
      <c r="AC12" s="170"/>
      <c r="AD12" s="170"/>
      <c r="AE12" s="227"/>
      <c r="AF12" s="227"/>
      <c r="AG12" s="227"/>
      <c r="AH12" s="227"/>
    </row>
    <row r="13" spans="1:34" ht="15" customHeight="1" x14ac:dyDescent="0.3">
      <c r="A13" s="238">
        <f t="shared" si="1"/>
        <v>8</v>
      </c>
      <c r="B13" s="170"/>
      <c r="C13" s="239" t="str">
        <f t="shared" si="0"/>
        <v/>
      </c>
      <c r="D13" s="170"/>
      <c r="E13" s="170"/>
      <c r="F13" s="170"/>
      <c r="G13" s="170"/>
      <c r="H13" s="371"/>
      <c r="I13" s="371"/>
      <c r="J13" s="377"/>
      <c r="K13" s="377"/>
      <c r="L13" s="170"/>
      <c r="M13" s="381"/>
      <c r="N13" s="170"/>
      <c r="O13" s="170"/>
      <c r="P13" s="170"/>
      <c r="Q13" s="377"/>
      <c r="R13" s="170"/>
      <c r="S13" s="170"/>
      <c r="T13" s="170"/>
      <c r="U13" s="377"/>
      <c r="V13" s="170"/>
      <c r="W13" s="170"/>
      <c r="X13" s="170"/>
      <c r="Y13" s="170"/>
      <c r="Z13" s="170"/>
      <c r="AA13" s="170"/>
      <c r="AB13" s="170"/>
      <c r="AC13" s="170"/>
      <c r="AD13" s="170"/>
      <c r="AE13" s="227"/>
      <c r="AF13" s="227"/>
      <c r="AG13" s="227"/>
      <c r="AH13" s="227"/>
    </row>
    <row r="14" spans="1:34" ht="15" customHeight="1" x14ac:dyDescent="0.3">
      <c r="A14" s="238">
        <f t="shared" si="1"/>
        <v>9</v>
      </c>
      <c r="B14" s="170"/>
      <c r="C14" s="239" t="str">
        <f t="shared" si="0"/>
        <v/>
      </c>
      <c r="D14" s="170"/>
      <c r="E14" s="170"/>
      <c r="F14" s="170"/>
      <c r="G14" s="170"/>
      <c r="H14" s="371"/>
      <c r="I14" s="371"/>
      <c r="J14" s="377"/>
      <c r="K14" s="377"/>
      <c r="L14" s="170"/>
      <c r="M14" s="381"/>
      <c r="N14" s="170"/>
      <c r="O14" s="170"/>
      <c r="P14" s="170"/>
      <c r="Q14" s="377"/>
      <c r="R14" s="170"/>
      <c r="S14" s="170"/>
      <c r="T14" s="170"/>
      <c r="U14" s="377"/>
      <c r="V14" s="170"/>
      <c r="W14" s="170"/>
      <c r="X14" s="170"/>
      <c r="Y14" s="170"/>
      <c r="Z14" s="170"/>
      <c r="AA14" s="170"/>
      <c r="AB14" s="170"/>
      <c r="AC14" s="170"/>
      <c r="AD14" s="170"/>
      <c r="AE14" s="227"/>
      <c r="AF14" s="227"/>
      <c r="AG14" s="227"/>
      <c r="AH14" s="227"/>
    </row>
    <row r="15" spans="1:34" ht="15" customHeight="1" x14ac:dyDescent="0.3">
      <c r="A15" s="238">
        <f t="shared" si="1"/>
        <v>10</v>
      </c>
      <c r="B15" s="170"/>
      <c r="C15" s="239" t="str">
        <f t="shared" si="0"/>
        <v/>
      </c>
      <c r="D15" s="170"/>
      <c r="E15" s="170"/>
      <c r="F15" s="170"/>
      <c r="G15" s="170"/>
      <c r="H15" s="371"/>
      <c r="I15" s="371"/>
      <c r="J15" s="377"/>
      <c r="K15" s="377"/>
      <c r="L15" s="170"/>
      <c r="M15" s="381"/>
      <c r="N15" s="170"/>
      <c r="O15" s="170"/>
      <c r="P15" s="170"/>
      <c r="Q15" s="377"/>
      <c r="R15" s="170"/>
      <c r="S15" s="170"/>
      <c r="T15" s="170"/>
      <c r="U15" s="377"/>
      <c r="V15" s="170"/>
      <c r="W15" s="170"/>
      <c r="X15" s="170"/>
      <c r="Y15" s="170"/>
      <c r="Z15" s="170"/>
      <c r="AA15" s="170"/>
      <c r="AB15" s="170"/>
      <c r="AC15" s="170"/>
      <c r="AD15" s="170"/>
      <c r="AE15" s="227"/>
      <c r="AF15" s="227"/>
      <c r="AG15" s="227"/>
      <c r="AH15" s="227"/>
    </row>
    <row r="16" spans="1:34" ht="15" customHeight="1" x14ac:dyDescent="0.3">
      <c r="A16" s="238">
        <f t="shared" si="1"/>
        <v>11</v>
      </c>
      <c r="B16" s="170"/>
      <c r="C16" s="239" t="str">
        <f t="shared" si="0"/>
        <v/>
      </c>
      <c r="D16" s="170"/>
      <c r="E16" s="170"/>
      <c r="F16" s="170"/>
      <c r="G16" s="170"/>
      <c r="H16" s="371"/>
      <c r="I16" s="371"/>
      <c r="J16" s="377"/>
      <c r="K16" s="377"/>
      <c r="L16" s="170"/>
      <c r="M16" s="381"/>
      <c r="N16" s="170"/>
      <c r="O16" s="170"/>
      <c r="P16" s="170"/>
      <c r="Q16" s="377"/>
      <c r="R16" s="170"/>
      <c r="S16" s="170"/>
      <c r="T16" s="170"/>
      <c r="U16" s="377"/>
      <c r="V16" s="170"/>
      <c r="W16" s="170"/>
      <c r="X16" s="170"/>
      <c r="Y16" s="170"/>
      <c r="Z16" s="170"/>
      <c r="AA16" s="170"/>
      <c r="AB16" s="170"/>
      <c r="AC16" s="170"/>
      <c r="AD16" s="170"/>
      <c r="AE16" s="227"/>
      <c r="AF16" s="227"/>
      <c r="AG16" s="227"/>
      <c r="AH16" s="227"/>
    </row>
    <row r="17" spans="1:34" ht="15" customHeight="1" x14ac:dyDescent="0.3">
      <c r="A17" s="238">
        <f t="shared" si="1"/>
        <v>12</v>
      </c>
      <c r="B17" s="170"/>
      <c r="C17" s="239" t="str">
        <f t="shared" si="0"/>
        <v/>
      </c>
      <c r="D17" s="170"/>
      <c r="E17" s="170"/>
      <c r="F17" s="170"/>
      <c r="G17" s="170"/>
      <c r="H17" s="371"/>
      <c r="I17" s="371"/>
      <c r="J17" s="377"/>
      <c r="K17" s="377"/>
      <c r="L17" s="170"/>
      <c r="M17" s="381"/>
      <c r="N17" s="170"/>
      <c r="O17" s="170"/>
      <c r="P17" s="170"/>
      <c r="Q17" s="377"/>
      <c r="R17" s="170"/>
      <c r="S17" s="170"/>
      <c r="T17" s="170"/>
      <c r="U17" s="377"/>
      <c r="V17" s="170"/>
      <c r="W17" s="170"/>
      <c r="X17" s="170"/>
      <c r="Y17" s="170"/>
      <c r="Z17" s="170"/>
      <c r="AA17" s="170"/>
      <c r="AB17" s="170"/>
      <c r="AC17" s="170"/>
      <c r="AD17" s="170"/>
      <c r="AE17" s="227"/>
      <c r="AF17" s="227"/>
      <c r="AG17" s="227"/>
      <c r="AH17" s="227"/>
    </row>
    <row r="18" spans="1:34" ht="15" customHeight="1" x14ac:dyDescent="0.3">
      <c r="A18" s="238">
        <f t="shared" si="1"/>
        <v>13</v>
      </c>
      <c r="B18" s="170"/>
      <c r="C18" s="239" t="str">
        <f t="shared" si="0"/>
        <v/>
      </c>
      <c r="D18" s="170"/>
      <c r="E18" s="170"/>
      <c r="F18" s="170"/>
      <c r="G18" s="170"/>
      <c r="H18" s="371"/>
      <c r="I18" s="371"/>
      <c r="J18" s="377"/>
      <c r="K18" s="377"/>
      <c r="L18" s="170"/>
      <c r="M18" s="381"/>
      <c r="N18" s="170"/>
      <c r="O18" s="170"/>
      <c r="P18" s="170"/>
      <c r="Q18" s="377"/>
      <c r="R18" s="170"/>
      <c r="S18" s="170"/>
      <c r="T18" s="170"/>
      <c r="U18" s="377"/>
      <c r="V18" s="170"/>
      <c r="W18" s="170"/>
      <c r="X18" s="170"/>
      <c r="Y18" s="170"/>
      <c r="Z18" s="170"/>
      <c r="AA18" s="170"/>
      <c r="AB18" s="170"/>
      <c r="AC18" s="170"/>
      <c r="AD18" s="170"/>
      <c r="AE18" s="227"/>
      <c r="AF18" s="227"/>
      <c r="AG18" s="227"/>
      <c r="AH18" s="227"/>
    </row>
    <row r="19" spans="1:34" ht="15" customHeight="1" x14ac:dyDescent="0.3">
      <c r="A19" s="238">
        <f t="shared" si="1"/>
        <v>14</v>
      </c>
      <c r="B19" s="170"/>
      <c r="C19" s="239" t="str">
        <f t="shared" si="0"/>
        <v/>
      </c>
      <c r="D19" s="170"/>
      <c r="E19" s="170"/>
      <c r="F19" s="170"/>
      <c r="G19" s="170"/>
      <c r="H19" s="371"/>
      <c r="I19" s="371"/>
      <c r="J19" s="377"/>
      <c r="K19" s="377"/>
      <c r="L19" s="170"/>
      <c r="M19" s="381"/>
      <c r="N19" s="170"/>
      <c r="O19" s="170"/>
      <c r="P19" s="170"/>
      <c r="Q19" s="377"/>
      <c r="R19" s="170"/>
      <c r="S19" s="170"/>
      <c r="T19" s="170"/>
      <c r="U19" s="377"/>
      <c r="V19" s="170"/>
      <c r="W19" s="170"/>
      <c r="X19" s="170"/>
      <c r="Y19" s="170"/>
      <c r="Z19" s="170"/>
      <c r="AA19" s="170"/>
      <c r="AB19" s="170"/>
      <c r="AC19" s="170"/>
      <c r="AD19" s="170"/>
      <c r="AE19" s="227"/>
      <c r="AF19" s="227"/>
      <c r="AG19" s="227"/>
      <c r="AH19" s="227"/>
    </row>
    <row r="20" spans="1:34" ht="15" customHeight="1" x14ac:dyDescent="0.3">
      <c r="A20" s="238">
        <f t="shared" si="1"/>
        <v>15</v>
      </c>
      <c r="B20" s="170"/>
      <c r="C20" s="239" t="str">
        <f t="shared" si="0"/>
        <v/>
      </c>
      <c r="D20" s="170"/>
      <c r="E20" s="170"/>
      <c r="F20" s="170"/>
      <c r="G20" s="170"/>
      <c r="H20" s="371"/>
      <c r="I20" s="371"/>
      <c r="J20" s="377"/>
      <c r="K20" s="377"/>
      <c r="L20" s="170"/>
      <c r="M20" s="381"/>
      <c r="N20" s="170"/>
      <c r="O20" s="170"/>
      <c r="P20" s="170"/>
      <c r="Q20" s="377"/>
      <c r="R20" s="170"/>
      <c r="S20" s="170"/>
      <c r="T20" s="170"/>
      <c r="U20" s="377"/>
      <c r="V20" s="170"/>
      <c r="W20" s="170"/>
      <c r="X20" s="170"/>
      <c r="Y20" s="170"/>
      <c r="Z20" s="170"/>
      <c r="AA20" s="170"/>
      <c r="AB20" s="170"/>
      <c r="AC20" s="170"/>
      <c r="AD20" s="170"/>
      <c r="AE20" s="227"/>
      <c r="AF20" s="227"/>
      <c r="AG20" s="227"/>
      <c r="AH20" s="227"/>
    </row>
    <row r="21" spans="1:34" ht="15" customHeight="1" x14ac:dyDescent="0.3">
      <c r="A21" s="238">
        <f t="shared" si="1"/>
        <v>16</v>
      </c>
      <c r="B21" s="170"/>
      <c r="C21" s="239" t="str">
        <f t="shared" si="0"/>
        <v/>
      </c>
      <c r="D21" s="170"/>
      <c r="E21" s="170"/>
      <c r="F21" s="170"/>
      <c r="G21" s="170"/>
      <c r="H21" s="371"/>
      <c r="I21" s="371"/>
      <c r="J21" s="377"/>
      <c r="K21" s="377"/>
      <c r="L21" s="170"/>
      <c r="M21" s="381"/>
      <c r="N21" s="170"/>
      <c r="O21" s="170"/>
      <c r="P21" s="170"/>
      <c r="Q21" s="377"/>
      <c r="R21" s="170"/>
      <c r="S21" s="170"/>
      <c r="T21" s="170"/>
      <c r="U21" s="377"/>
      <c r="V21" s="170"/>
      <c r="W21" s="170"/>
      <c r="X21" s="170"/>
      <c r="Y21" s="170"/>
      <c r="Z21" s="170"/>
      <c r="AA21" s="170"/>
      <c r="AB21" s="170"/>
      <c r="AC21" s="170"/>
      <c r="AD21" s="170"/>
      <c r="AE21" s="227"/>
      <c r="AF21" s="227"/>
      <c r="AG21" s="227"/>
      <c r="AH21" s="227"/>
    </row>
    <row r="22" spans="1:34" ht="15" customHeight="1" x14ac:dyDescent="0.3">
      <c r="A22" s="238">
        <f t="shared" si="1"/>
        <v>17</v>
      </c>
      <c r="B22" s="170"/>
      <c r="C22" s="239" t="str">
        <f t="shared" si="0"/>
        <v/>
      </c>
      <c r="D22" s="170"/>
      <c r="E22" s="170"/>
      <c r="F22" s="170"/>
      <c r="G22" s="170"/>
      <c r="H22" s="371"/>
      <c r="I22" s="371"/>
      <c r="J22" s="377"/>
      <c r="K22" s="377"/>
      <c r="L22" s="170"/>
      <c r="M22" s="381"/>
      <c r="N22" s="170"/>
      <c r="O22" s="170"/>
      <c r="P22" s="170"/>
      <c r="Q22" s="377"/>
      <c r="R22" s="170"/>
      <c r="S22" s="170"/>
      <c r="T22" s="170"/>
      <c r="U22" s="377"/>
      <c r="V22" s="170"/>
      <c r="W22" s="170"/>
      <c r="X22" s="170"/>
      <c r="Y22" s="170"/>
      <c r="Z22" s="170"/>
      <c r="AA22" s="170"/>
      <c r="AB22" s="170"/>
      <c r="AC22" s="170"/>
      <c r="AD22" s="170"/>
      <c r="AE22" s="227"/>
      <c r="AF22" s="227"/>
      <c r="AG22" s="227"/>
      <c r="AH22" s="227"/>
    </row>
    <row r="23" spans="1:34" ht="15" customHeight="1" x14ac:dyDescent="0.3">
      <c r="A23" s="238">
        <f t="shared" si="1"/>
        <v>18</v>
      </c>
      <c r="B23" s="170"/>
      <c r="C23" s="239" t="str">
        <f t="shared" si="0"/>
        <v/>
      </c>
      <c r="D23" s="170"/>
      <c r="E23" s="170"/>
      <c r="F23" s="170"/>
      <c r="G23" s="170"/>
      <c r="H23" s="371"/>
      <c r="I23" s="371"/>
      <c r="J23" s="377"/>
      <c r="K23" s="377"/>
      <c r="L23" s="170"/>
      <c r="M23" s="381"/>
      <c r="N23" s="170"/>
      <c r="O23" s="170"/>
      <c r="P23" s="170"/>
      <c r="Q23" s="377"/>
      <c r="R23" s="170"/>
      <c r="S23" s="170"/>
      <c r="T23" s="170"/>
      <c r="U23" s="377"/>
      <c r="V23" s="170"/>
      <c r="W23" s="170"/>
      <c r="X23" s="170"/>
      <c r="Y23" s="170"/>
      <c r="Z23" s="170"/>
      <c r="AA23" s="170"/>
      <c r="AB23" s="170"/>
      <c r="AC23" s="170"/>
      <c r="AD23" s="170"/>
      <c r="AE23" s="227"/>
      <c r="AF23" s="227"/>
      <c r="AG23" s="227"/>
      <c r="AH23" s="227"/>
    </row>
    <row r="24" spans="1:34" ht="15" customHeight="1" x14ac:dyDescent="0.3">
      <c r="A24" s="238">
        <f t="shared" si="1"/>
        <v>19</v>
      </c>
      <c r="B24" s="170"/>
      <c r="C24" s="239" t="str">
        <f t="shared" si="0"/>
        <v/>
      </c>
      <c r="D24" s="170"/>
      <c r="E24" s="170"/>
      <c r="F24" s="170"/>
      <c r="G24" s="170"/>
      <c r="H24" s="371"/>
      <c r="I24" s="371"/>
      <c r="J24" s="377"/>
      <c r="K24" s="377"/>
      <c r="L24" s="170"/>
      <c r="M24" s="381"/>
      <c r="N24" s="170"/>
      <c r="O24" s="170"/>
      <c r="P24" s="170"/>
      <c r="Q24" s="377"/>
      <c r="R24" s="170"/>
      <c r="S24" s="170"/>
      <c r="T24" s="170"/>
      <c r="U24" s="377"/>
      <c r="V24" s="170"/>
      <c r="W24" s="170"/>
      <c r="X24" s="170"/>
      <c r="Y24" s="170"/>
      <c r="Z24" s="170"/>
      <c r="AA24" s="170"/>
      <c r="AB24" s="170"/>
      <c r="AC24" s="170"/>
      <c r="AD24" s="170"/>
      <c r="AE24" s="227"/>
      <c r="AF24" s="227"/>
      <c r="AG24" s="227"/>
      <c r="AH24" s="227"/>
    </row>
    <row r="25" spans="1:34" ht="15" customHeight="1" x14ac:dyDescent="0.3">
      <c r="A25" s="238">
        <f t="shared" si="1"/>
        <v>20</v>
      </c>
      <c r="B25" s="170"/>
      <c r="C25" s="239" t="str">
        <f t="shared" si="0"/>
        <v/>
      </c>
      <c r="D25" s="170"/>
      <c r="E25" s="170"/>
      <c r="F25" s="170"/>
      <c r="G25" s="170"/>
      <c r="H25" s="371"/>
      <c r="I25" s="371"/>
      <c r="J25" s="377"/>
      <c r="K25" s="377"/>
      <c r="L25" s="170"/>
      <c r="M25" s="381"/>
      <c r="N25" s="170"/>
      <c r="O25" s="170"/>
      <c r="P25" s="170"/>
      <c r="Q25" s="377"/>
      <c r="R25" s="170"/>
      <c r="S25" s="170"/>
      <c r="T25" s="170"/>
      <c r="U25" s="377"/>
      <c r="V25" s="170"/>
      <c r="W25" s="170"/>
      <c r="X25" s="170"/>
      <c r="Y25" s="170"/>
      <c r="Z25" s="170"/>
      <c r="AA25" s="170"/>
      <c r="AB25" s="170"/>
      <c r="AC25" s="170"/>
      <c r="AD25" s="170"/>
      <c r="AE25" s="227"/>
      <c r="AF25" s="227"/>
      <c r="AG25" s="227"/>
      <c r="AH25" s="227"/>
    </row>
    <row r="26" spans="1:34" ht="15" customHeight="1" x14ac:dyDescent="0.3">
      <c r="A26" s="238">
        <f t="shared" ref="A26:A55" si="2">A25+1</f>
        <v>21</v>
      </c>
      <c r="B26" s="170"/>
      <c r="C26" s="239" t="str">
        <f t="shared" si="0"/>
        <v/>
      </c>
      <c r="D26" s="170"/>
      <c r="E26" s="170"/>
      <c r="F26" s="170"/>
      <c r="G26" s="170"/>
      <c r="H26" s="170"/>
      <c r="I26" s="170"/>
      <c r="J26" s="377"/>
      <c r="K26" s="377"/>
      <c r="L26" s="170"/>
      <c r="M26" s="381"/>
      <c r="N26" s="170"/>
      <c r="O26" s="170"/>
      <c r="P26" s="170"/>
      <c r="Q26" s="377"/>
      <c r="R26" s="170"/>
      <c r="S26" s="170"/>
      <c r="T26" s="170"/>
      <c r="U26" s="377"/>
      <c r="V26" s="170"/>
      <c r="W26" s="170"/>
      <c r="X26" s="170"/>
      <c r="Y26" s="170"/>
      <c r="Z26" s="170"/>
      <c r="AA26" s="170"/>
      <c r="AB26" s="170"/>
      <c r="AC26" s="170"/>
      <c r="AD26" s="170"/>
      <c r="AE26" s="227"/>
      <c r="AF26" s="227"/>
      <c r="AG26" s="227"/>
      <c r="AH26" s="227"/>
    </row>
    <row r="27" spans="1:34" ht="15" customHeight="1" x14ac:dyDescent="0.3">
      <c r="A27" s="238">
        <f t="shared" si="2"/>
        <v>22</v>
      </c>
      <c r="B27" s="170"/>
      <c r="C27" s="239" t="str">
        <f t="shared" si="0"/>
        <v/>
      </c>
      <c r="D27" s="170"/>
      <c r="E27" s="170"/>
      <c r="F27" s="170"/>
      <c r="G27" s="170"/>
      <c r="H27" s="170"/>
      <c r="I27" s="170"/>
      <c r="J27" s="377"/>
      <c r="K27" s="377"/>
      <c r="L27" s="170"/>
      <c r="M27" s="381"/>
      <c r="N27" s="170"/>
      <c r="O27" s="170"/>
      <c r="P27" s="170"/>
      <c r="Q27" s="377"/>
      <c r="R27" s="170"/>
      <c r="S27" s="170"/>
      <c r="T27" s="170"/>
      <c r="U27" s="377"/>
      <c r="V27" s="170"/>
      <c r="W27" s="170"/>
      <c r="X27" s="170"/>
      <c r="Y27" s="170"/>
      <c r="Z27" s="170"/>
      <c r="AA27" s="170"/>
      <c r="AB27" s="170"/>
      <c r="AC27" s="170"/>
      <c r="AD27" s="170"/>
      <c r="AE27" s="227"/>
      <c r="AF27" s="227"/>
      <c r="AG27" s="227"/>
      <c r="AH27" s="227"/>
    </row>
    <row r="28" spans="1:34" ht="15" customHeight="1" x14ac:dyDescent="0.3">
      <c r="A28" s="238">
        <f t="shared" si="2"/>
        <v>23</v>
      </c>
      <c r="B28" s="170"/>
      <c r="C28" s="239" t="str">
        <f t="shared" si="0"/>
        <v/>
      </c>
      <c r="D28" s="170"/>
      <c r="E28" s="170"/>
      <c r="F28" s="170"/>
      <c r="G28" s="170"/>
      <c r="H28" s="170"/>
      <c r="I28" s="170"/>
      <c r="J28" s="377"/>
      <c r="K28" s="377"/>
      <c r="L28" s="170"/>
      <c r="M28" s="381"/>
      <c r="N28" s="170"/>
      <c r="O28" s="170"/>
      <c r="P28" s="170"/>
      <c r="Q28" s="377"/>
      <c r="R28" s="170"/>
      <c r="S28" s="170"/>
      <c r="T28" s="170"/>
      <c r="U28" s="377"/>
      <c r="V28" s="170"/>
      <c r="W28" s="170"/>
      <c r="X28" s="170"/>
      <c r="Y28" s="170"/>
      <c r="Z28" s="170"/>
      <c r="AA28" s="170"/>
      <c r="AB28" s="170"/>
      <c r="AC28" s="170"/>
      <c r="AD28" s="170"/>
      <c r="AE28" s="227"/>
      <c r="AF28" s="227"/>
      <c r="AG28" s="227"/>
      <c r="AH28" s="227"/>
    </row>
    <row r="29" spans="1:34" ht="15" customHeight="1" x14ac:dyDescent="0.3">
      <c r="A29" s="238">
        <f t="shared" si="2"/>
        <v>24</v>
      </c>
      <c r="B29" s="170"/>
      <c r="C29" s="239" t="str">
        <f t="shared" si="0"/>
        <v/>
      </c>
      <c r="D29" s="170"/>
      <c r="E29" s="170"/>
      <c r="F29" s="170"/>
      <c r="G29" s="170"/>
      <c r="H29" s="170"/>
      <c r="I29" s="170"/>
      <c r="J29" s="377"/>
      <c r="K29" s="377"/>
      <c r="L29" s="170"/>
      <c r="M29" s="381"/>
      <c r="N29" s="170"/>
      <c r="O29" s="170"/>
      <c r="P29" s="170"/>
      <c r="Q29" s="377"/>
      <c r="R29" s="170"/>
      <c r="S29" s="170"/>
      <c r="T29" s="170"/>
      <c r="U29" s="377"/>
      <c r="V29" s="170"/>
      <c r="W29" s="170"/>
      <c r="X29" s="170"/>
      <c r="Y29" s="170"/>
      <c r="Z29" s="170"/>
      <c r="AA29" s="170"/>
      <c r="AB29" s="170"/>
      <c r="AC29" s="170"/>
      <c r="AD29" s="170"/>
      <c r="AE29" s="227"/>
      <c r="AF29" s="227"/>
      <c r="AG29" s="227"/>
      <c r="AH29" s="227"/>
    </row>
    <row r="30" spans="1:34" ht="15" customHeight="1" x14ac:dyDescent="0.3">
      <c r="A30" s="238">
        <f t="shared" si="2"/>
        <v>25</v>
      </c>
      <c r="B30" s="170"/>
      <c r="C30" s="239" t="str">
        <f t="shared" si="0"/>
        <v/>
      </c>
      <c r="D30" s="170"/>
      <c r="E30" s="170"/>
      <c r="F30" s="170"/>
      <c r="G30" s="170"/>
      <c r="H30" s="170"/>
      <c r="I30" s="170"/>
      <c r="J30" s="377"/>
      <c r="K30" s="377"/>
      <c r="L30" s="170"/>
      <c r="M30" s="381"/>
      <c r="N30" s="170"/>
      <c r="O30" s="170"/>
      <c r="P30" s="170"/>
      <c r="Q30" s="377"/>
      <c r="R30" s="170"/>
      <c r="S30" s="170"/>
      <c r="T30" s="170"/>
      <c r="U30" s="377"/>
      <c r="V30" s="170"/>
      <c r="W30" s="170"/>
      <c r="X30" s="170"/>
      <c r="Y30" s="170"/>
      <c r="Z30" s="170"/>
      <c r="AA30" s="170"/>
      <c r="AB30" s="170"/>
      <c r="AC30" s="170"/>
      <c r="AD30" s="170"/>
      <c r="AE30" s="227"/>
      <c r="AF30" s="227"/>
      <c r="AG30" s="227"/>
      <c r="AH30" s="227"/>
    </row>
    <row r="31" spans="1:34" ht="15" customHeight="1" x14ac:dyDescent="0.3">
      <c r="A31" s="238">
        <f t="shared" si="2"/>
        <v>26</v>
      </c>
      <c r="B31" s="170"/>
      <c r="C31" s="239" t="str">
        <f t="shared" si="0"/>
        <v/>
      </c>
      <c r="D31" s="170"/>
      <c r="E31" s="170"/>
      <c r="F31" s="170"/>
      <c r="G31" s="170"/>
      <c r="H31" s="170"/>
      <c r="I31" s="170"/>
      <c r="J31" s="377"/>
      <c r="K31" s="377"/>
      <c r="L31" s="170"/>
      <c r="M31" s="381"/>
      <c r="N31" s="170"/>
      <c r="O31" s="170"/>
      <c r="P31" s="170"/>
      <c r="Q31" s="377"/>
      <c r="R31" s="170"/>
      <c r="S31" s="170"/>
      <c r="T31" s="170"/>
      <c r="U31" s="377"/>
      <c r="V31" s="170"/>
      <c r="W31" s="170"/>
      <c r="X31" s="170"/>
      <c r="Y31" s="170"/>
      <c r="Z31" s="170"/>
      <c r="AA31" s="170"/>
      <c r="AB31" s="170"/>
      <c r="AC31" s="170"/>
      <c r="AD31" s="170"/>
      <c r="AE31" s="227"/>
      <c r="AF31" s="227"/>
      <c r="AG31" s="227"/>
      <c r="AH31" s="227"/>
    </row>
    <row r="32" spans="1:34" ht="15" customHeight="1" x14ac:dyDescent="0.3">
      <c r="A32" s="238">
        <f t="shared" si="2"/>
        <v>27</v>
      </c>
      <c r="B32" s="170"/>
      <c r="C32" s="239" t="str">
        <f t="shared" si="0"/>
        <v/>
      </c>
      <c r="D32" s="170"/>
      <c r="E32" s="170"/>
      <c r="F32" s="170"/>
      <c r="G32" s="170"/>
      <c r="H32" s="170"/>
      <c r="I32" s="170"/>
      <c r="J32" s="377"/>
      <c r="K32" s="377"/>
      <c r="L32" s="170"/>
      <c r="M32" s="381"/>
      <c r="N32" s="170"/>
      <c r="O32" s="170"/>
      <c r="P32" s="170"/>
      <c r="Q32" s="377"/>
      <c r="R32" s="170"/>
      <c r="S32" s="170"/>
      <c r="T32" s="170"/>
      <c r="U32" s="377"/>
      <c r="V32" s="170"/>
      <c r="W32" s="170"/>
      <c r="X32" s="170"/>
      <c r="Y32" s="170"/>
      <c r="Z32" s="170"/>
      <c r="AA32" s="170"/>
      <c r="AB32" s="170"/>
      <c r="AC32" s="170"/>
      <c r="AD32" s="170"/>
      <c r="AE32" s="227"/>
      <c r="AF32" s="227"/>
      <c r="AG32" s="227"/>
      <c r="AH32" s="227"/>
    </row>
    <row r="33" spans="1:34" ht="15" customHeight="1" x14ac:dyDescent="0.3">
      <c r="A33" s="238">
        <f t="shared" si="2"/>
        <v>28</v>
      </c>
      <c r="B33" s="170"/>
      <c r="C33" s="239" t="str">
        <f t="shared" si="0"/>
        <v/>
      </c>
      <c r="D33" s="170"/>
      <c r="E33" s="170"/>
      <c r="F33" s="170"/>
      <c r="G33" s="170"/>
      <c r="H33" s="170"/>
      <c r="I33" s="170"/>
      <c r="J33" s="377"/>
      <c r="K33" s="377"/>
      <c r="L33" s="170"/>
      <c r="M33" s="381"/>
      <c r="N33" s="170"/>
      <c r="O33" s="170"/>
      <c r="P33" s="170"/>
      <c r="Q33" s="377"/>
      <c r="R33" s="170"/>
      <c r="S33" s="170"/>
      <c r="T33" s="170"/>
      <c r="U33" s="377"/>
      <c r="V33" s="170"/>
      <c r="W33" s="170"/>
      <c r="X33" s="170"/>
      <c r="Y33" s="170"/>
      <c r="Z33" s="170"/>
      <c r="AA33" s="170"/>
      <c r="AB33" s="170"/>
      <c r="AC33" s="170"/>
      <c r="AD33" s="170"/>
      <c r="AE33" s="227"/>
      <c r="AF33" s="227"/>
      <c r="AG33" s="227"/>
      <c r="AH33" s="227"/>
    </row>
    <row r="34" spans="1:34" ht="15" customHeight="1" x14ac:dyDescent="0.3">
      <c r="A34" s="238">
        <f t="shared" si="2"/>
        <v>29</v>
      </c>
      <c r="B34" s="170"/>
      <c r="C34" s="239" t="str">
        <f t="shared" si="0"/>
        <v/>
      </c>
      <c r="D34" s="170"/>
      <c r="E34" s="170"/>
      <c r="F34" s="170"/>
      <c r="G34" s="170"/>
      <c r="H34" s="170"/>
      <c r="I34" s="170"/>
      <c r="J34" s="377"/>
      <c r="K34" s="377"/>
      <c r="L34" s="170"/>
      <c r="M34" s="381"/>
      <c r="N34" s="170"/>
      <c r="O34" s="170"/>
      <c r="P34" s="170"/>
      <c r="Q34" s="377"/>
      <c r="R34" s="170"/>
      <c r="S34" s="170"/>
      <c r="T34" s="170"/>
      <c r="U34" s="377"/>
      <c r="V34" s="170"/>
      <c r="W34" s="170"/>
      <c r="X34" s="170"/>
      <c r="Y34" s="170"/>
      <c r="Z34" s="170"/>
      <c r="AA34" s="170"/>
      <c r="AB34" s="170"/>
      <c r="AC34" s="170"/>
      <c r="AD34" s="170"/>
      <c r="AE34" s="227"/>
      <c r="AF34" s="227"/>
      <c r="AG34" s="227"/>
      <c r="AH34" s="227"/>
    </row>
    <row r="35" spans="1:34" ht="15" customHeight="1" x14ac:dyDescent="0.3">
      <c r="A35" s="238">
        <f t="shared" si="2"/>
        <v>30</v>
      </c>
      <c r="B35" s="170"/>
      <c r="C35" s="239" t="str">
        <f t="shared" si="0"/>
        <v/>
      </c>
      <c r="D35" s="170"/>
      <c r="E35" s="170"/>
      <c r="F35" s="170"/>
      <c r="G35" s="170"/>
      <c r="H35" s="170"/>
      <c r="I35" s="170"/>
      <c r="J35" s="377"/>
      <c r="K35" s="377"/>
      <c r="L35" s="170"/>
      <c r="M35" s="381"/>
      <c r="N35" s="170"/>
      <c r="O35" s="170"/>
      <c r="P35" s="170"/>
      <c r="Q35" s="377"/>
      <c r="R35" s="170"/>
      <c r="S35" s="170"/>
      <c r="T35" s="170"/>
      <c r="U35" s="377"/>
      <c r="V35" s="170"/>
      <c r="W35" s="170"/>
      <c r="X35" s="170"/>
      <c r="Y35" s="170"/>
      <c r="Z35" s="170"/>
      <c r="AA35" s="170"/>
      <c r="AB35" s="170"/>
      <c r="AC35" s="170"/>
      <c r="AD35" s="170"/>
      <c r="AE35" s="227"/>
      <c r="AF35" s="227"/>
      <c r="AG35" s="227"/>
      <c r="AH35" s="227"/>
    </row>
    <row r="36" spans="1:34" ht="15" customHeight="1" x14ac:dyDescent="0.3">
      <c r="A36" s="238">
        <f t="shared" si="2"/>
        <v>31</v>
      </c>
      <c r="B36" s="170"/>
      <c r="C36" s="239" t="str">
        <f t="shared" si="0"/>
        <v/>
      </c>
      <c r="D36" s="170"/>
      <c r="E36" s="170"/>
      <c r="F36" s="170"/>
      <c r="G36" s="170"/>
      <c r="H36" s="170"/>
      <c r="I36" s="170"/>
      <c r="J36" s="377"/>
      <c r="K36" s="377"/>
      <c r="L36" s="170"/>
      <c r="M36" s="381"/>
      <c r="N36" s="170"/>
      <c r="O36" s="170"/>
      <c r="P36" s="170"/>
      <c r="Q36" s="377"/>
      <c r="R36" s="170"/>
      <c r="S36" s="170"/>
      <c r="T36" s="170"/>
      <c r="U36" s="377"/>
      <c r="V36" s="170"/>
      <c r="W36" s="170"/>
      <c r="X36" s="170"/>
      <c r="Y36" s="170"/>
      <c r="Z36" s="170"/>
      <c r="AA36" s="170"/>
      <c r="AB36" s="170"/>
      <c r="AC36" s="170"/>
      <c r="AD36" s="170"/>
      <c r="AE36" s="227"/>
      <c r="AF36" s="227"/>
      <c r="AG36" s="227"/>
      <c r="AH36" s="227"/>
    </row>
    <row r="37" spans="1:34" ht="15" customHeight="1" x14ac:dyDescent="0.3">
      <c r="A37" s="238">
        <f t="shared" si="2"/>
        <v>32</v>
      </c>
      <c r="B37" s="170"/>
      <c r="C37" s="239" t="str">
        <f t="shared" si="0"/>
        <v/>
      </c>
      <c r="D37" s="170"/>
      <c r="E37" s="170"/>
      <c r="F37" s="170"/>
      <c r="G37" s="170"/>
      <c r="H37" s="170"/>
      <c r="I37" s="170"/>
      <c r="J37" s="377"/>
      <c r="K37" s="377"/>
      <c r="L37" s="170"/>
      <c r="M37" s="381"/>
      <c r="N37" s="170"/>
      <c r="O37" s="170"/>
      <c r="P37" s="170"/>
      <c r="Q37" s="377"/>
      <c r="R37" s="170"/>
      <c r="S37" s="170"/>
      <c r="T37" s="170"/>
      <c r="U37" s="377"/>
      <c r="V37" s="170"/>
      <c r="W37" s="170"/>
      <c r="X37" s="170"/>
      <c r="Y37" s="170"/>
      <c r="Z37" s="170"/>
      <c r="AA37" s="170"/>
      <c r="AB37" s="170"/>
      <c r="AC37" s="170"/>
      <c r="AD37" s="170"/>
      <c r="AE37" s="227"/>
      <c r="AF37" s="227"/>
      <c r="AG37" s="227"/>
      <c r="AH37" s="227"/>
    </row>
    <row r="38" spans="1:34" ht="15" customHeight="1" x14ac:dyDescent="0.3">
      <c r="A38" s="238">
        <f t="shared" si="2"/>
        <v>33</v>
      </c>
      <c r="B38" s="170"/>
      <c r="C38" s="239" t="str">
        <f t="shared" ref="C38:C55" si="3">IF($B38="","",VLOOKUP($B38,LE_Inputs,17,FALSE))</f>
        <v/>
      </c>
      <c r="D38" s="170"/>
      <c r="E38" s="170"/>
      <c r="F38" s="170"/>
      <c r="G38" s="170"/>
      <c r="H38" s="170"/>
      <c r="I38" s="170"/>
      <c r="J38" s="377"/>
      <c r="K38" s="377"/>
      <c r="L38" s="170"/>
      <c r="M38" s="381"/>
      <c r="N38" s="170"/>
      <c r="O38" s="170"/>
      <c r="P38" s="170"/>
      <c r="Q38" s="377"/>
      <c r="R38" s="170"/>
      <c r="S38" s="170"/>
      <c r="T38" s="170"/>
      <c r="U38" s="377"/>
      <c r="V38" s="170"/>
      <c r="W38" s="170"/>
      <c r="X38" s="170"/>
      <c r="Y38" s="170"/>
      <c r="Z38" s="170"/>
      <c r="AA38" s="170"/>
      <c r="AB38" s="170"/>
      <c r="AC38" s="170"/>
      <c r="AD38" s="170"/>
      <c r="AE38" s="227"/>
      <c r="AF38" s="227"/>
      <c r="AG38" s="227"/>
      <c r="AH38" s="227"/>
    </row>
    <row r="39" spans="1:34" ht="15" customHeight="1" x14ac:dyDescent="0.3">
      <c r="A39" s="238">
        <f t="shared" si="2"/>
        <v>34</v>
      </c>
      <c r="B39" s="170"/>
      <c r="C39" s="239" t="str">
        <f t="shared" si="3"/>
        <v/>
      </c>
      <c r="D39" s="170"/>
      <c r="E39" s="170"/>
      <c r="F39" s="170"/>
      <c r="G39" s="170"/>
      <c r="H39" s="170"/>
      <c r="I39" s="170"/>
      <c r="J39" s="377"/>
      <c r="K39" s="377"/>
      <c r="L39" s="170"/>
      <c r="M39" s="381"/>
      <c r="N39" s="170"/>
      <c r="O39" s="170"/>
      <c r="P39" s="170"/>
      <c r="Q39" s="377"/>
      <c r="R39" s="170"/>
      <c r="S39" s="170"/>
      <c r="T39" s="170"/>
      <c r="U39" s="377"/>
      <c r="V39" s="170"/>
      <c r="W39" s="170"/>
      <c r="X39" s="170"/>
      <c r="Y39" s="170"/>
      <c r="Z39" s="170"/>
      <c r="AA39" s="170"/>
      <c r="AB39" s="170"/>
      <c r="AC39" s="170"/>
      <c r="AD39" s="170"/>
      <c r="AE39" s="227"/>
      <c r="AF39" s="227"/>
      <c r="AG39" s="227"/>
      <c r="AH39" s="227"/>
    </row>
    <row r="40" spans="1:34" ht="15" customHeight="1" x14ac:dyDescent="0.3">
      <c r="A40" s="238">
        <f t="shared" si="2"/>
        <v>35</v>
      </c>
      <c r="B40" s="170"/>
      <c r="C40" s="239" t="str">
        <f t="shared" si="3"/>
        <v/>
      </c>
      <c r="D40" s="170"/>
      <c r="E40" s="170"/>
      <c r="F40" s="170"/>
      <c r="G40" s="170"/>
      <c r="H40" s="170"/>
      <c r="I40" s="170"/>
      <c r="J40" s="377"/>
      <c r="K40" s="377"/>
      <c r="L40" s="170"/>
      <c r="M40" s="381"/>
      <c r="N40" s="170"/>
      <c r="O40" s="170"/>
      <c r="P40" s="170"/>
      <c r="Q40" s="377"/>
      <c r="R40" s="170"/>
      <c r="S40" s="170"/>
      <c r="T40" s="170"/>
      <c r="U40" s="377"/>
      <c r="V40" s="170"/>
      <c r="W40" s="170"/>
      <c r="X40" s="170"/>
      <c r="Y40" s="170"/>
      <c r="Z40" s="170"/>
      <c r="AA40" s="170"/>
      <c r="AB40" s="170"/>
      <c r="AC40" s="170"/>
      <c r="AD40" s="170"/>
      <c r="AE40" s="227"/>
      <c r="AF40" s="227"/>
      <c r="AG40" s="227"/>
      <c r="AH40" s="227"/>
    </row>
    <row r="41" spans="1:34" ht="15" customHeight="1" x14ac:dyDescent="0.3">
      <c r="A41" s="238">
        <f t="shared" si="2"/>
        <v>36</v>
      </c>
      <c r="B41" s="170"/>
      <c r="C41" s="239" t="str">
        <f t="shared" si="3"/>
        <v/>
      </c>
      <c r="D41" s="170"/>
      <c r="E41" s="170"/>
      <c r="F41" s="170"/>
      <c r="G41" s="170"/>
      <c r="H41" s="170"/>
      <c r="I41" s="170"/>
      <c r="J41" s="377"/>
      <c r="K41" s="377"/>
      <c r="L41" s="170"/>
      <c r="M41" s="381"/>
      <c r="N41" s="170"/>
      <c r="O41" s="170"/>
      <c r="P41" s="170"/>
      <c r="Q41" s="377"/>
      <c r="R41" s="170"/>
      <c r="S41" s="170"/>
      <c r="T41" s="170"/>
      <c r="U41" s="377"/>
      <c r="V41" s="170"/>
      <c r="W41" s="170"/>
      <c r="X41" s="170"/>
      <c r="Y41" s="170"/>
      <c r="Z41" s="170"/>
      <c r="AA41" s="170"/>
      <c r="AB41" s="170"/>
      <c r="AC41" s="170"/>
      <c r="AD41" s="170"/>
      <c r="AE41" s="227"/>
      <c r="AF41" s="227"/>
      <c r="AG41" s="227"/>
      <c r="AH41" s="227"/>
    </row>
    <row r="42" spans="1:34" ht="15" customHeight="1" x14ac:dyDescent="0.3">
      <c r="A42" s="238">
        <f t="shared" si="2"/>
        <v>37</v>
      </c>
      <c r="B42" s="170"/>
      <c r="C42" s="239" t="str">
        <f t="shared" si="3"/>
        <v/>
      </c>
      <c r="D42" s="170"/>
      <c r="E42" s="170"/>
      <c r="F42" s="170"/>
      <c r="G42" s="170"/>
      <c r="H42" s="170"/>
      <c r="I42" s="170"/>
      <c r="J42" s="377"/>
      <c r="K42" s="377"/>
      <c r="L42" s="170"/>
      <c r="M42" s="381"/>
      <c r="N42" s="170"/>
      <c r="O42" s="170"/>
      <c r="P42" s="170"/>
      <c r="Q42" s="377"/>
      <c r="R42" s="170"/>
      <c r="S42" s="170"/>
      <c r="T42" s="170"/>
      <c r="U42" s="377"/>
      <c r="V42" s="170"/>
      <c r="W42" s="170"/>
      <c r="X42" s="170"/>
      <c r="Y42" s="170"/>
      <c r="Z42" s="170"/>
      <c r="AA42" s="170"/>
      <c r="AB42" s="170"/>
      <c r="AC42" s="170"/>
      <c r="AD42" s="170"/>
      <c r="AE42" s="227"/>
      <c r="AF42" s="227"/>
      <c r="AG42" s="227"/>
      <c r="AH42" s="227"/>
    </row>
    <row r="43" spans="1:34" ht="15" customHeight="1" x14ac:dyDescent="0.3">
      <c r="A43" s="238">
        <f t="shared" si="2"/>
        <v>38</v>
      </c>
      <c r="B43" s="170"/>
      <c r="C43" s="239" t="str">
        <f t="shared" si="3"/>
        <v/>
      </c>
      <c r="D43" s="170"/>
      <c r="E43" s="170"/>
      <c r="F43" s="170"/>
      <c r="G43" s="170"/>
      <c r="H43" s="170"/>
      <c r="I43" s="170"/>
      <c r="J43" s="377"/>
      <c r="K43" s="377"/>
      <c r="L43" s="170"/>
      <c r="M43" s="381"/>
      <c r="N43" s="170"/>
      <c r="O43" s="170"/>
      <c r="P43" s="170"/>
      <c r="Q43" s="377"/>
      <c r="R43" s="170"/>
      <c r="S43" s="170"/>
      <c r="T43" s="170"/>
      <c r="U43" s="377"/>
      <c r="V43" s="170"/>
      <c r="W43" s="170"/>
      <c r="X43" s="170"/>
      <c r="Y43" s="170"/>
      <c r="Z43" s="170"/>
      <c r="AA43" s="170"/>
      <c r="AB43" s="170"/>
      <c r="AC43" s="170"/>
      <c r="AD43" s="170"/>
      <c r="AE43" s="227"/>
      <c r="AF43" s="227"/>
      <c r="AG43" s="227"/>
      <c r="AH43" s="227"/>
    </row>
    <row r="44" spans="1:34" ht="15" customHeight="1" x14ac:dyDescent="0.3">
      <c r="A44" s="238">
        <f t="shared" si="2"/>
        <v>39</v>
      </c>
      <c r="B44" s="170"/>
      <c r="C44" s="239" t="str">
        <f t="shared" si="3"/>
        <v/>
      </c>
      <c r="D44" s="170"/>
      <c r="E44" s="170"/>
      <c r="F44" s="170"/>
      <c r="G44" s="170"/>
      <c r="H44" s="170"/>
      <c r="I44" s="170"/>
      <c r="J44" s="377"/>
      <c r="K44" s="377"/>
      <c r="L44" s="170"/>
      <c r="M44" s="381"/>
      <c r="N44" s="170"/>
      <c r="O44" s="170"/>
      <c r="P44" s="170"/>
      <c r="Q44" s="377"/>
      <c r="R44" s="170"/>
      <c r="S44" s="170"/>
      <c r="T44" s="170"/>
      <c r="U44" s="377"/>
      <c r="V44" s="170"/>
      <c r="W44" s="170"/>
      <c r="X44" s="170"/>
      <c r="Y44" s="170"/>
      <c r="Z44" s="170"/>
      <c r="AA44" s="170"/>
      <c r="AB44" s="170"/>
      <c r="AC44" s="170"/>
      <c r="AD44" s="170"/>
      <c r="AE44" s="227"/>
      <c r="AF44" s="227"/>
      <c r="AG44" s="227"/>
      <c r="AH44" s="227"/>
    </row>
    <row r="45" spans="1:34" ht="15" customHeight="1" x14ac:dyDescent="0.3">
      <c r="A45" s="238">
        <f t="shared" si="2"/>
        <v>40</v>
      </c>
      <c r="B45" s="170"/>
      <c r="C45" s="239" t="str">
        <f t="shared" si="3"/>
        <v/>
      </c>
      <c r="D45" s="170"/>
      <c r="E45" s="170"/>
      <c r="F45" s="170"/>
      <c r="G45" s="170"/>
      <c r="H45" s="170"/>
      <c r="I45" s="170"/>
      <c r="J45" s="377"/>
      <c r="K45" s="377"/>
      <c r="L45" s="170"/>
      <c r="M45" s="381"/>
      <c r="N45" s="170"/>
      <c r="O45" s="170"/>
      <c r="P45" s="170"/>
      <c r="Q45" s="377"/>
      <c r="R45" s="170"/>
      <c r="S45" s="170"/>
      <c r="T45" s="170"/>
      <c r="U45" s="377"/>
      <c r="V45" s="170"/>
      <c r="W45" s="170"/>
      <c r="X45" s="170"/>
      <c r="Y45" s="170"/>
      <c r="Z45" s="170"/>
      <c r="AA45" s="170"/>
      <c r="AB45" s="170"/>
      <c r="AC45" s="170"/>
      <c r="AD45" s="170"/>
      <c r="AE45" s="227"/>
      <c r="AF45" s="227"/>
      <c r="AG45" s="227"/>
      <c r="AH45" s="227"/>
    </row>
    <row r="46" spans="1:34" ht="15" customHeight="1" x14ac:dyDescent="0.3">
      <c r="A46" s="238">
        <f t="shared" si="2"/>
        <v>41</v>
      </c>
      <c r="B46" s="170"/>
      <c r="C46" s="239" t="str">
        <f t="shared" si="3"/>
        <v/>
      </c>
      <c r="D46" s="170"/>
      <c r="E46" s="170"/>
      <c r="F46" s="170"/>
      <c r="G46" s="170"/>
      <c r="H46" s="170"/>
      <c r="I46" s="170"/>
      <c r="J46" s="377"/>
      <c r="K46" s="377"/>
      <c r="L46" s="170"/>
      <c r="M46" s="381"/>
      <c r="N46" s="170"/>
      <c r="O46" s="170"/>
      <c r="P46" s="170"/>
      <c r="Q46" s="377"/>
      <c r="R46" s="170"/>
      <c r="S46" s="170"/>
      <c r="T46" s="170"/>
      <c r="U46" s="377"/>
      <c r="V46" s="170"/>
      <c r="W46" s="170"/>
      <c r="X46" s="170"/>
      <c r="Y46" s="170"/>
      <c r="Z46" s="170"/>
      <c r="AA46" s="170"/>
      <c r="AB46" s="170"/>
      <c r="AC46" s="170"/>
      <c r="AD46" s="170"/>
      <c r="AE46" s="227"/>
      <c r="AF46" s="227"/>
      <c r="AG46" s="227"/>
      <c r="AH46" s="227"/>
    </row>
    <row r="47" spans="1:34" ht="15" customHeight="1" x14ac:dyDescent="0.3">
      <c r="A47" s="238">
        <f t="shared" si="2"/>
        <v>42</v>
      </c>
      <c r="B47" s="170"/>
      <c r="C47" s="239" t="str">
        <f t="shared" si="3"/>
        <v/>
      </c>
      <c r="D47" s="170"/>
      <c r="E47" s="170"/>
      <c r="F47" s="170"/>
      <c r="G47" s="170"/>
      <c r="H47" s="170"/>
      <c r="I47" s="170"/>
      <c r="J47" s="377"/>
      <c r="K47" s="377"/>
      <c r="L47" s="170"/>
      <c r="M47" s="381"/>
      <c r="N47" s="170"/>
      <c r="O47" s="170"/>
      <c r="P47" s="170"/>
      <c r="Q47" s="377"/>
      <c r="R47" s="170"/>
      <c r="S47" s="170"/>
      <c r="T47" s="170"/>
      <c r="U47" s="377"/>
      <c r="V47" s="170"/>
      <c r="W47" s="170"/>
      <c r="X47" s="170"/>
      <c r="Y47" s="170"/>
      <c r="Z47" s="170"/>
      <c r="AA47" s="170"/>
      <c r="AB47" s="170"/>
      <c r="AC47" s="170"/>
      <c r="AD47" s="170"/>
      <c r="AE47" s="227"/>
      <c r="AF47" s="227"/>
      <c r="AG47" s="227"/>
      <c r="AH47" s="227"/>
    </row>
    <row r="48" spans="1:34" ht="15" customHeight="1" x14ac:dyDescent="0.3">
      <c r="A48" s="238">
        <f t="shared" si="2"/>
        <v>43</v>
      </c>
      <c r="B48" s="170"/>
      <c r="C48" s="239" t="str">
        <f t="shared" si="3"/>
        <v/>
      </c>
      <c r="D48" s="170"/>
      <c r="E48" s="170"/>
      <c r="F48" s="170"/>
      <c r="G48" s="170"/>
      <c r="H48" s="170"/>
      <c r="I48" s="170"/>
      <c r="J48" s="377"/>
      <c r="K48" s="377"/>
      <c r="L48" s="170"/>
      <c r="M48" s="381"/>
      <c r="N48" s="170"/>
      <c r="O48" s="170"/>
      <c r="P48" s="170"/>
      <c r="Q48" s="377"/>
      <c r="R48" s="170"/>
      <c r="S48" s="170"/>
      <c r="T48" s="170"/>
      <c r="U48" s="377"/>
      <c r="V48" s="170"/>
      <c r="W48" s="170"/>
      <c r="X48" s="170"/>
      <c r="Y48" s="170"/>
      <c r="Z48" s="170"/>
      <c r="AA48" s="170"/>
      <c r="AB48" s="170"/>
      <c r="AC48" s="170"/>
      <c r="AD48" s="170"/>
      <c r="AE48" s="227"/>
      <c r="AF48" s="227"/>
      <c r="AG48" s="227"/>
      <c r="AH48" s="227"/>
    </row>
    <row r="49" spans="1:34" ht="15" customHeight="1" x14ac:dyDescent="0.3">
      <c r="A49" s="238">
        <f t="shared" si="2"/>
        <v>44</v>
      </c>
      <c r="B49" s="170"/>
      <c r="C49" s="239" t="str">
        <f t="shared" si="3"/>
        <v/>
      </c>
      <c r="D49" s="170"/>
      <c r="E49" s="170"/>
      <c r="F49" s="170"/>
      <c r="G49" s="170"/>
      <c r="H49" s="170"/>
      <c r="I49" s="170"/>
      <c r="J49" s="377"/>
      <c r="K49" s="377"/>
      <c r="L49" s="170"/>
      <c r="M49" s="381"/>
      <c r="N49" s="170"/>
      <c r="O49" s="170"/>
      <c r="P49" s="170"/>
      <c r="Q49" s="377"/>
      <c r="R49" s="170"/>
      <c r="S49" s="170"/>
      <c r="T49" s="170"/>
      <c r="U49" s="377"/>
      <c r="V49" s="170"/>
      <c r="W49" s="170"/>
      <c r="X49" s="170"/>
      <c r="Y49" s="170"/>
      <c r="Z49" s="170"/>
      <c r="AA49" s="170"/>
      <c r="AB49" s="170"/>
      <c r="AC49" s="170"/>
      <c r="AD49" s="170"/>
      <c r="AE49" s="227"/>
      <c r="AF49" s="227"/>
      <c r="AG49" s="227"/>
      <c r="AH49" s="227"/>
    </row>
    <row r="50" spans="1:34" ht="15" customHeight="1" x14ac:dyDescent="0.3">
      <c r="A50" s="238">
        <f t="shared" si="2"/>
        <v>45</v>
      </c>
      <c r="B50" s="170"/>
      <c r="C50" s="239" t="str">
        <f t="shared" si="3"/>
        <v/>
      </c>
      <c r="D50" s="170"/>
      <c r="E50" s="170"/>
      <c r="F50" s="170"/>
      <c r="G50" s="170"/>
      <c r="H50" s="170"/>
      <c r="I50" s="170"/>
      <c r="J50" s="377"/>
      <c r="K50" s="377"/>
      <c r="L50" s="170"/>
      <c r="M50" s="381"/>
      <c r="N50" s="170"/>
      <c r="O50" s="170"/>
      <c r="P50" s="170"/>
      <c r="Q50" s="377"/>
      <c r="R50" s="170"/>
      <c r="S50" s="170"/>
      <c r="T50" s="170"/>
      <c r="U50" s="377"/>
      <c r="V50" s="170"/>
      <c r="W50" s="170"/>
      <c r="X50" s="170"/>
      <c r="Y50" s="170"/>
      <c r="Z50" s="170"/>
      <c r="AA50" s="170"/>
      <c r="AB50" s="170"/>
      <c r="AC50" s="170"/>
      <c r="AD50" s="170"/>
      <c r="AE50" s="227"/>
      <c r="AF50" s="227"/>
      <c r="AG50" s="227"/>
      <c r="AH50" s="227"/>
    </row>
    <row r="51" spans="1:34" ht="15" customHeight="1" x14ac:dyDescent="0.3">
      <c r="A51" s="238">
        <f t="shared" si="2"/>
        <v>46</v>
      </c>
      <c r="B51" s="170"/>
      <c r="C51" s="239" t="str">
        <f t="shared" si="3"/>
        <v/>
      </c>
      <c r="D51" s="170"/>
      <c r="E51" s="170"/>
      <c r="F51" s="170"/>
      <c r="G51" s="170"/>
      <c r="H51" s="170"/>
      <c r="I51" s="170"/>
      <c r="J51" s="377"/>
      <c r="K51" s="377"/>
      <c r="L51" s="170"/>
      <c r="M51" s="381"/>
      <c r="N51" s="170"/>
      <c r="O51" s="170"/>
      <c r="P51" s="170"/>
      <c r="Q51" s="377"/>
      <c r="R51" s="170"/>
      <c r="S51" s="170"/>
      <c r="T51" s="170"/>
      <c r="U51" s="377"/>
      <c r="V51" s="170"/>
      <c r="W51" s="170"/>
      <c r="X51" s="170"/>
      <c r="Y51" s="170"/>
      <c r="Z51" s="170"/>
      <c r="AA51" s="170"/>
      <c r="AB51" s="170"/>
      <c r="AC51" s="170"/>
      <c r="AD51" s="170"/>
      <c r="AE51" s="227"/>
      <c r="AF51" s="227"/>
      <c r="AG51" s="227"/>
      <c r="AH51" s="227"/>
    </row>
    <row r="52" spans="1:34" ht="15" customHeight="1" x14ac:dyDescent="0.3">
      <c r="A52" s="238">
        <f t="shared" si="2"/>
        <v>47</v>
      </c>
      <c r="B52" s="170"/>
      <c r="C52" s="239" t="str">
        <f t="shared" si="3"/>
        <v/>
      </c>
      <c r="D52" s="170"/>
      <c r="E52" s="170"/>
      <c r="F52" s="170"/>
      <c r="G52" s="170"/>
      <c r="H52" s="170"/>
      <c r="I52" s="170"/>
      <c r="J52" s="377"/>
      <c r="K52" s="377"/>
      <c r="L52" s="170"/>
      <c r="M52" s="381"/>
      <c r="N52" s="170"/>
      <c r="O52" s="170"/>
      <c r="P52" s="170"/>
      <c r="Q52" s="377"/>
      <c r="R52" s="170"/>
      <c r="S52" s="170"/>
      <c r="T52" s="170"/>
      <c r="U52" s="377"/>
      <c r="V52" s="170"/>
      <c r="W52" s="170"/>
      <c r="X52" s="170"/>
      <c r="Y52" s="170"/>
      <c r="Z52" s="170"/>
      <c r="AA52" s="170"/>
      <c r="AB52" s="170"/>
      <c r="AC52" s="170"/>
      <c r="AD52" s="170"/>
      <c r="AE52" s="227"/>
      <c r="AF52" s="227"/>
      <c r="AG52" s="227"/>
      <c r="AH52" s="227"/>
    </row>
    <row r="53" spans="1:34" ht="15" customHeight="1" x14ac:dyDescent="0.3">
      <c r="A53" s="238">
        <f t="shared" si="2"/>
        <v>48</v>
      </c>
      <c r="B53" s="170"/>
      <c r="C53" s="239" t="str">
        <f t="shared" si="3"/>
        <v/>
      </c>
      <c r="D53" s="170"/>
      <c r="E53" s="170"/>
      <c r="F53" s="170"/>
      <c r="G53" s="170"/>
      <c r="H53" s="170"/>
      <c r="I53" s="170"/>
      <c r="J53" s="377"/>
      <c r="K53" s="377"/>
      <c r="L53" s="170"/>
      <c r="M53" s="381"/>
      <c r="N53" s="170"/>
      <c r="O53" s="170"/>
      <c r="P53" s="170"/>
      <c r="Q53" s="377"/>
      <c r="R53" s="170"/>
      <c r="S53" s="170"/>
      <c r="T53" s="170"/>
      <c r="U53" s="377"/>
      <c r="V53" s="170"/>
      <c r="W53" s="170"/>
      <c r="X53" s="170"/>
      <c r="Y53" s="170"/>
      <c r="Z53" s="170"/>
      <c r="AA53" s="170"/>
      <c r="AB53" s="170"/>
      <c r="AC53" s="170"/>
      <c r="AD53" s="170"/>
      <c r="AE53" s="227"/>
      <c r="AF53" s="227"/>
      <c r="AG53" s="227"/>
      <c r="AH53" s="227"/>
    </row>
    <row r="54" spans="1:34" ht="15" customHeight="1" x14ac:dyDescent="0.3">
      <c r="A54" s="238">
        <f t="shared" si="2"/>
        <v>49</v>
      </c>
      <c r="B54" s="170"/>
      <c r="C54" s="239" t="str">
        <f t="shared" si="3"/>
        <v/>
      </c>
      <c r="D54" s="170"/>
      <c r="E54" s="170"/>
      <c r="F54" s="170"/>
      <c r="G54" s="170"/>
      <c r="H54" s="170"/>
      <c r="I54" s="170"/>
      <c r="J54" s="377"/>
      <c r="K54" s="377"/>
      <c r="L54" s="170"/>
      <c r="M54" s="381"/>
      <c r="N54" s="170"/>
      <c r="O54" s="170"/>
      <c r="P54" s="170"/>
      <c r="Q54" s="377"/>
      <c r="R54" s="170"/>
      <c r="S54" s="170"/>
      <c r="T54" s="170"/>
      <c r="U54" s="377"/>
      <c r="V54" s="170"/>
      <c r="W54" s="170"/>
      <c r="X54" s="170"/>
      <c r="Y54" s="170"/>
      <c r="Z54" s="170"/>
      <c r="AA54" s="170"/>
      <c r="AB54" s="170"/>
      <c r="AC54" s="170"/>
      <c r="AD54" s="170"/>
      <c r="AE54" s="227"/>
      <c r="AF54" s="227"/>
      <c r="AG54" s="227"/>
      <c r="AH54" s="227"/>
    </row>
    <row r="55" spans="1:34" ht="15" customHeight="1" x14ac:dyDescent="0.3">
      <c r="A55" s="226">
        <f t="shared" si="2"/>
        <v>50</v>
      </c>
      <c r="B55" s="177"/>
      <c r="C55" s="240" t="str">
        <f t="shared" si="3"/>
        <v/>
      </c>
      <c r="D55" s="177"/>
      <c r="E55" s="177"/>
      <c r="F55" s="177"/>
      <c r="G55" s="177"/>
      <c r="H55" s="177"/>
      <c r="I55" s="177"/>
      <c r="J55" s="379"/>
      <c r="K55" s="379"/>
      <c r="L55" s="177"/>
      <c r="M55" s="382"/>
      <c r="N55" s="177"/>
      <c r="O55" s="177"/>
      <c r="P55" s="177"/>
      <c r="Q55" s="379"/>
      <c r="R55" s="177"/>
      <c r="S55" s="177"/>
      <c r="T55" s="177"/>
      <c r="U55" s="379"/>
      <c r="V55" s="177"/>
      <c r="W55" s="177"/>
      <c r="X55" s="177"/>
      <c r="Y55" s="177"/>
      <c r="Z55" s="177"/>
      <c r="AA55" s="177"/>
      <c r="AB55" s="177"/>
      <c r="AC55" s="177"/>
      <c r="AD55" s="177"/>
      <c r="AE55" s="227"/>
      <c r="AF55" s="227"/>
      <c r="AG55" s="227"/>
      <c r="AH55" s="227"/>
    </row>
    <row r="56" spans="1:34" x14ac:dyDescent="0.3">
      <c r="B56" s="241"/>
      <c r="D56" s="241"/>
    </row>
    <row r="57" spans="1:34" x14ac:dyDescent="0.3">
      <c r="B57" s="241"/>
      <c r="D57" s="241"/>
    </row>
    <row r="58" spans="1:34" x14ac:dyDescent="0.3">
      <c r="B58" s="241"/>
      <c r="C58" s="242"/>
      <c r="D58" s="241"/>
    </row>
    <row r="59" spans="1:34" x14ac:dyDescent="0.3">
      <c r="B59" s="241"/>
      <c r="D59" s="241"/>
    </row>
    <row r="60" spans="1:34" x14ac:dyDescent="0.3">
      <c r="B60" s="241"/>
      <c r="D60" s="241"/>
    </row>
    <row r="61" spans="1:34" x14ac:dyDescent="0.3">
      <c r="B61" s="241"/>
      <c r="D61" s="241"/>
    </row>
    <row r="62" spans="1:34" x14ac:dyDescent="0.3">
      <c r="B62" s="241"/>
      <c r="D62" s="241"/>
    </row>
    <row r="63" spans="1:34" x14ac:dyDescent="0.3">
      <c r="D63" s="241"/>
    </row>
    <row r="64" spans="1:34" x14ac:dyDescent="0.3">
      <c r="D64" s="241"/>
    </row>
    <row r="65" spans="4:4" x14ac:dyDescent="0.3">
      <c r="D65" s="241"/>
    </row>
    <row r="66" spans="4:4" x14ac:dyDescent="0.3">
      <c r="D66" s="241"/>
    </row>
    <row r="67" spans="4:4" x14ac:dyDescent="0.3">
      <c r="D67" s="241"/>
    </row>
    <row r="68" spans="4:4" x14ac:dyDescent="0.3">
      <c r="D68" s="241"/>
    </row>
    <row r="69" spans="4:4" x14ac:dyDescent="0.3">
      <c r="D69" s="241"/>
    </row>
    <row r="70" spans="4:4" x14ac:dyDescent="0.3">
      <c r="D70" s="241"/>
    </row>
    <row r="71" spans="4:4" x14ac:dyDescent="0.3">
      <c r="D71" s="241"/>
    </row>
    <row r="72" spans="4:4" x14ac:dyDescent="0.3">
      <c r="D72" s="241"/>
    </row>
    <row r="73" spans="4:4" x14ac:dyDescent="0.3">
      <c r="D73" s="241"/>
    </row>
    <row r="74" spans="4:4" x14ac:dyDescent="0.3">
      <c r="D74" s="241"/>
    </row>
    <row r="75" spans="4:4" x14ac:dyDescent="0.3">
      <c r="D75" s="241"/>
    </row>
    <row r="76" spans="4:4" x14ac:dyDescent="0.3">
      <c r="D76" s="241"/>
    </row>
    <row r="77" spans="4:4" x14ac:dyDescent="0.3">
      <c r="D77" s="241"/>
    </row>
  </sheetData>
  <sheetProtection algorithmName="SHA-512" hashValue="npGI03Yw0yXxo2npjLt0tTPtx+CPgSKuR2wOx0ahmfN9ZowXJBYskvl79WxyvVwhpyT5TTHaRo8pBSTyTEf9tw==" saltValue="MjQrXIf0EomwJ54g6YSPuw==" spinCount="100000" sheet="1" objects="1" scenarios="1" autoFilter="0"/>
  <conditionalFormatting sqref="B6:AD55">
    <cfRule type="expression" dxfId="3" priority="2">
      <formula>MOD(ROW(),2)=1</formula>
    </cfRule>
  </conditionalFormatting>
  <conditionalFormatting sqref="C6:C55">
    <cfRule type="expression" dxfId="2" priority="1" stopIfTrue="1">
      <formula>MOD(ROW(),2)=1</formula>
    </cfRule>
  </conditionalFormatting>
  <dataValidations count="2">
    <dataValidation type="list" allowBlank="1" showInputMessage="1" showErrorMessage="1" sqref="G6:G55 Z6:AB55 P6:P55 W6:X55 S6:T55">
      <formula1>Boolean</formula1>
    </dataValidation>
    <dataValidation type="list" showInputMessage="1" showErrorMessage="1" sqref="B6:B55">
      <formula1>LE_Name</formula1>
    </dataValidation>
  </dataValidations>
  <printOptions horizontalCentered="1" verticalCentered="1"/>
  <pageMargins left="0.7" right="0.7" top="0.75" bottom="0.75" header="0.3" footer="0.3"/>
  <pageSetup paperSize="5" scale="41" fitToWidth="2" fitToHeight="0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>
          <x14:formula1>
            <xm:f>'(Hidden) Input validation'!$J$64:$J$65</xm:f>
          </x14:formula1>
          <xm:sqref>L6:L55</xm:sqref>
        </x14:dataValidation>
        <x14:dataValidation type="list" showInputMessage="1" showErrorMessage="1">
          <x14:formula1>
            <xm:f>'(Hidden) Input validation'!$J$53:$J$61</xm:f>
          </x14:formula1>
          <xm:sqref>D6:D55</xm:sqref>
        </x14:dataValidation>
        <x14:dataValidation type="list" showInputMessage="1" showErrorMessage="1">
          <x14:formula1>
            <xm:f>'(Hidden) Input validation'!$J$68:$J$69</xm:f>
          </x14:formula1>
          <xm:sqref>AC6:AC55</xm:sqref>
        </x14:dataValidation>
        <x14:dataValidation type="list" showInputMessage="1" showErrorMessage="1">
          <x14:formula1>
            <xm:f>'(Hidden) Input validation'!$J$72:$J$76</xm:f>
          </x14:formula1>
          <xm:sqref>N6:N55</xm:sqref>
        </x14:dataValidation>
        <x14:dataValidation type="list" showInputMessage="1" showErrorMessage="1">
          <x14:formula1>
            <xm:f>'(Hidden) Input validation'!$J$84:$J$87</xm:f>
          </x14:formula1>
          <xm:sqref>AD6:AD55</xm:sqref>
        </x14:dataValidation>
        <x14:dataValidation type="list" allowBlank="1" showInputMessage="1" showErrorMessage="1">
          <x14:formula1>
            <xm:f>'(Hidden) Input validation'!$J$79:$J$81</xm:f>
          </x14:formula1>
          <xm:sqref>Y6:Y55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92D050"/>
    <pageSetUpPr fitToPage="1"/>
  </sheetPr>
  <dimension ref="A1:V60"/>
  <sheetViews>
    <sheetView showGridLines="0" zoomScale="80" zoomScaleNormal="80" zoomScaleSheetLayoutView="63" workbookViewId="0"/>
  </sheetViews>
  <sheetFormatPr defaultColWidth="9" defaultRowHeight="14" x14ac:dyDescent="0.3"/>
  <cols>
    <col min="1" max="1" width="7.58203125" style="205" customWidth="1"/>
    <col min="2" max="2" width="45.83203125" style="205" customWidth="1"/>
    <col min="3" max="4" width="19.75" style="205" customWidth="1"/>
    <col min="5" max="5" width="31.83203125" style="205" customWidth="1"/>
    <col min="6" max="6" width="30.83203125" style="205" customWidth="1"/>
    <col min="7" max="7" width="64.58203125" style="205" customWidth="1"/>
    <col min="8" max="16384" width="9" style="205"/>
  </cols>
  <sheetData>
    <row r="1" spans="1:13" ht="23" x14ac:dyDescent="0.5">
      <c r="A1" s="139" t="str">
        <f>Index!A1</f>
        <v>Capital Requirements for Board-regulated Institutions Significantly Engaged in Insurance Activities</v>
      </c>
    </row>
    <row r="2" spans="1:13" ht="18" customHeight="1" x14ac:dyDescent="0.4">
      <c r="A2" s="144"/>
    </row>
    <row r="3" spans="1:13" ht="18" customHeight="1" x14ac:dyDescent="0.4">
      <c r="A3" s="144" t="s">
        <v>347</v>
      </c>
    </row>
    <row r="4" spans="1:13" ht="15" customHeight="1" thickBot="1" x14ac:dyDescent="0.35">
      <c r="A4" s="202"/>
      <c r="B4" s="206"/>
      <c r="C4" s="206"/>
      <c r="D4" s="202"/>
      <c r="E4" s="202"/>
      <c r="F4" s="202"/>
      <c r="G4" s="202"/>
    </row>
    <row r="5" spans="1:13" ht="15" customHeight="1" x14ac:dyDescent="0.3">
      <c r="A5" s="202" t="s">
        <v>107</v>
      </c>
      <c r="B5" s="207" t="s">
        <v>108</v>
      </c>
      <c r="C5" s="208"/>
      <c r="D5" s="209"/>
      <c r="E5" s="210"/>
      <c r="F5" s="202"/>
      <c r="G5" s="202"/>
    </row>
    <row r="6" spans="1:13" ht="92.15" customHeight="1" thickBot="1" x14ac:dyDescent="0.35">
      <c r="A6" s="193"/>
      <c r="B6" s="413"/>
      <c r="C6" s="414"/>
      <c r="D6" s="414"/>
      <c r="E6" s="415"/>
      <c r="F6" s="202"/>
      <c r="G6" s="202"/>
    </row>
    <row r="7" spans="1:13" x14ac:dyDescent="0.3">
      <c r="A7" s="193"/>
      <c r="B7" s="211"/>
      <c r="C7" s="211"/>
      <c r="D7" s="409"/>
      <c r="E7" s="409"/>
      <c r="F7" s="409"/>
      <c r="G7" s="409"/>
    </row>
    <row r="8" spans="1:13" x14ac:dyDescent="0.3">
      <c r="A8" s="212"/>
      <c r="B8" s="213"/>
      <c r="C8" s="213"/>
      <c r="D8" s="212"/>
      <c r="E8" s="214"/>
      <c r="F8" s="215"/>
      <c r="G8" s="216"/>
    </row>
    <row r="9" spans="1:13" s="222" customFormat="1" ht="26" x14ac:dyDescent="0.3">
      <c r="A9" s="217" t="s">
        <v>70</v>
      </c>
      <c r="B9" s="218" t="s">
        <v>198</v>
      </c>
      <c r="C9" s="218" t="s">
        <v>110</v>
      </c>
      <c r="D9" s="219" t="s">
        <v>111</v>
      </c>
      <c r="E9" s="219" t="s">
        <v>112</v>
      </c>
      <c r="F9" s="220" t="s">
        <v>113</v>
      </c>
      <c r="G9" s="221" t="s">
        <v>114</v>
      </c>
    </row>
    <row r="10" spans="1:13" s="225" customFormat="1" ht="15" customHeight="1" x14ac:dyDescent="0.3">
      <c r="A10" s="223" t="s">
        <v>12</v>
      </c>
      <c r="B10" s="184" t="s">
        <v>13</v>
      </c>
      <c r="C10" s="70" t="s">
        <v>14</v>
      </c>
      <c r="D10" s="70" t="s">
        <v>15</v>
      </c>
      <c r="E10" s="70" t="s">
        <v>16</v>
      </c>
      <c r="F10" s="70" t="s">
        <v>17</v>
      </c>
      <c r="G10" s="70" t="s">
        <v>18</v>
      </c>
      <c r="H10" s="77"/>
      <c r="I10" s="77"/>
      <c r="J10" s="224"/>
      <c r="K10" s="224"/>
      <c r="L10" s="224"/>
      <c r="M10" s="224"/>
    </row>
    <row r="11" spans="1:13" ht="15" customHeight="1" x14ac:dyDescent="0.3">
      <c r="A11" s="199">
        <v>1</v>
      </c>
      <c r="B11" s="170"/>
      <c r="C11" s="370"/>
      <c r="D11" s="380"/>
      <c r="E11" s="171"/>
      <c r="F11" s="171"/>
      <c r="G11" s="171"/>
    </row>
    <row r="12" spans="1:13" ht="15" customHeight="1" x14ac:dyDescent="0.3">
      <c r="A12" s="200">
        <f>A11+1</f>
        <v>2</v>
      </c>
      <c r="B12" s="170"/>
      <c r="C12" s="371"/>
      <c r="D12" s="381"/>
      <c r="E12" s="170"/>
      <c r="F12" s="170"/>
      <c r="G12" s="170"/>
    </row>
    <row r="13" spans="1:13" ht="15" customHeight="1" x14ac:dyDescent="0.3">
      <c r="A13" s="200">
        <f t="shared" ref="A13:A30" si="0">A12+1</f>
        <v>3</v>
      </c>
      <c r="B13" s="170"/>
      <c r="C13" s="371"/>
      <c r="D13" s="381"/>
      <c r="E13" s="170"/>
      <c r="F13" s="170"/>
      <c r="G13" s="170"/>
    </row>
    <row r="14" spans="1:13" ht="15" customHeight="1" x14ac:dyDescent="0.3">
      <c r="A14" s="200">
        <f t="shared" si="0"/>
        <v>4</v>
      </c>
      <c r="B14" s="170"/>
      <c r="C14" s="371"/>
      <c r="D14" s="381"/>
      <c r="E14" s="170"/>
      <c r="F14" s="170"/>
      <c r="G14" s="170"/>
    </row>
    <row r="15" spans="1:13" ht="15" customHeight="1" x14ac:dyDescent="0.3">
      <c r="A15" s="200">
        <f t="shared" si="0"/>
        <v>5</v>
      </c>
      <c r="B15" s="170"/>
      <c r="C15" s="371"/>
      <c r="D15" s="381"/>
      <c r="E15" s="170"/>
      <c r="F15" s="170"/>
      <c r="G15" s="170"/>
    </row>
    <row r="16" spans="1:13" ht="15" customHeight="1" x14ac:dyDescent="0.3">
      <c r="A16" s="200">
        <f t="shared" si="0"/>
        <v>6</v>
      </c>
      <c r="B16" s="170"/>
      <c r="C16" s="371"/>
      <c r="D16" s="381"/>
      <c r="E16" s="170"/>
      <c r="F16" s="170"/>
      <c r="G16" s="170"/>
    </row>
    <row r="17" spans="1:22" ht="15" customHeight="1" x14ac:dyDescent="0.3">
      <c r="A17" s="200">
        <f t="shared" si="0"/>
        <v>7</v>
      </c>
      <c r="B17" s="170"/>
      <c r="C17" s="371"/>
      <c r="D17" s="381"/>
      <c r="E17" s="170"/>
      <c r="F17" s="170"/>
      <c r="G17" s="170"/>
    </row>
    <row r="18" spans="1:22" ht="15" customHeight="1" x14ac:dyDescent="0.3">
      <c r="A18" s="200">
        <f t="shared" si="0"/>
        <v>8</v>
      </c>
      <c r="B18" s="170"/>
      <c r="C18" s="371"/>
      <c r="D18" s="381"/>
      <c r="E18" s="170"/>
      <c r="F18" s="170"/>
      <c r="G18" s="170"/>
    </row>
    <row r="19" spans="1:22" ht="15" customHeight="1" x14ac:dyDescent="0.3">
      <c r="A19" s="200">
        <f t="shared" si="0"/>
        <v>9</v>
      </c>
      <c r="B19" s="170"/>
      <c r="C19" s="371"/>
      <c r="D19" s="381"/>
      <c r="E19" s="170"/>
      <c r="F19" s="170"/>
      <c r="G19" s="170"/>
    </row>
    <row r="20" spans="1:22" ht="15" customHeight="1" x14ac:dyDescent="0.3">
      <c r="A20" s="200">
        <f t="shared" si="0"/>
        <v>10</v>
      </c>
      <c r="B20" s="170"/>
      <c r="C20" s="371"/>
      <c r="D20" s="381"/>
      <c r="E20" s="170"/>
      <c r="F20" s="170"/>
      <c r="G20" s="170"/>
    </row>
    <row r="21" spans="1:22" ht="15" customHeight="1" x14ac:dyDescent="0.3">
      <c r="A21" s="200">
        <f t="shared" si="0"/>
        <v>11</v>
      </c>
      <c r="B21" s="170"/>
      <c r="C21" s="371"/>
      <c r="D21" s="381"/>
      <c r="E21" s="170"/>
      <c r="F21" s="170"/>
      <c r="G21" s="170"/>
    </row>
    <row r="22" spans="1:22" ht="15" customHeight="1" x14ac:dyDescent="0.3">
      <c r="A22" s="200">
        <f t="shared" si="0"/>
        <v>12</v>
      </c>
      <c r="B22" s="170"/>
      <c r="C22" s="371"/>
      <c r="D22" s="381"/>
      <c r="E22" s="170"/>
      <c r="F22" s="170"/>
      <c r="G22" s="170"/>
    </row>
    <row r="23" spans="1:22" ht="15" customHeight="1" x14ac:dyDescent="0.3">
      <c r="A23" s="200">
        <f t="shared" si="0"/>
        <v>13</v>
      </c>
      <c r="B23" s="170"/>
      <c r="C23" s="371"/>
      <c r="D23" s="381"/>
      <c r="E23" s="170"/>
      <c r="F23" s="170"/>
      <c r="G23" s="170"/>
    </row>
    <row r="24" spans="1:22" ht="15" customHeight="1" x14ac:dyDescent="0.3">
      <c r="A24" s="200">
        <f t="shared" si="0"/>
        <v>14</v>
      </c>
      <c r="B24" s="170"/>
      <c r="C24" s="371"/>
      <c r="D24" s="381"/>
      <c r="E24" s="170"/>
      <c r="F24" s="170"/>
      <c r="G24" s="170"/>
    </row>
    <row r="25" spans="1:22" ht="15" customHeight="1" x14ac:dyDescent="0.3">
      <c r="A25" s="200">
        <f t="shared" si="0"/>
        <v>15</v>
      </c>
      <c r="B25" s="170"/>
      <c r="C25" s="371"/>
      <c r="D25" s="381"/>
      <c r="E25" s="170"/>
      <c r="F25" s="170"/>
      <c r="G25" s="170"/>
    </row>
    <row r="26" spans="1:22" ht="15" customHeight="1" x14ac:dyDescent="0.3">
      <c r="A26" s="200">
        <f t="shared" si="0"/>
        <v>16</v>
      </c>
      <c r="B26" s="170"/>
      <c r="C26" s="371"/>
      <c r="D26" s="381"/>
      <c r="E26" s="170"/>
      <c r="F26" s="170"/>
      <c r="G26" s="170"/>
    </row>
    <row r="27" spans="1:22" ht="15" customHeight="1" x14ac:dyDescent="0.3">
      <c r="A27" s="200">
        <f t="shared" si="0"/>
        <v>17</v>
      </c>
      <c r="B27" s="170"/>
      <c r="C27" s="371"/>
      <c r="D27" s="381"/>
      <c r="E27" s="170"/>
      <c r="F27" s="170"/>
      <c r="G27" s="170"/>
    </row>
    <row r="28" spans="1:22" ht="15" customHeight="1" x14ac:dyDescent="0.3">
      <c r="A28" s="200">
        <f t="shared" si="0"/>
        <v>18</v>
      </c>
      <c r="B28" s="170"/>
      <c r="C28" s="371"/>
      <c r="D28" s="381"/>
      <c r="E28" s="170"/>
      <c r="F28" s="170"/>
      <c r="G28" s="170"/>
    </row>
    <row r="29" spans="1:22" ht="15" customHeight="1" x14ac:dyDescent="0.3">
      <c r="A29" s="200">
        <f t="shared" si="0"/>
        <v>19</v>
      </c>
      <c r="B29" s="170"/>
      <c r="C29" s="371"/>
      <c r="D29" s="381"/>
      <c r="E29" s="170"/>
      <c r="F29" s="170"/>
      <c r="G29" s="170"/>
    </row>
    <row r="30" spans="1:22" ht="15" customHeight="1" x14ac:dyDescent="0.3">
      <c r="A30" s="226">
        <f t="shared" si="0"/>
        <v>20</v>
      </c>
      <c r="B30" s="177"/>
      <c r="C30" s="372"/>
      <c r="D30" s="382"/>
      <c r="E30" s="177"/>
      <c r="F30" s="177"/>
      <c r="G30" s="177"/>
    </row>
    <row r="31" spans="1:22" ht="18" x14ac:dyDescent="0.4">
      <c r="A31" s="227"/>
      <c r="B31" s="227"/>
      <c r="C31" s="227"/>
      <c r="D31" s="227"/>
      <c r="E31" s="227"/>
      <c r="F31" s="227"/>
      <c r="G31" s="227"/>
      <c r="H31" s="80"/>
      <c r="I31" s="81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</row>
    <row r="32" spans="1:22" x14ac:dyDescent="0.3">
      <c r="A32" s="227"/>
      <c r="B32" s="227"/>
      <c r="C32" s="227"/>
      <c r="D32" s="227"/>
      <c r="E32" s="227"/>
      <c r="F32" s="227"/>
      <c r="G32" s="227"/>
      <c r="H32" s="83"/>
      <c r="I32" s="81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</row>
    <row r="33" spans="1:22" x14ac:dyDescent="0.3">
      <c r="A33" s="227"/>
      <c r="B33" s="227"/>
      <c r="C33" s="227"/>
      <c r="D33" s="227"/>
      <c r="E33" s="227"/>
      <c r="F33" s="227"/>
      <c r="G33" s="227"/>
      <c r="H33" s="84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</row>
    <row r="34" spans="1:22" ht="14.5" thickBot="1" x14ac:dyDescent="0.35">
      <c r="A34" s="227"/>
      <c r="B34" s="227"/>
      <c r="C34" s="227"/>
      <c r="D34" s="227"/>
      <c r="E34" s="227"/>
      <c r="F34" s="227"/>
      <c r="G34" s="227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</row>
    <row r="35" spans="1:22" ht="15" customHeight="1" x14ac:dyDescent="0.3">
      <c r="A35" s="228" t="s">
        <v>115</v>
      </c>
      <c r="B35" s="207" t="s">
        <v>108</v>
      </c>
      <c r="C35" s="208"/>
      <c r="D35" s="209"/>
      <c r="E35" s="210"/>
      <c r="F35" s="202"/>
      <c r="G35" s="202"/>
    </row>
    <row r="36" spans="1:22" ht="92.15" customHeight="1" thickBot="1" x14ac:dyDescent="0.35">
      <c r="A36" s="193"/>
      <c r="B36" s="413"/>
      <c r="C36" s="414"/>
      <c r="D36" s="414"/>
      <c r="E36" s="415"/>
      <c r="F36" s="202"/>
      <c r="G36" s="202"/>
    </row>
    <row r="37" spans="1:22" x14ac:dyDescent="0.3">
      <c r="A37" s="193"/>
      <c r="B37" s="211"/>
      <c r="C37" s="211"/>
      <c r="D37" s="211"/>
      <c r="E37" s="211"/>
      <c r="F37" s="202"/>
      <c r="G37" s="202"/>
    </row>
    <row r="38" spans="1:22" x14ac:dyDescent="0.3">
      <c r="A38" s="213"/>
      <c r="B38" s="212"/>
      <c r="C38" s="212"/>
      <c r="D38" s="212"/>
      <c r="E38" s="214"/>
      <c r="F38" s="215"/>
      <c r="G38" s="215"/>
    </row>
    <row r="39" spans="1:22" s="222" customFormat="1" ht="26" x14ac:dyDescent="0.3">
      <c r="A39" s="217" t="s">
        <v>70</v>
      </c>
      <c r="B39" s="218" t="s">
        <v>109</v>
      </c>
      <c r="C39" s="218" t="s">
        <v>110</v>
      </c>
      <c r="D39" s="219" t="s">
        <v>116</v>
      </c>
      <c r="E39" s="219" t="s">
        <v>112</v>
      </c>
      <c r="F39" s="220" t="s">
        <v>113</v>
      </c>
      <c r="G39" s="229" t="s">
        <v>114</v>
      </c>
    </row>
    <row r="40" spans="1:22" s="225" customFormat="1" ht="15" customHeight="1" x14ac:dyDescent="0.3">
      <c r="A40" s="223" t="s">
        <v>12</v>
      </c>
      <c r="B40" s="184" t="s">
        <v>13</v>
      </c>
      <c r="C40" s="70" t="s">
        <v>14</v>
      </c>
      <c r="D40" s="70" t="s">
        <v>15</v>
      </c>
      <c r="E40" s="70" t="s">
        <v>16</v>
      </c>
      <c r="F40" s="70" t="s">
        <v>17</v>
      </c>
      <c r="G40" s="70" t="s">
        <v>18</v>
      </c>
      <c r="H40" s="77"/>
      <c r="I40" s="77"/>
      <c r="J40" s="224"/>
      <c r="K40" s="224"/>
      <c r="L40" s="224"/>
      <c r="M40" s="224"/>
    </row>
    <row r="41" spans="1:22" ht="15" customHeight="1" x14ac:dyDescent="0.3">
      <c r="A41" s="199">
        <v>1</v>
      </c>
      <c r="B41" s="171"/>
      <c r="C41" s="171"/>
      <c r="D41" s="171"/>
      <c r="E41" s="171"/>
      <c r="F41" s="171"/>
      <c r="G41" s="171"/>
      <c r="H41" s="230"/>
      <c r="I41" s="230"/>
      <c r="J41" s="230"/>
      <c r="K41" s="230"/>
    </row>
    <row r="42" spans="1:22" ht="15" customHeight="1" x14ac:dyDescent="0.3">
      <c r="A42" s="200">
        <f>A41+1</f>
        <v>2</v>
      </c>
      <c r="B42" s="170"/>
      <c r="C42" s="170"/>
      <c r="D42" s="170"/>
      <c r="E42" s="170"/>
      <c r="F42" s="170"/>
      <c r="G42" s="170"/>
    </row>
    <row r="43" spans="1:22" ht="15" customHeight="1" x14ac:dyDescent="0.3">
      <c r="A43" s="200">
        <f t="shared" ref="A43:A59" si="1">A42+1</f>
        <v>3</v>
      </c>
      <c r="B43" s="170"/>
      <c r="C43" s="170"/>
      <c r="D43" s="170"/>
      <c r="E43" s="170"/>
      <c r="F43" s="170"/>
      <c r="G43" s="170"/>
    </row>
    <row r="44" spans="1:22" ht="15" customHeight="1" x14ac:dyDescent="0.3">
      <c r="A44" s="200">
        <f t="shared" si="1"/>
        <v>4</v>
      </c>
      <c r="B44" s="170"/>
      <c r="C44" s="170"/>
      <c r="D44" s="170"/>
      <c r="E44" s="170"/>
      <c r="F44" s="170"/>
      <c r="G44" s="170"/>
    </row>
    <row r="45" spans="1:22" ht="15" customHeight="1" x14ac:dyDescent="0.3">
      <c r="A45" s="200">
        <f t="shared" si="1"/>
        <v>5</v>
      </c>
      <c r="B45" s="170"/>
      <c r="C45" s="170"/>
      <c r="D45" s="170"/>
      <c r="E45" s="170"/>
      <c r="F45" s="170"/>
      <c r="G45" s="170"/>
    </row>
    <row r="46" spans="1:22" ht="15" customHeight="1" x14ac:dyDescent="0.3">
      <c r="A46" s="200">
        <f t="shared" si="1"/>
        <v>6</v>
      </c>
      <c r="B46" s="170"/>
      <c r="C46" s="170"/>
      <c r="D46" s="170"/>
      <c r="E46" s="170"/>
      <c r="F46" s="170"/>
      <c r="G46" s="170"/>
    </row>
    <row r="47" spans="1:22" ht="15" customHeight="1" x14ac:dyDescent="0.3">
      <c r="A47" s="200">
        <f t="shared" si="1"/>
        <v>7</v>
      </c>
      <c r="B47" s="170"/>
      <c r="C47" s="170"/>
      <c r="D47" s="170"/>
      <c r="E47" s="170"/>
      <c r="F47" s="170"/>
      <c r="G47" s="170"/>
    </row>
    <row r="48" spans="1:22" ht="15" customHeight="1" x14ac:dyDescent="0.3">
      <c r="A48" s="200">
        <f t="shared" si="1"/>
        <v>8</v>
      </c>
      <c r="B48" s="170"/>
      <c r="C48" s="170"/>
      <c r="D48" s="170"/>
      <c r="E48" s="170"/>
      <c r="F48" s="170"/>
      <c r="G48" s="170"/>
    </row>
    <row r="49" spans="1:7" ht="15" customHeight="1" x14ac:dyDescent="0.3">
      <c r="A49" s="200">
        <f>A48+1</f>
        <v>9</v>
      </c>
      <c r="B49" s="170"/>
      <c r="C49" s="170"/>
      <c r="D49" s="170"/>
      <c r="E49" s="170"/>
      <c r="F49" s="170"/>
      <c r="G49" s="170"/>
    </row>
    <row r="50" spans="1:7" ht="15" customHeight="1" x14ac:dyDescent="0.3">
      <c r="A50" s="200">
        <f t="shared" si="1"/>
        <v>10</v>
      </c>
      <c r="B50" s="170"/>
      <c r="C50" s="170"/>
      <c r="D50" s="170"/>
      <c r="E50" s="170"/>
      <c r="F50" s="170"/>
      <c r="G50" s="170"/>
    </row>
    <row r="51" spans="1:7" ht="15" customHeight="1" x14ac:dyDescent="0.3">
      <c r="A51" s="200">
        <f t="shared" si="1"/>
        <v>11</v>
      </c>
      <c r="B51" s="170"/>
      <c r="C51" s="170"/>
      <c r="D51" s="170"/>
      <c r="E51" s="170"/>
      <c r="F51" s="170"/>
      <c r="G51" s="170"/>
    </row>
    <row r="52" spans="1:7" s="230" customFormat="1" ht="15" customHeight="1" x14ac:dyDescent="0.3">
      <c r="A52" s="200">
        <f t="shared" si="1"/>
        <v>12</v>
      </c>
      <c r="B52" s="170"/>
      <c r="C52" s="170"/>
      <c r="D52" s="170"/>
      <c r="E52" s="170"/>
      <c r="F52" s="170"/>
      <c r="G52" s="170"/>
    </row>
    <row r="53" spans="1:7" s="230" customFormat="1" ht="15" customHeight="1" x14ac:dyDescent="0.3">
      <c r="A53" s="200">
        <f t="shared" si="1"/>
        <v>13</v>
      </c>
      <c r="B53" s="170"/>
      <c r="C53" s="170"/>
      <c r="D53" s="170"/>
      <c r="E53" s="170"/>
      <c r="F53" s="170"/>
      <c r="G53" s="170"/>
    </row>
    <row r="54" spans="1:7" s="230" customFormat="1" ht="15" customHeight="1" x14ac:dyDescent="0.3">
      <c r="A54" s="200">
        <f t="shared" si="1"/>
        <v>14</v>
      </c>
      <c r="B54" s="170"/>
      <c r="C54" s="170"/>
      <c r="D54" s="170"/>
      <c r="E54" s="170"/>
      <c r="F54" s="170"/>
      <c r="G54" s="170"/>
    </row>
    <row r="55" spans="1:7" ht="15" customHeight="1" x14ac:dyDescent="0.3">
      <c r="A55" s="200">
        <f>A54+1</f>
        <v>15</v>
      </c>
      <c r="B55" s="170"/>
      <c r="C55" s="170"/>
      <c r="D55" s="170"/>
      <c r="E55" s="170"/>
      <c r="F55" s="170"/>
      <c r="G55" s="170"/>
    </row>
    <row r="56" spans="1:7" ht="15" customHeight="1" x14ac:dyDescent="0.3">
      <c r="A56" s="200">
        <f t="shared" si="1"/>
        <v>16</v>
      </c>
      <c r="B56" s="170"/>
      <c r="C56" s="170"/>
      <c r="D56" s="170"/>
      <c r="E56" s="170"/>
      <c r="F56" s="170"/>
      <c r="G56" s="170"/>
    </row>
    <row r="57" spans="1:7" ht="15" customHeight="1" x14ac:dyDescent="0.3">
      <c r="A57" s="200">
        <f t="shared" si="1"/>
        <v>17</v>
      </c>
      <c r="B57" s="170"/>
      <c r="C57" s="170"/>
      <c r="D57" s="170"/>
      <c r="E57" s="170"/>
      <c r="F57" s="170"/>
      <c r="G57" s="170"/>
    </row>
    <row r="58" spans="1:7" ht="15" customHeight="1" x14ac:dyDescent="0.3">
      <c r="A58" s="200">
        <f t="shared" si="1"/>
        <v>18</v>
      </c>
      <c r="B58" s="170"/>
      <c r="C58" s="170"/>
      <c r="D58" s="170"/>
      <c r="E58" s="170"/>
      <c r="F58" s="170"/>
      <c r="G58" s="170"/>
    </row>
    <row r="59" spans="1:7" ht="15" customHeight="1" x14ac:dyDescent="0.3">
      <c r="A59" s="200">
        <f t="shared" si="1"/>
        <v>19</v>
      </c>
      <c r="B59" s="170"/>
      <c r="C59" s="170"/>
      <c r="D59" s="170"/>
      <c r="E59" s="170"/>
      <c r="F59" s="170"/>
      <c r="G59" s="170"/>
    </row>
    <row r="60" spans="1:7" ht="15" customHeight="1" x14ac:dyDescent="0.3">
      <c r="A60" s="226">
        <f>A59+1</f>
        <v>20</v>
      </c>
      <c r="B60" s="177"/>
      <c r="C60" s="177"/>
      <c r="D60" s="177"/>
      <c r="E60" s="177"/>
      <c r="F60" s="177"/>
      <c r="G60" s="177"/>
    </row>
  </sheetData>
  <sheetProtection algorithmName="SHA-512" hashValue="gL4fkCb0Ct1jbUXPZog3JTTI7QjYf3Eu/sGmkJRkIE37CFM6K1epKRrF9kBAYoIuDyfVUC57h3piHptfGxhGhQ==" saltValue="F1CKjqDPp/guY2AOnwK4aQ==" spinCount="100000" sheet="1" objects="1" scenarios="1" autoFilter="0"/>
  <mergeCells count="3">
    <mergeCell ref="B36:E36"/>
    <mergeCell ref="B6:E6"/>
    <mergeCell ref="D7:G7"/>
  </mergeCells>
  <conditionalFormatting sqref="B11:G30 B41:G60">
    <cfRule type="expression" dxfId="1" priority="1">
      <formula>MOD(ROW(),2)=1</formula>
    </cfRule>
  </conditionalFormatting>
  <dataValidations count="1">
    <dataValidation type="list" showInputMessage="1" showErrorMessage="1" sqref="B11:B30 B41:B60">
      <formula1>LE_Name</formula1>
    </dataValidation>
  </dataValidations>
  <printOptions horizontalCentered="1" verticalCentered="1"/>
  <pageMargins left="0.7" right="0.7" top="0.75" bottom="0.75" header="0.3" footer="0.3"/>
  <pageSetup paperSize="5" scale="67" fitToHeight="0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rowBreaks count="1" manualBreakCount="1">
    <brk id="32" max="6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92D050"/>
    <pageSetUpPr fitToPage="1"/>
  </sheetPr>
  <dimension ref="A1:E58"/>
  <sheetViews>
    <sheetView showGridLines="0" zoomScale="55" zoomScaleNormal="55" zoomScaleSheetLayoutView="70" workbookViewId="0"/>
  </sheetViews>
  <sheetFormatPr defaultColWidth="8.58203125" defaultRowHeight="14" x14ac:dyDescent="0.3"/>
  <cols>
    <col min="1" max="1" width="7.58203125" style="190" customWidth="1"/>
    <col min="2" max="2" width="77.33203125" style="190" customWidth="1"/>
    <col min="3" max="4" width="19.75" style="190" customWidth="1"/>
    <col min="5" max="5" width="63.33203125" style="190" customWidth="1"/>
    <col min="6" max="16384" width="8.58203125" style="190"/>
  </cols>
  <sheetData>
    <row r="1" spans="1:5" ht="23" x14ac:dyDescent="0.5">
      <c r="A1" s="189" t="str">
        <f>Index!A1</f>
        <v>Capital Requirements for Board-regulated Institutions Significantly Engaged in Insurance Activities</v>
      </c>
    </row>
    <row r="2" spans="1:5" ht="18" customHeight="1" x14ac:dyDescent="0.4">
      <c r="A2" s="191"/>
    </row>
    <row r="3" spans="1:5" ht="18" customHeight="1" x14ac:dyDescent="0.4">
      <c r="A3" s="191" t="s">
        <v>380</v>
      </c>
      <c r="B3" s="192"/>
    </row>
    <row r="4" spans="1:5" ht="18" customHeight="1" thickBot="1" x14ac:dyDescent="0.35">
      <c r="C4" s="192"/>
      <c r="D4" s="192"/>
    </row>
    <row r="5" spans="1:5" ht="18" customHeight="1" x14ac:dyDescent="0.3">
      <c r="A5" s="193" t="s">
        <v>107</v>
      </c>
      <c r="B5" s="416" t="s">
        <v>117</v>
      </c>
      <c r="C5" s="417"/>
      <c r="D5" s="418"/>
    </row>
    <row r="6" spans="1:5" ht="141" customHeight="1" thickBot="1" x14ac:dyDescent="0.35">
      <c r="A6" s="194"/>
      <c r="B6" s="413"/>
      <c r="C6" s="414"/>
      <c r="D6" s="415"/>
    </row>
    <row r="7" spans="1:5" ht="13.5" customHeight="1" x14ac:dyDescent="0.3">
      <c r="A7" s="194"/>
      <c r="B7" s="195"/>
      <c r="C7" s="195"/>
      <c r="D7" s="195"/>
    </row>
    <row r="8" spans="1:5" ht="55" customHeight="1" x14ac:dyDescent="0.3">
      <c r="A8" s="196" t="s">
        <v>47</v>
      </c>
      <c r="B8" s="197" t="s">
        <v>198</v>
      </c>
      <c r="C8" s="196" t="s">
        <v>118</v>
      </c>
      <c r="D8" s="196" t="s">
        <v>119</v>
      </c>
      <c r="E8" s="196" t="s">
        <v>114</v>
      </c>
    </row>
    <row r="9" spans="1:5" ht="15" customHeight="1" x14ac:dyDescent="0.3">
      <c r="A9" s="198" t="s">
        <v>12</v>
      </c>
      <c r="B9" s="198" t="s">
        <v>13</v>
      </c>
      <c r="C9" s="120" t="s">
        <v>14</v>
      </c>
      <c r="D9" s="120" t="s">
        <v>15</v>
      </c>
      <c r="E9" s="120" t="s">
        <v>16</v>
      </c>
    </row>
    <row r="10" spans="1:5" ht="15" customHeight="1" x14ac:dyDescent="0.3">
      <c r="A10" s="199">
        <v>1</v>
      </c>
      <c r="B10" s="170"/>
      <c r="C10" s="370"/>
      <c r="D10" s="370"/>
      <c r="E10" s="171"/>
    </row>
    <row r="11" spans="1:5" ht="15" customHeight="1" x14ac:dyDescent="0.3">
      <c r="A11" s="200">
        <v>2</v>
      </c>
      <c r="B11" s="170"/>
      <c r="C11" s="371"/>
      <c r="D11" s="371"/>
      <c r="E11" s="170"/>
    </row>
    <row r="12" spans="1:5" ht="15" customHeight="1" x14ac:dyDescent="0.3">
      <c r="A12" s="200">
        <v>3</v>
      </c>
      <c r="B12" s="170"/>
      <c r="C12" s="371"/>
      <c r="D12" s="371"/>
      <c r="E12" s="170"/>
    </row>
    <row r="13" spans="1:5" ht="15" customHeight="1" x14ac:dyDescent="0.3">
      <c r="A13" s="200">
        <v>4</v>
      </c>
      <c r="B13" s="170"/>
      <c r="C13" s="371"/>
      <c r="D13" s="371"/>
      <c r="E13" s="170"/>
    </row>
    <row r="14" spans="1:5" ht="15" customHeight="1" x14ac:dyDescent="0.3">
      <c r="A14" s="200">
        <v>5</v>
      </c>
      <c r="B14" s="170"/>
      <c r="C14" s="371"/>
      <c r="D14" s="371"/>
      <c r="E14" s="170"/>
    </row>
    <row r="15" spans="1:5" ht="15" customHeight="1" x14ac:dyDescent="0.3">
      <c r="A15" s="200">
        <v>6</v>
      </c>
      <c r="B15" s="170"/>
      <c r="C15" s="371"/>
      <c r="D15" s="371"/>
      <c r="E15" s="170"/>
    </row>
    <row r="16" spans="1:5" ht="15" customHeight="1" x14ac:dyDescent="0.3">
      <c r="A16" s="200">
        <v>7</v>
      </c>
      <c r="B16" s="170"/>
      <c r="C16" s="371"/>
      <c r="D16" s="371"/>
      <c r="E16" s="170"/>
    </row>
    <row r="17" spans="1:5" ht="15" customHeight="1" x14ac:dyDescent="0.3">
      <c r="A17" s="200">
        <v>8</v>
      </c>
      <c r="B17" s="170"/>
      <c r="C17" s="371"/>
      <c r="D17" s="371"/>
      <c r="E17" s="170"/>
    </row>
    <row r="18" spans="1:5" ht="15" customHeight="1" x14ac:dyDescent="0.3">
      <c r="A18" s="200">
        <v>9</v>
      </c>
      <c r="B18" s="170"/>
      <c r="C18" s="371"/>
      <c r="D18" s="371"/>
      <c r="E18" s="170"/>
    </row>
    <row r="19" spans="1:5" ht="15" customHeight="1" x14ac:dyDescent="0.3">
      <c r="A19" s="200">
        <v>10</v>
      </c>
      <c r="B19" s="170"/>
      <c r="C19" s="371"/>
      <c r="D19" s="371"/>
      <c r="E19" s="170"/>
    </row>
    <row r="20" spans="1:5" ht="15" customHeight="1" x14ac:dyDescent="0.3">
      <c r="A20" s="200">
        <v>11</v>
      </c>
      <c r="B20" s="170"/>
      <c r="C20" s="371"/>
      <c r="D20" s="371"/>
      <c r="E20" s="170"/>
    </row>
    <row r="21" spans="1:5" ht="15" customHeight="1" x14ac:dyDescent="0.3">
      <c r="A21" s="200">
        <v>12</v>
      </c>
      <c r="B21" s="170"/>
      <c r="C21" s="371"/>
      <c r="D21" s="371"/>
      <c r="E21" s="170"/>
    </row>
    <row r="22" spans="1:5" ht="15" customHeight="1" x14ac:dyDescent="0.3">
      <c r="A22" s="200">
        <v>13</v>
      </c>
      <c r="B22" s="170"/>
      <c r="C22" s="371"/>
      <c r="D22" s="371"/>
      <c r="E22" s="170"/>
    </row>
    <row r="23" spans="1:5" ht="15" customHeight="1" x14ac:dyDescent="0.3">
      <c r="A23" s="200">
        <v>14</v>
      </c>
      <c r="B23" s="170"/>
      <c r="C23" s="371"/>
      <c r="D23" s="371"/>
      <c r="E23" s="170"/>
    </row>
    <row r="24" spans="1:5" ht="15" customHeight="1" x14ac:dyDescent="0.3">
      <c r="A24" s="200">
        <v>15</v>
      </c>
      <c r="B24" s="170"/>
      <c r="C24" s="371"/>
      <c r="D24" s="371"/>
      <c r="E24" s="170"/>
    </row>
    <row r="25" spans="1:5" ht="15" customHeight="1" x14ac:dyDescent="0.3">
      <c r="A25" s="200">
        <v>16</v>
      </c>
      <c r="B25" s="170"/>
      <c r="C25" s="371"/>
      <c r="D25" s="371"/>
      <c r="E25" s="170"/>
    </row>
    <row r="26" spans="1:5" ht="15" customHeight="1" x14ac:dyDescent="0.3">
      <c r="A26" s="200">
        <v>17</v>
      </c>
      <c r="B26" s="170"/>
      <c r="C26" s="371"/>
      <c r="D26" s="371"/>
      <c r="E26" s="170"/>
    </row>
    <row r="27" spans="1:5" ht="15" customHeight="1" x14ac:dyDescent="0.3">
      <c r="A27" s="200">
        <v>18</v>
      </c>
      <c r="B27" s="170"/>
      <c r="C27" s="371"/>
      <c r="D27" s="371"/>
      <c r="E27" s="170"/>
    </row>
    <row r="28" spans="1:5" ht="15" customHeight="1" x14ac:dyDescent="0.3">
      <c r="A28" s="200">
        <v>19</v>
      </c>
      <c r="B28" s="170"/>
      <c r="C28" s="371"/>
      <c r="D28" s="371"/>
      <c r="E28" s="170"/>
    </row>
    <row r="29" spans="1:5" ht="15" customHeight="1" x14ac:dyDescent="0.3">
      <c r="A29" s="201">
        <v>20</v>
      </c>
      <c r="B29" s="177"/>
      <c r="C29" s="372"/>
      <c r="D29" s="372"/>
      <c r="E29" s="177"/>
    </row>
    <row r="32" spans="1:5" ht="18.5" thickBot="1" x14ac:dyDescent="0.45">
      <c r="A32" s="191"/>
      <c r="B32" s="192"/>
      <c r="C32" s="192"/>
      <c r="D32" s="192"/>
    </row>
    <row r="33" spans="1:5" x14ac:dyDescent="0.3">
      <c r="A33" s="202" t="s">
        <v>115</v>
      </c>
      <c r="B33" s="416" t="s">
        <v>117</v>
      </c>
      <c r="C33" s="417"/>
      <c r="D33" s="418"/>
    </row>
    <row r="34" spans="1:5" ht="141" customHeight="1" thickBot="1" x14ac:dyDescent="0.35">
      <c r="A34" s="194"/>
      <c r="B34" s="413"/>
      <c r="C34" s="414"/>
      <c r="D34" s="415"/>
    </row>
    <row r="35" spans="1:5" x14ac:dyDescent="0.3">
      <c r="A35" s="194"/>
      <c r="B35" s="195"/>
      <c r="C35" s="195"/>
      <c r="D35" s="195"/>
    </row>
    <row r="36" spans="1:5" ht="39" x14ac:dyDescent="0.3">
      <c r="A36" s="196" t="s">
        <v>47</v>
      </c>
      <c r="B36" s="197" t="s">
        <v>198</v>
      </c>
      <c r="C36" s="196" t="s">
        <v>118</v>
      </c>
      <c r="D36" s="196" t="s">
        <v>119</v>
      </c>
      <c r="E36" s="196" t="s">
        <v>114</v>
      </c>
    </row>
    <row r="37" spans="1:5" ht="15" customHeight="1" x14ac:dyDescent="0.3">
      <c r="A37" s="198" t="s">
        <v>12</v>
      </c>
      <c r="B37" s="203" t="s">
        <v>13</v>
      </c>
      <c r="C37" s="120" t="s">
        <v>14</v>
      </c>
      <c r="D37" s="120" t="s">
        <v>15</v>
      </c>
      <c r="E37" s="120" t="s">
        <v>16</v>
      </c>
    </row>
    <row r="38" spans="1:5" ht="15" customHeight="1" x14ac:dyDescent="0.3">
      <c r="A38" s="199">
        <v>1</v>
      </c>
      <c r="B38" s="171"/>
      <c r="C38" s="370"/>
      <c r="D38" s="370"/>
      <c r="E38" s="171"/>
    </row>
    <row r="39" spans="1:5" ht="15" customHeight="1" x14ac:dyDescent="0.3">
      <c r="A39" s="200">
        <v>2</v>
      </c>
      <c r="B39" s="170"/>
      <c r="C39" s="371"/>
      <c r="D39" s="371"/>
      <c r="E39" s="170"/>
    </row>
    <row r="40" spans="1:5" ht="15" customHeight="1" x14ac:dyDescent="0.3">
      <c r="A40" s="200">
        <v>3</v>
      </c>
      <c r="B40" s="170"/>
      <c r="C40" s="371"/>
      <c r="D40" s="371"/>
      <c r="E40" s="170"/>
    </row>
    <row r="41" spans="1:5" ht="15" customHeight="1" x14ac:dyDescent="0.3">
      <c r="A41" s="200">
        <v>4</v>
      </c>
      <c r="B41" s="170"/>
      <c r="C41" s="371"/>
      <c r="D41" s="371"/>
      <c r="E41" s="170"/>
    </row>
    <row r="42" spans="1:5" ht="15" customHeight="1" x14ac:dyDescent="0.3">
      <c r="A42" s="200">
        <v>5</v>
      </c>
      <c r="B42" s="170"/>
      <c r="C42" s="371"/>
      <c r="D42" s="371"/>
      <c r="E42" s="170"/>
    </row>
    <row r="43" spans="1:5" ht="15" customHeight="1" x14ac:dyDescent="0.3">
      <c r="A43" s="200">
        <v>6</v>
      </c>
      <c r="B43" s="170"/>
      <c r="C43" s="371"/>
      <c r="D43" s="371"/>
      <c r="E43" s="170"/>
    </row>
    <row r="44" spans="1:5" ht="15" customHeight="1" x14ac:dyDescent="0.3">
      <c r="A44" s="200">
        <v>7</v>
      </c>
      <c r="B44" s="170"/>
      <c r="C44" s="371"/>
      <c r="D44" s="371"/>
      <c r="E44" s="170"/>
    </row>
    <row r="45" spans="1:5" ht="15" customHeight="1" x14ac:dyDescent="0.3">
      <c r="A45" s="200">
        <v>8</v>
      </c>
      <c r="B45" s="170"/>
      <c r="C45" s="371"/>
      <c r="D45" s="371"/>
      <c r="E45" s="170"/>
    </row>
    <row r="46" spans="1:5" ht="15" customHeight="1" x14ac:dyDescent="0.3">
      <c r="A46" s="200">
        <v>9</v>
      </c>
      <c r="B46" s="170"/>
      <c r="C46" s="371"/>
      <c r="D46" s="371"/>
      <c r="E46" s="170"/>
    </row>
    <row r="47" spans="1:5" ht="15" customHeight="1" x14ac:dyDescent="0.3">
      <c r="A47" s="200">
        <v>10</v>
      </c>
      <c r="B47" s="170"/>
      <c r="C47" s="371"/>
      <c r="D47" s="371"/>
      <c r="E47" s="170"/>
    </row>
    <row r="48" spans="1:5" ht="15" customHeight="1" x14ac:dyDescent="0.3">
      <c r="A48" s="200">
        <v>11</v>
      </c>
      <c r="B48" s="170"/>
      <c r="C48" s="371"/>
      <c r="D48" s="371"/>
      <c r="E48" s="170"/>
    </row>
    <row r="49" spans="1:5" ht="15" customHeight="1" x14ac:dyDescent="0.3">
      <c r="A49" s="200">
        <v>12</v>
      </c>
      <c r="B49" s="170"/>
      <c r="C49" s="371"/>
      <c r="D49" s="371"/>
      <c r="E49" s="170"/>
    </row>
    <row r="50" spans="1:5" ht="15" customHeight="1" x14ac:dyDescent="0.3">
      <c r="A50" s="200">
        <v>13</v>
      </c>
      <c r="B50" s="170"/>
      <c r="C50" s="371"/>
      <c r="D50" s="371"/>
      <c r="E50" s="170"/>
    </row>
    <row r="51" spans="1:5" ht="15" customHeight="1" x14ac:dyDescent="0.3">
      <c r="A51" s="200">
        <v>14</v>
      </c>
      <c r="B51" s="170"/>
      <c r="C51" s="371"/>
      <c r="D51" s="371"/>
      <c r="E51" s="170"/>
    </row>
    <row r="52" spans="1:5" ht="15" customHeight="1" x14ac:dyDescent="0.3">
      <c r="A52" s="200">
        <v>15</v>
      </c>
      <c r="B52" s="170"/>
      <c r="C52" s="371"/>
      <c r="D52" s="371"/>
      <c r="E52" s="170"/>
    </row>
    <row r="53" spans="1:5" ht="15" customHeight="1" x14ac:dyDescent="0.3">
      <c r="A53" s="200">
        <v>16</v>
      </c>
      <c r="B53" s="170"/>
      <c r="C53" s="371"/>
      <c r="D53" s="371"/>
      <c r="E53" s="170"/>
    </row>
    <row r="54" spans="1:5" ht="15" customHeight="1" x14ac:dyDescent="0.3">
      <c r="A54" s="200">
        <v>17</v>
      </c>
      <c r="B54" s="170"/>
      <c r="C54" s="371"/>
      <c r="D54" s="371"/>
      <c r="E54" s="170"/>
    </row>
    <row r="55" spans="1:5" ht="15" customHeight="1" x14ac:dyDescent="0.3">
      <c r="A55" s="200">
        <v>18</v>
      </c>
      <c r="B55" s="170"/>
      <c r="C55" s="371"/>
      <c r="D55" s="371"/>
      <c r="E55" s="170"/>
    </row>
    <row r="56" spans="1:5" ht="15" customHeight="1" x14ac:dyDescent="0.3">
      <c r="A56" s="200">
        <v>19</v>
      </c>
      <c r="B56" s="170"/>
      <c r="C56" s="371"/>
      <c r="D56" s="371"/>
      <c r="E56" s="170"/>
    </row>
    <row r="57" spans="1:5" ht="15" customHeight="1" x14ac:dyDescent="0.3">
      <c r="A57" s="201">
        <v>20</v>
      </c>
      <c r="B57" s="177"/>
      <c r="C57" s="372"/>
      <c r="D57" s="372"/>
      <c r="E57" s="177"/>
    </row>
    <row r="58" spans="1:5" x14ac:dyDescent="0.3">
      <c r="D58" s="204"/>
      <c r="E58" s="204"/>
    </row>
  </sheetData>
  <sheetProtection algorithmName="SHA-512" hashValue="p4ZHa4u3vq0G8db0Ng3UM+Jfpvb3FAEJYCpG45t4UMpz32lWiy3jP8EOwgDfRztaE6oYhkoyf/TbhWzah4kbWQ==" saltValue="sqSvxd7YSqMR6OdrmABIzA==" spinCount="100000" sheet="1" objects="1" scenarios="1" autoFilter="0"/>
  <mergeCells count="4">
    <mergeCell ref="B6:D6"/>
    <mergeCell ref="B5:D5"/>
    <mergeCell ref="B33:D33"/>
    <mergeCell ref="B34:D34"/>
  </mergeCells>
  <conditionalFormatting sqref="B10:E29 B38:E57">
    <cfRule type="expression" dxfId="0" priority="1">
      <formula>MOD(ROW(),2)=1</formula>
    </cfRule>
  </conditionalFormatting>
  <dataValidations count="1">
    <dataValidation type="list" showInputMessage="1" showErrorMessage="1" sqref="B10:B29 B38:B57">
      <formula1>LE_Name</formula1>
    </dataValidation>
  </dataValidations>
  <printOptions horizontalCentered="1" verticalCentered="1"/>
  <pageMargins left="0.7" right="0.7" top="0.75" bottom="0.75" header="0.3" footer="0.3"/>
  <pageSetup paperSize="5" scale="79" fitToHeight="0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rowBreaks count="1" manualBreakCount="1">
    <brk id="34" max="4" man="1"/>
  </row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K546"/>
  <sheetViews>
    <sheetView showGridLines="0" zoomScale="80" zoomScaleNormal="80" workbookViewId="0">
      <pane ySplit="4" topLeftCell="A29" activePane="bottomLeft" state="frozen"/>
      <selection activeCell="A4" sqref="A4"/>
      <selection pane="bottomLeft" activeCell="D52" sqref="D52"/>
    </sheetView>
  </sheetViews>
  <sheetFormatPr defaultColWidth="7.75" defaultRowHeight="12.5" zeroHeight="1" x14ac:dyDescent="0.25"/>
  <cols>
    <col min="1" max="1" width="3.58203125" style="10" customWidth="1"/>
    <col min="2" max="3" width="2.08203125" style="1" customWidth="1"/>
    <col min="4" max="4" width="43.08203125" style="1" bestFit="1" customWidth="1"/>
    <col min="5" max="5" width="2.25" style="1" customWidth="1"/>
    <col min="6" max="6" width="28.75" style="1" bestFit="1" customWidth="1"/>
    <col min="7" max="7" width="2.5" style="10" customWidth="1"/>
    <col min="8" max="8" width="28.75" style="10" bestFit="1" customWidth="1"/>
    <col min="9" max="9" width="5.75" style="10" customWidth="1"/>
    <col min="10" max="10" width="52.33203125" style="1" bestFit="1" customWidth="1"/>
    <col min="11" max="11" width="123.83203125" style="1" bestFit="1" customWidth="1"/>
    <col min="12" max="16384" width="7.75" style="1"/>
  </cols>
  <sheetData>
    <row r="1" spans="1:11" s="90" customFormat="1" ht="18" x14ac:dyDescent="0.4">
      <c r="A1" s="92" t="str">
        <f ca="1">RIGHT(CELL("filename", A1),LEN(CELL("filename", A1))-FIND("]",CELL("filename", A1)))</f>
        <v>(Hidden) Input validation</v>
      </c>
    </row>
    <row r="2" spans="1:11" s="94" customFormat="1" ht="13" x14ac:dyDescent="0.3">
      <c r="A2" s="93"/>
    </row>
    <row r="3" spans="1:11" s="2" customFormat="1" ht="13" x14ac:dyDescent="0.3">
      <c r="C3" s="8"/>
      <c r="E3" s="8"/>
    </row>
    <row r="4" spans="1:11" s="6" customFormat="1" ht="13" x14ac:dyDescent="0.3">
      <c r="B4" s="14"/>
      <c r="C4" s="7" t="s">
        <v>127</v>
      </c>
      <c r="D4" s="12"/>
      <c r="E4" s="7"/>
      <c r="F4" s="15"/>
      <c r="G4" s="15"/>
      <c r="H4" s="16"/>
      <c r="J4" s="10"/>
    </row>
    <row r="5" spans="1:11" s="6" customFormat="1" ht="13" thickBot="1" x14ac:dyDescent="0.3">
      <c r="B5" s="17"/>
      <c r="C5" s="9"/>
      <c r="D5" s="9"/>
      <c r="E5" s="9"/>
      <c r="H5" s="19"/>
      <c r="J5" s="10"/>
    </row>
    <row r="6" spans="1:11" s="6" customFormat="1" ht="13.5" thickBot="1" x14ac:dyDescent="0.35">
      <c r="B6" s="17"/>
      <c r="C6" s="9"/>
      <c r="D6" s="25" t="s">
        <v>128</v>
      </c>
      <c r="E6" s="23"/>
      <c r="F6" s="5" t="s">
        <v>326</v>
      </c>
      <c r="G6" s="125"/>
      <c r="H6" s="5" t="s">
        <v>325</v>
      </c>
      <c r="I6" s="8"/>
      <c r="J6" s="98" t="s">
        <v>139</v>
      </c>
      <c r="K6" s="99" t="s">
        <v>140</v>
      </c>
    </row>
    <row r="7" spans="1:11" s="6" customFormat="1" x14ac:dyDescent="0.25">
      <c r="B7" s="17"/>
      <c r="C7" s="9"/>
      <c r="D7" s="26" t="s">
        <v>33</v>
      </c>
      <c r="E7" s="24"/>
      <c r="F7" s="27" t="s">
        <v>363</v>
      </c>
      <c r="G7" s="126"/>
      <c r="H7" s="27" t="str">
        <f>F7</f>
        <v>US Federal Banking Capital Rules</v>
      </c>
      <c r="I7" s="9"/>
      <c r="J7" s="42" t="s">
        <v>272</v>
      </c>
      <c r="K7" s="43"/>
    </row>
    <row r="8" spans="1:11" s="6" customFormat="1" x14ac:dyDescent="0.25">
      <c r="B8" s="17"/>
      <c r="C8" s="9"/>
      <c r="D8" s="29" t="s">
        <v>34</v>
      </c>
      <c r="E8" s="24"/>
      <c r="F8" s="27" t="s">
        <v>327</v>
      </c>
      <c r="G8" s="126"/>
      <c r="H8" s="27" t="str">
        <f>F8</f>
        <v>US NAIC - Life</v>
      </c>
      <c r="I8" s="9"/>
      <c r="J8" s="44" t="s">
        <v>274</v>
      </c>
      <c r="K8" s="45" t="s">
        <v>142</v>
      </c>
    </row>
    <row r="9" spans="1:11" s="6" customFormat="1" x14ac:dyDescent="0.25">
      <c r="B9" s="17"/>
      <c r="C9" s="9"/>
      <c r="D9" s="9" t="s">
        <v>233</v>
      </c>
      <c r="E9" s="18"/>
      <c r="F9" s="27" t="s">
        <v>328</v>
      </c>
      <c r="G9" s="126"/>
      <c r="H9" s="27" t="str">
        <f>F9</f>
        <v>US NAIC - Fraternal</v>
      </c>
      <c r="I9" s="9"/>
      <c r="J9" s="46" t="s">
        <v>273</v>
      </c>
      <c r="K9" s="47" t="s">
        <v>199</v>
      </c>
    </row>
    <row r="10" spans="1:11" s="6" customFormat="1" x14ac:dyDescent="0.25">
      <c r="B10" s="17"/>
      <c r="C10" s="9"/>
      <c r="E10" s="9"/>
      <c r="F10" s="27" t="s">
        <v>329</v>
      </c>
      <c r="G10" s="126"/>
      <c r="H10" s="27" t="str">
        <f>F10</f>
        <v>US NAIC - Property &amp; Casualty</v>
      </c>
      <c r="I10" s="9"/>
      <c r="J10" s="46" t="s">
        <v>143</v>
      </c>
      <c r="K10" s="47" t="s">
        <v>144</v>
      </c>
    </row>
    <row r="11" spans="1:11" s="6" customFormat="1" ht="13" x14ac:dyDescent="0.3">
      <c r="B11" s="17"/>
      <c r="C11" s="9"/>
      <c r="D11" s="5" t="s">
        <v>129</v>
      </c>
      <c r="E11" s="8"/>
      <c r="F11" s="27" t="s">
        <v>330</v>
      </c>
      <c r="G11" s="126"/>
      <c r="H11" s="27" t="str">
        <f>F11</f>
        <v>US NAIC - Health</v>
      </c>
      <c r="I11" s="9"/>
      <c r="J11" s="44" t="s">
        <v>283</v>
      </c>
      <c r="K11" s="45"/>
    </row>
    <row r="12" spans="1:11" s="6" customFormat="1" x14ac:dyDescent="0.25">
      <c r="B12" s="17"/>
      <c r="C12" s="9"/>
      <c r="D12" s="22">
        <v>-9.999999999999991E+43</v>
      </c>
      <c r="E12" s="18"/>
      <c r="F12" s="27" t="s">
        <v>42</v>
      </c>
      <c r="G12" s="126"/>
      <c r="H12" s="27" t="str">
        <f t="shared" ref="H12:H22" si="0">IF(VLOOKUP($F12,Scalar_Regimes,4,FALSE)="Yes",$F12,"")</f>
        <v/>
      </c>
      <c r="I12" s="9"/>
      <c r="J12" s="46" t="s">
        <v>284</v>
      </c>
      <c r="K12" s="47" t="s">
        <v>200</v>
      </c>
    </row>
    <row r="13" spans="1:11" s="6" customFormat="1" x14ac:dyDescent="0.25">
      <c r="B13" s="17"/>
      <c r="C13" s="9"/>
      <c r="E13" s="9"/>
      <c r="F13" s="27" t="s">
        <v>131</v>
      </c>
      <c r="G13" s="126"/>
      <c r="H13" s="27" t="str">
        <f t="shared" si="0"/>
        <v/>
      </c>
      <c r="I13" s="9"/>
      <c r="J13" s="32" t="s">
        <v>206</v>
      </c>
      <c r="K13" s="47"/>
    </row>
    <row r="14" spans="1:11" s="6" customFormat="1" ht="13" x14ac:dyDescent="0.3">
      <c r="B14" s="17"/>
      <c r="C14" s="9"/>
      <c r="D14" s="5" t="s">
        <v>125</v>
      </c>
      <c r="E14" s="9"/>
      <c r="F14" s="27" t="s">
        <v>132</v>
      </c>
      <c r="G14" s="126"/>
      <c r="H14" s="27" t="str">
        <f t="shared" si="0"/>
        <v/>
      </c>
      <c r="I14" s="9"/>
      <c r="J14" s="48" t="s">
        <v>148</v>
      </c>
      <c r="K14" s="49"/>
    </row>
    <row r="15" spans="1:11" s="6" customFormat="1" x14ac:dyDescent="0.25">
      <c r="B15" s="17"/>
      <c r="C15" s="9"/>
      <c r="D15" s="13" t="s">
        <v>60</v>
      </c>
      <c r="E15" s="9"/>
      <c r="F15" s="27" t="s">
        <v>133</v>
      </c>
      <c r="G15" s="126"/>
      <c r="H15" s="27" t="str">
        <f t="shared" si="0"/>
        <v/>
      </c>
      <c r="I15" s="9"/>
      <c r="J15" s="48" t="s">
        <v>150</v>
      </c>
      <c r="K15" s="45"/>
    </row>
    <row r="16" spans="1:11" s="6" customFormat="1" x14ac:dyDescent="0.25">
      <c r="B16" s="17"/>
      <c r="C16" s="9"/>
      <c r="D16" s="21" t="s">
        <v>36</v>
      </c>
      <c r="E16" s="9"/>
      <c r="F16" s="27" t="s">
        <v>134</v>
      </c>
      <c r="G16" s="126"/>
      <c r="H16" s="27" t="str">
        <f t="shared" si="0"/>
        <v/>
      </c>
      <c r="I16" s="9"/>
      <c r="J16" s="48" t="s">
        <v>152</v>
      </c>
      <c r="K16" s="45"/>
    </row>
    <row r="17" spans="2:11" s="6" customFormat="1" ht="14" x14ac:dyDescent="0.3">
      <c r="B17" s="17"/>
      <c r="C17" s="51"/>
      <c r="D17" s="51"/>
      <c r="E17" s="51"/>
      <c r="F17" s="27" t="s">
        <v>270</v>
      </c>
      <c r="G17" s="126"/>
      <c r="H17" s="27" t="str">
        <f t="shared" si="0"/>
        <v/>
      </c>
      <c r="I17" s="9"/>
      <c r="J17" s="48" t="s">
        <v>154</v>
      </c>
      <c r="K17" s="45" t="s">
        <v>201</v>
      </c>
    </row>
    <row r="18" spans="2:11" s="6" customFormat="1" ht="13" x14ac:dyDescent="0.3">
      <c r="B18" s="17"/>
      <c r="C18" s="9"/>
      <c r="D18" s="5" t="s">
        <v>302</v>
      </c>
      <c r="E18" s="9"/>
      <c r="F18" s="27" t="s">
        <v>130</v>
      </c>
      <c r="G18" s="126"/>
      <c r="H18" s="27" t="str">
        <f t="shared" si="0"/>
        <v/>
      </c>
      <c r="I18" s="9"/>
      <c r="J18" s="48" t="s">
        <v>156</v>
      </c>
      <c r="K18" s="45"/>
    </row>
    <row r="19" spans="2:11" s="6" customFormat="1" x14ac:dyDescent="0.25">
      <c r="B19" s="17"/>
      <c r="D19" s="13" t="s">
        <v>32</v>
      </c>
      <c r="F19" s="27" t="s">
        <v>137</v>
      </c>
      <c r="G19" s="126"/>
      <c r="H19" s="27" t="str">
        <f t="shared" si="0"/>
        <v/>
      </c>
      <c r="I19" s="9"/>
      <c r="J19" s="48" t="s">
        <v>158</v>
      </c>
      <c r="K19" s="45"/>
    </row>
    <row r="20" spans="2:11" s="6" customFormat="1" x14ac:dyDescent="0.25">
      <c r="B20" s="17"/>
      <c r="C20" s="9"/>
      <c r="D20" s="13" t="s">
        <v>39</v>
      </c>
      <c r="E20" s="9"/>
      <c r="F20" s="27" t="s">
        <v>135</v>
      </c>
      <c r="G20" s="126"/>
      <c r="H20" s="27" t="str">
        <f t="shared" si="0"/>
        <v/>
      </c>
      <c r="I20" s="9"/>
      <c r="J20" s="48" t="s">
        <v>159</v>
      </c>
      <c r="K20" s="45"/>
    </row>
    <row r="21" spans="2:11" s="6" customFormat="1" x14ac:dyDescent="0.25">
      <c r="B21" s="17"/>
      <c r="C21" s="20"/>
      <c r="D21" s="13" t="s">
        <v>43</v>
      </c>
      <c r="E21" s="20"/>
      <c r="F21" s="27" t="s">
        <v>136</v>
      </c>
      <c r="G21" s="126"/>
      <c r="H21" s="27" t="str">
        <f t="shared" si="0"/>
        <v/>
      </c>
      <c r="I21" s="9"/>
      <c r="J21" s="48" t="s">
        <v>161</v>
      </c>
      <c r="K21" s="45"/>
    </row>
    <row r="22" spans="2:11" s="6" customFormat="1" x14ac:dyDescent="0.25">
      <c r="B22" s="17"/>
      <c r="C22" s="20"/>
      <c r="D22" s="21" t="s">
        <v>36</v>
      </c>
      <c r="E22" s="20"/>
      <c r="F22" s="27" t="s">
        <v>138</v>
      </c>
      <c r="G22" s="126"/>
      <c r="H22" s="27" t="str">
        <f t="shared" si="0"/>
        <v/>
      </c>
      <c r="I22" s="9"/>
      <c r="J22" s="48" t="s">
        <v>162</v>
      </c>
      <c r="K22" s="45"/>
    </row>
    <row r="23" spans="2:11" s="6" customFormat="1" x14ac:dyDescent="0.25">
      <c r="B23" s="17"/>
      <c r="C23" s="20"/>
      <c r="E23" s="20"/>
      <c r="F23" s="28" t="s">
        <v>331</v>
      </c>
      <c r="G23" s="126"/>
      <c r="H23" s="28" t="s">
        <v>36</v>
      </c>
      <c r="I23" s="9"/>
      <c r="J23" s="48" t="s">
        <v>163</v>
      </c>
      <c r="K23" s="45"/>
    </row>
    <row r="24" spans="2:11" s="6" customFormat="1" ht="13" x14ac:dyDescent="0.3">
      <c r="B24" s="17"/>
      <c r="C24" s="20"/>
      <c r="D24" s="5" t="s">
        <v>141</v>
      </c>
      <c r="E24" s="20"/>
      <c r="G24" s="127"/>
      <c r="H24" s="117"/>
      <c r="I24" s="9"/>
      <c r="J24" s="48" t="s">
        <v>165</v>
      </c>
      <c r="K24" s="33"/>
    </row>
    <row r="25" spans="2:11" s="6" customFormat="1" x14ac:dyDescent="0.25">
      <c r="B25" s="17"/>
      <c r="C25" s="20"/>
      <c r="D25" s="27" t="s">
        <v>66</v>
      </c>
      <c r="E25" s="20"/>
      <c r="I25" s="9"/>
      <c r="J25" s="48" t="s">
        <v>166</v>
      </c>
      <c r="K25" s="45"/>
    </row>
    <row r="26" spans="2:11" s="6" customFormat="1" x14ac:dyDescent="0.25">
      <c r="B26" s="17"/>
      <c r="C26" s="20"/>
      <c r="D26" s="27" t="s">
        <v>64</v>
      </c>
      <c r="E26" s="20"/>
      <c r="I26" s="9"/>
      <c r="J26" s="48" t="s">
        <v>169</v>
      </c>
      <c r="K26" s="45"/>
    </row>
    <row r="27" spans="2:11" s="6" customFormat="1" ht="13" thickBot="1" x14ac:dyDescent="0.3">
      <c r="B27" s="17"/>
      <c r="C27" s="20"/>
      <c r="D27" s="27" t="s">
        <v>65</v>
      </c>
      <c r="E27" s="20"/>
      <c r="I27" s="9"/>
      <c r="J27" s="96" t="s">
        <v>170</v>
      </c>
      <c r="K27" s="121"/>
    </row>
    <row r="28" spans="2:11" s="6" customFormat="1" x14ac:dyDescent="0.25">
      <c r="B28" s="17"/>
      <c r="C28" s="20"/>
      <c r="D28" s="27" t="s">
        <v>145</v>
      </c>
      <c r="E28" s="20"/>
      <c r="I28" s="9"/>
      <c r="J28" s="122"/>
      <c r="K28" s="122"/>
    </row>
    <row r="29" spans="2:11" s="6" customFormat="1" x14ac:dyDescent="0.25">
      <c r="B29" s="17"/>
      <c r="C29" s="20"/>
      <c r="D29" s="27" t="s">
        <v>63</v>
      </c>
      <c r="E29" s="20"/>
      <c r="I29" s="9"/>
      <c r="J29" s="123"/>
      <c r="K29" s="123"/>
    </row>
    <row r="30" spans="2:11" s="6" customFormat="1" ht="13" thickBot="1" x14ac:dyDescent="0.3">
      <c r="B30" s="17"/>
      <c r="C30" s="20"/>
      <c r="D30" s="27" t="s">
        <v>146</v>
      </c>
      <c r="E30" s="20"/>
      <c r="I30" s="9"/>
      <c r="J30" s="97"/>
      <c r="K30" s="97"/>
    </row>
    <row r="31" spans="2:11" s="6" customFormat="1" ht="13.5" thickBot="1" x14ac:dyDescent="0.35">
      <c r="B31" s="17"/>
      <c r="C31" s="20"/>
      <c r="D31" s="27" t="s">
        <v>147</v>
      </c>
      <c r="E31" s="20"/>
      <c r="I31" s="9"/>
      <c r="J31" s="36" t="s">
        <v>76</v>
      </c>
      <c r="K31" s="37" t="s">
        <v>172</v>
      </c>
    </row>
    <row r="32" spans="2:11" s="6" customFormat="1" x14ac:dyDescent="0.25">
      <c r="B32" s="17"/>
      <c r="C32" s="20"/>
      <c r="D32" s="27" t="s">
        <v>149</v>
      </c>
      <c r="E32" s="20"/>
      <c r="I32" s="9"/>
      <c r="J32" s="38" t="s">
        <v>173</v>
      </c>
      <c r="K32" s="39" t="s">
        <v>208</v>
      </c>
    </row>
    <row r="33" spans="2:11" s="6" customFormat="1" x14ac:dyDescent="0.25">
      <c r="B33" s="17"/>
      <c r="C33" s="20"/>
      <c r="D33" s="27" t="s">
        <v>151</v>
      </c>
      <c r="E33" s="20"/>
      <c r="I33" s="9"/>
      <c r="J33" s="40" t="s">
        <v>253</v>
      </c>
      <c r="K33" s="41" t="s">
        <v>255</v>
      </c>
    </row>
    <row r="34" spans="2:11" s="6" customFormat="1" x14ac:dyDescent="0.25">
      <c r="B34" s="17"/>
      <c r="C34" s="20"/>
      <c r="D34" s="27" t="s">
        <v>153</v>
      </c>
      <c r="E34" s="20"/>
      <c r="I34" s="9"/>
      <c r="J34" s="40" t="s">
        <v>254</v>
      </c>
      <c r="K34" s="41" t="s">
        <v>256</v>
      </c>
    </row>
    <row r="35" spans="2:11" s="6" customFormat="1" ht="13" thickBot="1" x14ac:dyDescent="0.3">
      <c r="B35" s="17"/>
      <c r="C35" s="20"/>
      <c r="D35" s="27" t="s">
        <v>155</v>
      </c>
      <c r="E35" s="20"/>
      <c r="I35" s="9"/>
      <c r="J35" s="96" t="s">
        <v>174</v>
      </c>
      <c r="K35" s="50" t="s">
        <v>174</v>
      </c>
    </row>
    <row r="36" spans="2:11" s="6" customFormat="1" ht="13" thickBot="1" x14ac:dyDescent="0.3">
      <c r="B36" s="17"/>
      <c r="C36" s="20"/>
      <c r="D36" s="27" t="s">
        <v>157</v>
      </c>
      <c r="E36" s="20"/>
      <c r="I36" s="9"/>
    </row>
    <row r="37" spans="2:11" s="6" customFormat="1" ht="13.5" thickBot="1" x14ac:dyDescent="0.35">
      <c r="B37" s="17"/>
      <c r="C37" s="20"/>
      <c r="D37" s="27" t="s">
        <v>207</v>
      </c>
      <c r="E37" s="20"/>
      <c r="I37" s="9"/>
      <c r="J37" s="36" t="s">
        <v>176</v>
      </c>
      <c r="K37" s="37" t="s">
        <v>172</v>
      </c>
    </row>
    <row r="38" spans="2:11" s="6" customFormat="1" x14ac:dyDescent="0.25">
      <c r="B38" s="17"/>
      <c r="C38" s="20"/>
      <c r="D38" s="28" t="s">
        <v>160</v>
      </c>
      <c r="E38" s="20"/>
      <c r="I38" s="9"/>
      <c r="J38" s="32" t="s">
        <v>177</v>
      </c>
      <c r="K38" s="33" t="s">
        <v>178</v>
      </c>
    </row>
    <row r="39" spans="2:11" s="6" customFormat="1" ht="13" thickBot="1" x14ac:dyDescent="0.3">
      <c r="B39" s="17"/>
      <c r="C39" s="20"/>
      <c r="D39" s="20"/>
      <c r="E39" s="20"/>
      <c r="I39" s="9"/>
      <c r="J39" s="35" t="s">
        <v>179</v>
      </c>
      <c r="K39" s="34" t="s">
        <v>180</v>
      </c>
    </row>
    <row r="40" spans="2:11" s="6" customFormat="1" ht="13.5" thickBot="1" x14ac:dyDescent="0.35">
      <c r="B40" s="17"/>
      <c r="C40" s="20"/>
      <c r="D40" s="5" t="s">
        <v>316</v>
      </c>
      <c r="E40" s="20"/>
      <c r="I40" s="9"/>
      <c r="J40" s="31"/>
      <c r="K40" s="19"/>
    </row>
    <row r="41" spans="2:11" s="6" customFormat="1" ht="13.5" thickBot="1" x14ac:dyDescent="0.35">
      <c r="B41" s="17"/>
      <c r="C41" s="20"/>
      <c r="D41" s="30" t="s">
        <v>164</v>
      </c>
      <c r="E41" s="20"/>
      <c r="I41" s="9"/>
      <c r="J41" s="36" t="s">
        <v>182</v>
      </c>
      <c r="K41" s="37" t="s">
        <v>172</v>
      </c>
    </row>
    <row r="42" spans="2:11" s="6" customFormat="1" x14ac:dyDescent="0.25">
      <c r="B42" s="17"/>
      <c r="C42" s="20"/>
      <c r="D42" s="27" t="s">
        <v>31</v>
      </c>
      <c r="E42" s="20"/>
      <c r="I42" s="9"/>
      <c r="J42" s="38" t="s">
        <v>313</v>
      </c>
      <c r="K42" s="39" t="s">
        <v>183</v>
      </c>
    </row>
    <row r="43" spans="2:11" s="6" customFormat="1" x14ac:dyDescent="0.25">
      <c r="B43" s="17"/>
      <c r="C43" s="20"/>
      <c r="D43" s="27" t="s">
        <v>167</v>
      </c>
      <c r="E43" s="20"/>
      <c r="I43" s="9"/>
      <c r="J43" s="40" t="s">
        <v>314</v>
      </c>
      <c r="K43" s="41" t="s">
        <v>183</v>
      </c>
    </row>
    <row r="44" spans="2:11" s="6" customFormat="1" x14ac:dyDescent="0.25">
      <c r="B44" s="17"/>
      <c r="C44" s="20"/>
      <c r="D44" s="27" t="s">
        <v>35</v>
      </c>
      <c r="E44" s="20"/>
      <c r="I44" s="9"/>
      <c r="J44" s="40" t="s">
        <v>315</v>
      </c>
      <c r="K44" s="41" t="s">
        <v>185</v>
      </c>
    </row>
    <row r="45" spans="2:11" s="6" customFormat="1" ht="13" thickBot="1" x14ac:dyDescent="0.3">
      <c r="B45" s="17"/>
      <c r="C45" s="20"/>
      <c r="D45" s="27" t="s">
        <v>168</v>
      </c>
      <c r="E45" s="20"/>
      <c r="I45" s="9"/>
      <c r="J45" s="52" t="s">
        <v>186</v>
      </c>
      <c r="K45" s="53" t="s">
        <v>204</v>
      </c>
    </row>
    <row r="46" spans="2:11" s="6" customFormat="1" ht="13" thickBot="1" x14ac:dyDescent="0.3">
      <c r="B46" s="17"/>
      <c r="C46" s="20"/>
      <c r="D46" s="27" t="s">
        <v>45</v>
      </c>
      <c r="E46" s="20"/>
      <c r="I46" s="9"/>
    </row>
    <row r="47" spans="2:11" s="6" customFormat="1" ht="13.5" thickBot="1" x14ac:dyDescent="0.35">
      <c r="B47" s="17"/>
      <c r="C47" s="20"/>
      <c r="D47" s="27" t="s">
        <v>44</v>
      </c>
      <c r="E47" s="20"/>
      <c r="I47" s="9"/>
      <c r="J47" s="110" t="s">
        <v>240</v>
      </c>
      <c r="K47" s="104"/>
    </row>
    <row r="48" spans="2:11" s="6" customFormat="1" x14ac:dyDescent="0.25">
      <c r="B48" s="17"/>
      <c r="C48" s="20"/>
      <c r="D48" s="27" t="s">
        <v>171</v>
      </c>
      <c r="E48" s="20"/>
      <c r="I48" s="9"/>
      <c r="J48" s="111" t="s">
        <v>241</v>
      </c>
      <c r="K48" s="100"/>
    </row>
    <row r="49" spans="2:11" s="6" customFormat="1" x14ac:dyDescent="0.25">
      <c r="B49" s="17"/>
      <c r="C49" s="20"/>
      <c r="D49" s="27" t="s">
        <v>374</v>
      </c>
      <c r="E49" s="20"/>
      <c r="I49" s="9"/>
      <c r="J49" s="113" t="s">
        <v>242</v>
      </c>
      <c r="K49" s="100"/>
    </row>
    <row r="50" spans="2:11" s="6" customFormat="1" ht="13" thickBot="1" x14ac:dyDescent="0.3">
      <c r="B50" s="17"/>
      <c r="C50" s="20"/>
      <c r="D50" s="27" t="s">
        <v>375</v>
      </c>
      <c r="E50" s="20"/>
      <c r="I50" s="9"/>
      <c r="J50" s="115" t="s">
        <v>243</v>
      </c>
      <c r="K50" s="100"/>
    </row>
    <row r="51" spans="2:11" s="6" customFormat="1" ht="13" customHeight="1" thickBot="1" x14ac:dyDescent="0.3">
      <c r="B51" s="17"/>
      <c r="C51" s="20"/>
      <c r="D51" s="27" t="s">
        <v>376</v>
      </c>
      <c r="E51" s="20"/>
      <c r="I51" s="9"/>
      <c r="J51" s="116"/>
      <c r="K51" s="101"/>
    </row>
    <row r="52" spans="2:11" s="6" customFormat="1" ht="13.5" thickBot="1" x14ac:dyDescent="0.35">
      <c r="B52" s="17"/>
      <c r="C52" s="20"/>
      <c r="D52" s="27" t="s">
        <v>38</v>
      </c>
      <c r="E52" s="20"/>
      <c r="I52" s="9"/>
      <c r="J52" s="105" t="s">
        <v>87</v>
      </c>
      <c r="K52" s="19"/>
    </row>
    <row r="53" spans="2:11" s="6" customFormat="1" x14ac:dyDescent="0.25">
      <c r="B53" s="17"/>
      <c r="C53" s="20"/>
      <c r="D53" s="27" t="s">
        <v>225</v>
      </c>
      <c r="E53" s="20"/>
      <c r="I53" s="9"/>
      <c r="J53" s="102" t="s">
        <v>188</v>
      </c>
      <c r="K53" s="19"/>
    </row>
    <row r="54" spans="2:11" s="6" customFormat="1" x14ac:dyDescent="0.25">
      <c r="B54" s="17"/>
      <c r="C54" s="20"/>
      <c r="D54" s="13" t="s">
        <v>227</v>
      </c>
      <c r="E54" s="20"/>
      <c r="I54" s="9"/>
      <c r="J54" s="103" t="s">
        <v>189</v>
      </c>
      <c r="K54" s="19"/>
    </row>
    <row r="55" spans="2:11" s="6" customFormat="1" x14ac:dyDescent="0.25">
      <c r="B55" s="17"/>
      <c r="C55" s="20"/>
      <c r="D55" s="27" t="s">
        <v>228</v>
      </c>
      <c r="E55" s="20"/>
      <c r="I55" s="9"/>
      <c r="J55" s="103" t="s">
        <v>190</v>
      </c>
      <c r="K55" s="19"/>
    </row>
    <row r="56" spans="2:11" s="6" customFormat="1" x14ac:dyDescent="0.25">
      <c r="B56" s="17"/>
      <c r="C56" s="20"/>
      <c r="D56" s="13" t="s">
        <v>229</v>
      </c>
      <c r="E56" s="20"/>
      <c r="I56" s="9"/>
      <c r="J56" s="106" t="s">
        <v>191</v>
      </c>
      <c r="K56" s="19"/>
    </row>
    <row r="57" spans="2:11" s="6" customFormat="1" x14ac:dyDescent="0.25">
      <c r="B57" s="17"/>
      <c r="D57" s="13" t="s">
        <v>230</v>
      </c>
      <c r="I57" s="9"/>
      <c r="J57" s="107" t="s">
        <v>192</v>
      </c>
      <c r="K57" s="19"/>
    </row>
    <row r="58" spans="2:11" s="6" customFormat="1" x14ac:dyDescent="0.25">
      <c r="B58" s="17"/>
      <c r="D58" s="27" t="s">
        <v>231</v>
      </c>
      <c r="I58" s="9"/>
      <c r="J58" s="107" t="s">
        <v>193</v>
      </c>
      <c r="K58" s="19"/>
    </row>
    <row r="59" spans="2:11" s="6" customFormat="1" x14ac:dyDescent="0.25">
      <c r="B59" s="17"/>
      <c r="D59" s="13" t="s">
        <v>232</v>
      </c>
      <c r="I59" s="9"/>
      <c r="J59" s="107" t="s">
        <v>205</v>
      </c>
      <c r="K59" s="19"/>
    </row>
    <row r="60" spans="2:11" s="6" customFormat="1" x14ac:dyDescent="0.25">
      <c r="B60" s="17"/>
      <c r="D60" s="13" t="s">
        <v>175</v>
      </c>
      <c r="I60" s="9"/>
      <c r="J60" s="107" t="s">
        <v>213</v>
      </c>
      <c r="K60" s="19"/>
    </row>
    <row r="61" spans="2:11" s="6" customFormat="1" ht="13" thickBot="1" x14ac:dyDescent="0.3">
      <c r="B61" s="17"/>
      <c r="D61" s="27" t="s">
        <v>41</v>
      </c>
      <c r="J61" s="108" t="s">
        <v>114</v>
      </c>
      <c r="K61" s="19"/>
    </row>
    <row r="62" spans="2:11" s="6" customFormat="1" ht="13" thickBot="1" x14ac:dyDescent="0.3">
      <c r="B62" s="17"/>
      <c r="D62" s="27" t="s">
        <v>37</v>
      </c>
      <c r="J62" s="109"/>
      <c r="K62" s="19"/>
    </row>
    <row r="63" spans="2:11" s="6" customFormat="1" ht="13.5" thickBot="1" x14ac:dyDescent="0.35">
      <c r="B63" s="17"/>
      <c r="D63" s="27" t="s">
        <v>181</v>
      </c>
      <c r="J63" s="110" t="s">
        <v>94</v>
      </c>
      <c r="K63" s="19"/>
    </row>
    <row r="64" spans="2:11" s="6" customFormat="1" x14ac:dyDescent="0.25">
      <c r="B64" s="17"/>
      <c r="D64" s="27" t="s">
        <v>226</v>
      </c>
      <c r="J64" s="111" t="s">
        <v>223</v>
      </c>
      <c r="K64" s="19"/>
    </row>
    <row r="65" spans="2:11" s="6" customFormat="1" ht="13" thickBot="1" x14ac:dyDescent="0.3">
      <c r="B65" s="17"/>
      <c r="D65" s="27" t="s">
        <v>184</v>
      </c>
      <c r="J65" s="112" t="s">
        <v>224</v>
      </c>
      <c r="K65" s="19"/>
    </row>
    <row r="66" spans="2:11" s="6" customFormat="1" ht="13" thickBot="1" x14ac:dyDescent="0.3">
      <c r="B66" s="17"/>
      <c r="D66" s="27" t="s">
        <v>187</v>
      </c>
      <c r="K66" s="19"/>
    </row>
    <row r="67" spans="2:11" s="6" customFormat="1" ht="13.5" thickBot="1" x14ac:dyDescent="0.35">
      <c r="B67" s="17"/>
      <c r="D67" s="28" t="s">
        <v>36</v>
      </c>
      <c r="J67" s="110" t="s">
        <v>194</v>
      </c>
      <c r="K67" s="19"/>
    </row>
    <row r="68" spans="2:11" s="6" customFormat="1" x14ac:dyDescent="0.25">
      <c r="B68" s="17"/>
      <c r="J68" s="111" t="s">
        <v>218</v>
      </c>
      <c r="K68" s="19"/>
    </row>
    <row r="69" spans="2:11" s="6" customFormat="1" ht="13.5" thickBot="1" x14ac:dyDescent="0.35">
      <c r="B69" s="17"/>
      <c r="D69" s="5" t="s">
        <v>295</v>
      </c>
      <c r="J69" s="112" t="s">
        <v>214</v>
      </c>
      <c r="K69" s="19"/>
    </row>
    <row r="70" spans="2:11" s="6" customFormat="1" ht="13" thickBot="1" x14ac:dyDescent="0.3">
      <c r="B70" s="17"/>
      <c r="D70" s="124">
        <v>2.5</v>
      </c>
      <c r="K70" s="19"/>
    </row>
    <row r="71" spans="2:11" s="6" customFormat="1" ht="13.5" thickBot="1" x14ac:dyDescent="0.35">
      <c r="B71" s="17"/>
      <c r="J71" s="110" t="s">
        <v>96</v>
      </c>
      <c r="K71" s="19"/>
    </row>
    <row r="72" spans="2:11" s="6" customFormat="1" x14ac:dyDescent="0.25">
      <c r="B72" s="17"/>
      <c r="J72" s="111" t="s">
        <v>209</v>
      </c>
      <c r="K72" s="19"/>
    </row>
    <row r="73" spans="2:11" s="6" customFormat="1" x14ac:dyDescent="0.25">
      <c r="B73" s="17"/>
      <c r="J73" s="113" t="s">
        <v>210</v>
      </c>
      <c r="K73" s="19"/>
    </row>
    <row r="74" spans="2:11" s="6" customFormat="1" x14ac:dyDescent="0.25">
      <c r="B74" s="17"/>
      <c r="J74" s="113" t="s">
        <v>211</v>
      </c>
      <c r="K74" s="19"/>
    </row>
    <row r="75" spans="2:11" s="6" customFormat="1" x14ac:dyDescent="0.25">
      <c r="B75" s="17"/>
      <c r="J75" s="113" t="s">
        <v>212</v>
      </c>
      <c r="K75" s="19"/>
    </row>
    <row r="76" spans="2:11" s="6" customFormat="1" ht="13" thickBot="1" x14ac:dyDescent="0.3">
      <c r="B76" s="17"/>
      <c r="J76" s="112" t="s">
        <v>114</v>
      </c>
      <c r="K76" s="19"/>
    </row>
    <row r="77" spans="2:11" s="6" customFormat="1" ht="13" thickBot="1" x14ac:dyDescent="0.3">
      <c r="B77" s="17"/>
      <c r="K77" s="19"/>
    </row>
    <row r="78" spans="2:11" s="6" customFormat="1" ht="13.5" thickBot="1" x14ac:dyDescent="0.35">
      <c r="B78" s="17"/>
      <c r="J78" s="110" t="s">
        <v>220</v>
      </c>
      <c r="K78" s="19"/>
    </row>
    <row r="79" spans="2:11" s="6" customFormat="1" x14ac:dyDescent="0.25">
      <c r="B79" s="17"/>
      <c r="J79" s="111" t="s">
        <v>221</v>
      </c>
      <c r="K79" s="19"/>
    </row>
    <row r="80" spans="2:11" s="6" customFormat="1" x14ac:dyDescent="0.25">
      <c r="B80" s="17"/>
      <c r="J80" s="113" t="s">
        <v>114</v>
      </c>
      <c r="K80" s="19"/>
    </row>
    <row r="81" spans="2:11" s="6" customFormat="1" ht="13" thickBot="1" x14ac:dyDescent="0.3">
      <c r="B81" s="17"/>
      <c r="J81" s="112" t="s">
        <v>222</v>
      </c>
      <c r="K81" s="19"/>
    </row>
    <row r="82" spans="2:11" s="6" customFormat="1" ht="13" thickBot="1" x14ac:dyDescent="0.3">
      <c r="B82" s="17"/>
      <c r="K82" s="19"/>
    </row>
    <row r="83" spans="2:11" s="6" customFormat="1" ht="13.5" thickBot="1" x14ac:dyDescent="0.35">
      <c r="B83" s="17"/>
      <c r="J83" s="110" t="s">
        <v>215</v>
      </c>
      <c r="K83" s="19"/>
    </row>
    <row r="84" spans="2:11" s="6" customFormat="1" x14ac:dyDescent="0.25">
      <c r="B84" s="17"/>
      <c r="J84" s="111" t="s">
        <v>216</v>
      </c>
      <c r="K84" s="19"/>
    </row>
    <row r="85" spans="2:11" s="6" customFormat="1" x14ac:dyDescent="0.25">
      <c r="B85" s="17"/>
      <c r="J85" s="113" t="s">
        <v>217</v>
      </c>
      <c r="K85" s="19"/>
    </row>
    <row r="86" spans="2:11" s="6" customFormat="1" x14ac:dyDescent="0.25">
      <c r="B86" s="17"/>
      <c r="J86" s="113" t="s">
        <v>275</v>
      </c>
      <c r="K86" s="19"/>
    </row>
    <row r="87" spans="2:11" s="6" customFormat="1" ht="13" thickBot="1" x14ac:dyDescent="0.3">
      <c r="B87" s="17"/>
      <c r="J87" s="112" t="s">
        <v>219</v>
      </c>
      <c r="K87" s="19"/>
    </row>
    <row r="88" spans="2:11" s="6" customFormat="1" ht="13" thickBot="1" x14ac:dyDescent="0.3">
      <c r="B88" s="17"/>
      <c r="K88" s="19"/>
    </row>
    <row r="89" spans="2:11" s="6" customFormat="1" ht="13.5" thickBot="1" x14ac:dyDescent="0.35">
      <c r="B89" s="17"/>
      <c r="J89" s="110" t="s">
        <v>235</v>
      </c>
      <c r="K89" s="19"/>
    </row>
    <row r="90" spans="2:11" s="6" customFormat="1" x14ac:dyDescent="0.25">
      <c r="B90" s="17"/>
      <c r="J90" s="111" t="s">
        <v>248</v>
      </c>
      <c r="K90" s="19"/>
    </row>
    <row r="91" spans="2:11" s="6" customFormat="1" ht="13" thickBot="1" x14ac:dyDescent="0.3">
      <c r="B91" s="17"/>
      <c r="J91" s="112" t="s">
        <v>249</v>
      </c>
      <c r="K91" s="19"/>
    </row>
    <row r="92" spans="2:11" s="6" customFormat="1" x14ac:dyDescent="0.25">
      <c r="B92" s="17"/>
      <c r="J92" s="10"/>
    </row>
    <row r="93" spans="2:11" s="6" customFormat="1" x14ac:dyDescent="0.25">
      <c r="B93" s="17"/>
      <c r="J93" s="10"/>
    </row>
    <row r="94" spans="2:11" s="6" customFormat="1" x14ac:dyDescent="0.25">
      <c r="B94" s="17"/>
      <c r="J94" s="10"/>
    </row>
    <row r="95" spans="2:11" s="6" customFormat="1" x14ac:dyDescent="0.25">
      <c r="B95" s="17"/>
      <c r="J95" s="10"/>
    </row>
    <row r="96" spans="2:11" s="6" customFormat="1" x14ac:dyDescent="0.25">
      <c r="B96" s="17"/>
      <c r="J96" s="10"/>
    </row>
    <row r="97" spans="2:10" s="6" customFormat="1" x14ac:dyDescent="0.25">
      <c r="B97" s="17"/>
      <c r="J97" s="10"/>
    </row>
    <row r="98" spans="2:10" s="6" customFormat="1" x14ac:dyDescent="0.25">
      <c r="B98" s="17"/>
      <c r="J98" s="10"/>
    </row>
    <row r="99" spans="2:10" s="6" customFormat="1" x14ac:dyDescent="0.25">
      <c r="B99" s="17"/>
      <c r="J99" s="10"/>
    </row>
    <row r="100" spans="2:10" s="6" customFormat="1" ht="13.5" customHeight="1" x14ac:dyDescent="0.25">
      <c r="B100" s="17"/>
      <c r="J100" s="10"/>
    </row>
    <row r="101" spans="2:10" s="6" customFormat="1" x14ac:dyDescent="0.25">
      <c r="B101" s="17"/>
      <c r="J101" s="10"/>
    </row>
    <row r="102" spans="2:10" s="6" customFormat="1" x14ac:dyDescent="0.25">
      <c r="B102" s="17"/>
      <c r="J102" s="10"/>
    </row>
    <row r="103" spans="2:10" s="6" customFormat="1" x14ac:dyDescent="0.25">
      <c r="B103" s="17"/>
      <c r="J103" s="10"/>
    </row>
    <row r="104" spans="2:10" s="6" customFormat="1" x14ac:dyDescent="0.25">
      <c r="B104" s="17"/>
      <c r="J104" s="10"/>
    </row>
    <row r="105" spans="2:10" s="6" customFormat="1" x14ac:dyDescent="0.25">
      <c r="B105" s="17"/>
      <c r="J105" s="10"/>
    </row>
    <row r="106" spans="2:10" s="6" customFormat="1" x14ac:dyDescent="0.25">
      <c r="B106" s="17"/>
      <c r="J106" s="10"/>
    </row>
    <row r="107" spans="2:10" s="6" customFormat="1" x14ac:dyDescent="0.25">
      <c r="B107" s="17"/>
      <c r="J107" s="10"/>
    </row>
    <row r="108" spans="2:10" s="6" customFormat="1" x14ac:dyDescent="0.25">
      <c r="B108" s="17"/>
      <c r="J108" s="10"/>
    </row>
    <row r="109" spans="2:10" s="6" customFormat="1" x14ac:dyDescent="0.25">
      <c r="B109" s="17"/>
      <c r="J109" s="10"/>
    </row>
    <row r="110" spans="2:10" s="6" customFormat="1" x14ac:dyDescent="0.25">
      <c r="B110" s="17"/>
      <c r="J110" s="10"/>
    </row>
    <row r="111" spans="2:10" s="6" customFormat="1" x14ac:dyDescent="0.25">
      <c r="B111" s="17"/>
      <c r="H111" s="19"/>
      <c r="J111" s="10"/>
    </row>
    <row r="112" spans="2:10" s="6" customFormat="1" x14ac:dyDescent="0.25">
      <c r="B112" s="17"/>
      <c r="H112" s="19"/>
      <c r="J112" s="10"/>
    </row>
    <row r="113" spans="2:10" s="6" customFormat="1" x14ac:dyDescent="0.25">
      <c r="B113" s="17"/>
      <c r="H113" s="19"/>
      <c r="J113" s="10"/>
    </row>
    <row r="114" spans="2:10" s="6" customFormat="1" x14ac:dyDescent="0.25">
      <c r="B114" s="17"/>
      <c r="H114" s="19"/>
      <c r="J114" s="10"/>
    </row>
    <row r="115" spans="2:10" s="6" customFormat="1" x14ac:dyDescent="0.25">
      <c r="B115" s="17"/>
      <c r="H115" s="19"/>
      <c r="J115" s="10"/>
    </row>
    <row r="116" spans="2:10" s="6" customFormat="1" x14ac:dyDescent="0.25">
      <c r="B116" s="17"/>
      <c r="H116" s="19"/>
      <c r="J116" s="10"/>
    </row>
    <row r="117" spans="2:10" s="6" customFormat="1" x14ac:dyDescent="0.25">
      <c r="B117" s="17"/>
      <c r="H117" s="19"/>
      <c r="J117" s="10"/>
    </row>
    <row r="118" spans="2:10" s="6" customFormat="1" x14ac:dyDescent="0.25">
      <c r="B118" s="17"/>
      <c r="H118" s="19"/>
      <c r="J118" s="10"/>
    </row>
    <row r="119" spans="2:10" s="6" customFormat="1" x14ac:dyDescent="0.25">
      <c r="B119" s="17"/>
      <c r="H119" s="19"/>
      <c r="J119" s="10"/>
    </row>
    <row r="120" spans="2:10" s="6" customFormat="1" x14ac:dyDescent="0.25">
      <c r="B120" s="17"/>
      <c r="H120" s="19"/>
      <c r="J120" s="10"/>
    </row>
    <row r="121" spans="2:10" s="6" customFormat="1" x14ac:dyDescent="0.25">
      <c r="B121" s="17"/>
      <c r="H121" s="19"/>
      <c r="J121" s="10"/>
    </row>
    <row r="122" spans="2:10" s="6" customFormat="1" x14ac:dyDescent="0.25">
      <c r="B122" s="17"/>
      <c r="H122" s="19"/>
      <c r="J122" s="10"/>
    </row>
    <row r="123" spans="2:10" s="6" customFormat="1" x14ac:dyDescent="0.25">
      <c r="B123" s="17"/>
      <c r="H123" s="19"/>
      <c r="J123" s="10"/>
    </row>
    <row r="124" spans="2:10" s="6" customFormat="1" x14ac:dyDescent="0.25">
      <c r="B124" s="17"/>
      <c r="H124" s="19"/>
      <c r="J124" s="10"/>
    </row>
    <row r="125" spans="2:10" s="6" customFormat="1" x14ac:dyDescent="0.25">
      <c r="B125" s="17"/>
      <c r="H125" s="19"/>
      <c r="J125" s="10"/>
    </row>
    <row r="126" spans="2:10" s="6" customFormat="1" x14ac:dyDescent="0.25">
      <c r="B126" s="17"/>
      <c r="H126" s="19"/>
      <c r="J126" s="10"/>
    </row>
    <row r="127" spans="2:10" s="6" customFormat="1" x14ac:dyDescent="0.25">
      <c r="B127" s="17"/>
      <c r="H127" s="19"/>
      <c r="J127" s="10"/>
    </row>
    <row r="128" spans="2:10" s="6" customFormat="1" x14ac:dyDescent="0.25">
      <c r="B128" s="17"/>
      <c r="H128" s="19"/>
      <c r="J128" s="10"/>
    </row>
    <row r="129" spans="2:10" s="6" customFormat="1" x14ac:dyDescent="0.25">
      <c r="B129" s="17"/>
      <c r="H129" s="19"/>
      <c r="J129" s="10"/>
    </row>
    <row r="130" spans="2:10" s="6" customFormat="1" x14ac:dyDescent="0.25">
      <c r="B130" s="17"/>
      <c r="H130" s="19"/>
      <c r="J130" s="10"/>
    </row>
    <row r="131" spans="2:10" s="6" customFormat="1" x14ac:dyDescent="0.25">
      <c r="B131" s="17"/>
      <c r="H131" s="19"/>
      <c r="J131" s="10"/>
    </row>
    <row r="132" spans="2:10" s="6" customFormat="1" x14ac:dyDescent="0.25">
      <c r="B132" s="17"/>
      <c r="H132" s="19"/>
      <c r="J132" s="10"/>
    </row>
    <row r="133" spans="2:10" s="6" customFormat="1" x14ac:dyDescent="0.25">
      <c r="B133" s="17"/>
      <c r="H133" s="19"/>
      <c r="J133" s="10"/>
    </row>
    <row r="134" spans="2:10" s="6" customFormat="1" x14ac:dyDescent="0.25">
      <c r="B134" s="17"/>
      <c r="H134" s="19"/>
      <c r="J134" s="10"/>
    </row>
    <row r="135" spans="2:10" s="6" customFormat="1" x14ac:dyDescent="0.25">
      <c r="B135" s="17"/>
      <c r="H135" s="19"/>
      <c r="J135" s="10"/>
    </row>
    <row r="136" spans="2:10" s="6" customFormat="1" x14ac:dyDescent="0.25">
      <c r="B136" s="17"/>
      <c r="H136" s="19"/>
      <c r="J136" s="10"/>
    </row>
    <row r="137" spans="2:10" s="6" customFormat="1" x14ac:dyDescent="0.25">
      <c r="B137" s="17"/>
      <c r="H137" s="19"/>
      <c r="J137" s="10"/>
    </row>
    <row r="138" spans="2:10" s="6" customFormat="1" x14ac:dyDescent="0.25">
      <c r="B138" s="17"/>
      <c r="H138" s="19"/>
      <c r="J138" s="10"/>
    </row>
    <row r="139" spans="2:10" s="6" customFormat="1" x14ac:dyDescent="0.25">
      <c r="B139" s="17"/>
      <c r="H139" s="19"/>
      <c r="J139" s="10"/>
    </row>
    <row r="140" spans="2:10" s="6" customFormat="1" x14ac:dyDescent="0.25">
      <c r="B140" s="17"/>
      <c r="H140" s="19"/>
      <c r="J140" s="10"/>
    </row>
    <row r="141" spans="2:10" s="6" customFormat="1" x14ac:dyDescent="0.25">
      <c r="B141" s="17"/>
      <c r="H141" s="19"/>
      <c r="J141" s="10"/>
    </row>
    <row r="142" spans="2:10" s="6" customFormat="1" x14ac:dyDescent="0.25">
      <c r="B142" s="17"/>
      <c r="H142" s="19"/>
      <c r="J142" s="10"/>
    </row>
    <row r="143" spans="2:10" s="6" customFormat="1" x14ac:dyDescent="0.25">
      <c r="B143" s="17"/>
      <c r="H143" s="19"/>
      <c r="J143" s="10"/>
    </row>
    <row r="144" spans="2:10" s="6" customFormat="1" x14ac:dyDescent="0.25">
      <c r="B144" s="17"/>
      <c r="H144" s="19"/>
      <c r="J144" s="10"/>
    </row>
    <row r="145" spans="2:10" s="6" customFormat="1" x14ac:dyDescent="0.25">
      <c r="B145" s="17"/>
      <c r="H145" s="19"/>
      <c r="J145" s="10"/>
    </row>
    <row r="146" spans="2:10" s="6" customFormat="1" x14ac:dyDescent="0.25">
      <c r="B146" s="17"/>
      <c r="H146" s="19"/>
      <c r="J146" s="10"/>
    </row>
    <row r="147" spans="2:10" s="6" customFormat="1" x14ac:dyDescent="0.25">
      <c r="B147" s="17"/>
      <c r="H147" s="19"/>
      <c r="J147" s="10"/>
    </row>
    <row r="148" spans="2:10" s="6" customFormat="1" x14ac:dyDescent="0.25">
      <c r="B148" s="17"/>
      <c r="H148" s="19"/>
      <c r="J148" s="10"/>
    </row>
    <row r="149" spans="2:10" s="6" customFormat="1" x14ac:dyDescent="0.25">
      <c r="B149" s="17"/>
      <c r="H149" s="19"/>
      <c r="J149" s="10"/>
    </row>
    <row r="150" spans="2:10" s="6" customFormat="1" x14ac:dyDescent="0.25">
      <c r="B150" s="17"/>
      <c r="H150" s="19"/>
      <c r="J150" s="10"/>
    </row>
    <row r="151" spans="2:10" s="6" customFormat="1" x14ac:dyDescent="0.25">
      <c r="B151" s="17"/>
      <c r="H151" s="19"/>
      <c r="J151" s="10"/>
    </row>
    <row r="152" spans="2:10" s="6" customFormat="1" x14ac:dyDescent="0.25">
      <c r="B152" s="17"/>
      <c r="H152" s="19"/>
      <c r="J152" s="10"/>
    </row>
    <row r="153" spans="2:10" s="6" customFormat="1" x14ac:dyDescent="0.25">
      <c r="B153" s="17"/>
      <c r="H153" s="19"/>
      <c r="J153" s="10"/>
    </row>
    <row r="154" spans="2:10" s="6" customFormat="1" x14ac:dyDescent="0.25">
      <c r="B154" s="17"/>
      <c r="H154" s="19"/>
      <c r="J154" s="10"/>
    </row>
    <row r="155" spans="2:10" s="6" customFormat="1" x14ac:dyDescent="0.25">
      <c r="B155" s="17"/>
      <c r="H155" s="19"/>
      <c r="J155" s="10"/>
    </row>
    <row r="156" spans="2:10" s="6" customFormat="1" x14ac:dyDescent="0.25">
      <c r="B156" s="17"/>
      <c r="H156" s="19"/>
      <c r="J156" s="10"/>
    </row>
    <row r="157" spans="2:10" s="6" customFormat="1" x14ac:dyDescent="0.25">
      <c r="B157" s="17"/>
      <c r="H157" s="19"/>
      <c r="J157" s="10"/>
    </row>
    <row r="158" spans="2:10" s="6" customFormat="1" x14ac:dyDescent="0.25">
      <c r="B158" s="17"/>
      <c r="H158" s="19"/>
      <c r="J158" s="10"/>
    </row>
    <row r="159" spans="2:10" s="6" customFormat="1" x14ac:dyDescent="0.25">
      <c r="B159" s="17"/>
      <c r="H159" s="19"/>
      <c r="J159" s="10"/>
    </row>
    <row r="160" spans="2:10" s="6" customFormat="1" x14ac:dyDescent="0.25">
      <c r="B160" s="17"/>
      <c r="H160" s="19"/>
      <c r="J160" s="10"/>
    </row>
    <row r="161" spans="2:10" s="6" customFormat="1" x14ac:dyDescent="0.25">
      <c r="B161" s="17"/>
      <c r="H161" s="19"/>
      <c r="J161" s="10"/>
    </row>
    <row r="162" spans="2:10" s="6" customFormat="1" x14ac:dyDescent="0.25">
      <c r="B162" s="17"/>
      <c r="H162" s="19"/>
      <c r="J162" s="10"/>
    </row>
    <row r="163" spans="2:10" s="6" customFormat="1" x14ac:dyDescent="0.25">
      <c r="B163" s="17"/>
      <c r="H163" s="19"/>
      <c r="J163" s="10"/>
    </row>
    <row r="164" spans="2:10" s="6" customFormat="1" x14ac:dyDescent="0.25">
      <c r="B164" s="17"/>
      <c r="H164" s="19"/>
      <c r="J164" s="10"/>
    </row>
    <row r="165" spans="2:10" s="6" customFormat="1" x14ac:dyDescent="0.25">
      <c r="B165" s="17"/>
      <c r="H165" s="19"/>
      <c r="J165" s="10"/>
    </row>
    <row r="166" spans="2:10" s="6" customFormat="1" x14ac:dyDescent="0.25">
      <c r="B166" s="17"/>
      <c r="H166" s="19"/>
      <c r="J166" s="10"/>
    </row>
    <row r="167" spans="2:10" s="6" customFormat="1" x14ac:dyDescent="0.25">
      <c r="B167" s="17"/>
      <c r="H167" s="19"/>
      <c r="J167" s="10"/>
    </row>
    <row r="168" spans="2:10" s="6" customFormat="1" x14ac:dyDescent="0.25">
      <c r="B168" s="17"/>
      <c r="H168" s="19"/>
      <c r="J168" s="10"/>
    </row>
    <row r="169" spans="2:10" s="6" customFormat="1" x14ac:dyDescent="0.25">
      <c r="B169" s="17"/>
      <c r="H169" s="19"/>
      <c r="J169" s="10"/>
    </row>
    <row r="170" spans="2:10" s="6" customFormat="1" x14ac:dyDescent="0.25">
      <c r="B170" s="17"/>
      <c r="H170" s="19"/>
      <c r="J170" s="10"/>
    </row>
    <row r="171" spans="2:10" s="6" customFormat="1" x14ac:dyDescent="0.25">
      <c r="B171" s="17"/>
      <c r="H171" s="19"/>
      <c r="J171" s="10"/>
    </row>
    <row r="172" spans="2:10" s="6" customFormat="1" x14ac:dyDescent="0.25">
      <c r="B172" s="17"/>
      <c r="H172" s="19"/>
      <c r="J172" s="10"/>
    </row>
    <row r="173" spans="2:10" s="6" customFormat="1" x14ac:dyDescent="0.25">
      <c r="B173" s="17"/>
      <c r="H173" s="19"/>
      <c r="J173" s="10"/>
    </row>
    <row r="174" spans="2:10" s="6" customFormat="1" x14ac:dyDescent="0.25">
      <c r="B174" s="17"/>
      <c r="H174" s="19"/>
      <c r="J174" s="10"/>
    </row>
    <row r="175" spans="2:10" s="6" customFormat="1" x14ac:dyDescent="0.25">
      <c r="B175" s="17"/>
      <c r="H175" s="19"/>
      <c r="J175" s="10"/>
    </row>
    <row r="176" spans="2:10" s="6" customFormat="1" x14ac:dyDescent="0.25">
      <c r="B176" s="17"/>
      <c r="H176" s="19"/>
      <c r="J176" s="10"/>
    </row>
    <row r="177" spans="2:10" s="6" customFormat="1" x14ac:dyDescent="0.25">
      <c r="B177" s="17"/>
      <c r="H177" s="19"/>
      <c r="J177" s="10"/>
    </row>
    <row r="178" spans="2:10" s="6" customFormat="1" x14ac:dyDescent="0.25">
      <c r="B178" s="17"/>
      <c r="H178" s="19"/>
      <c r="J178" s="10"/>
    </row>
    <row r="179" spans="2:10" s="6" customFormat="1" x14ac:dyDescent="0.25">
      <c r="B179" s="17"/>
      <c r="H179" s="19"/>
      <c r="J179" s="10"/>
    </row>
    <row r="180" spans="2:10" s="6" customFormat="1" x14ac:dyDescent="0.25">
      <c r="B180" s="17"/>
      <c r="H180" s="19"/>
      <c r="J180" s="10"/>
    </row>
    <row r="181" spans="2:10" s="6" customFormat="1" x14ac:dyDescent="0.25">
      <c r="B181" s="17"/>
      <c r="H181" s="19"/>
      <c r="J181" s="10"/>
    </row>
    <row r="182" spans="2:10" s="6" customFormat="1" x14ac:dyDescent="0.25">
      <c r="B182" s="17"/>
      <c r="H182" s="19"/>
      <c r="J182" s="10"/>
    </row>
    <row r="183" spans="2:10" s="6" customFormat="1" x14ac:dyDescent="0.25">
      <c r="B183" s="17"/>
      <c r="H183" s="19"/>
      <c r="J183" s="10"/>
    </row>
    <row r="184" spans="2:10" s="6" customFormat="1" x14ac:dyDescent="0.25">
      <c r="B184" s="17"/>
      <c r="H184" s="19"/>
      <c r="J184" s="10"/>
    </row>
    <row r="185" spans="2:10" s="6" customFormat="1" x14ac:dyDescent="0.25">
      <c r="B185" s="17"/>
      <c r="H185" s="19"/>
      <c r="J185" s="10"/>
    </row>
    <row r="186" spans="2:10" s="6" customFormat="1" x14ac:dyDescent="0.25">
      <c r="B186" s="17"/>
      <c r="H186" s="19"/>
      <c r="J186" s="10"/>
    </row>
    <row r="187" spans="2:10" s="6" customFormat="1" x14ac:dyDescent="0.25">
      <c r="B187" s="17"/>
      <c r="H187" s="19"/>
      <c r="J187" s="10"/>
    </row>
    <row r="188" spans="2:10" s="6" customFormat="1" x14ac:dyDescent="0.25">
      <c r="B188" s="17"/>
      <c r="H188" s="19"/>
      <c r="J188" s="10"/>
    </row>
    <row r="189" spans="2:10" s="6" customFormat="1" x14ac:dyDescent="0.25">
      <c r="B189" s="17"/>
      <c r="H189" s="19"/>
      <c r="J189" s="10"/>
    </row>
    <row r="190" spans="2:10" s="6" customFormat="1" x14ac:dyDescent="0.25">
      <c r="B190" s="17"/>
      <c r="H190" s="19"/>
      <c r="J190" s="10"/>
    </row>
    <row r="191" spans="2:10" s="6" customFormat="1" x14ac:dyDescent="0.25">
      <c r="B191" s="17"/>
      <c r="H191" s="19"/>
      <c r="J191" s="10"/>
    </row>
    <row r="192" spans="2:10" s="6" customFormat="1" x14ac:dyDescent="0.25">
      <c r="B192" s="17"/>
      <c r="H192" s="19"/>
      <c r="J192" s="10"/>
    </row>
    <row r="193" spans="2:10" s="6" customFormat="1" x14ac:dyDescent="0.25">
      <c r="B193" s="17"/>
      <c r="H193" s="19"/>
      <c r="J193" s="10"/>
    </row>
    <row r="194" spans="2:10" s="6" customFormat="1" x14ac:dyDescent="0.25">
      <c r="B194" s="17"/>
      <c r="H194" s="19"/>
      <c r="J194" s="10"/>
    </row>
    <row r="195" spans="2:10" s="6" customFormat="1" x14ac:dyDescent="0.25">
      <c r="B195" s="17"/>
      <c r="H195" s="19"/>
      <c r="J195" s="10"/>
    </row>
    <row r="196" spans="2:10" s="6" customFormat="1" x14ac:dyDescent="0.25">
      <c r="B196" s="17"/>
      <c r="H196" s="19"/>
      <c r="J196" s="10"/>
    </row>
    <row r="197" spans="2:10" s="6" customFormat="1" x14ac:dyDescent="0.25">
      <c r="B197" s="17"/>
      <c r="H197" s="19"/>
      <c r="J197" s="10"/>
    </row>
    <row r="198" spans="2:10" s="6" customFormat="1" x14ac:dyDescent="0.25">
      <c r="B198" s="17"/>
      <c r="H198" s="19"/>
      <c r="J198" s="10"/>
    </row>
    <row r="199" spans="2:10" s="6" customFormat="1" x14ac:dyDescent="0.25">
      <c r="B199" s="17"/>
      <c r="H199" s="19"/>
      <c r="J199" s="10"/>
    </row>
    <row r="200" spans="2:10" s="6" customFormat="1" x14ac:dyDescent="0.25">
      <c r="B200" s="17"/>
      <c r="H200" s="19"/>
      <c r="J200" s="10"/>
    </row>
    <row r="201" spans="2:10" s="6" customFormat="1" x14ac:dyDescent="0.25">
      <c r="B201" s="17"/>
      <c r="D201" s="4"/>
      <c r="H201" s="19"/>
      <c r="J201" s="10"/>
    </row>
    <row r="202" spans="2:10" x14ac:dyDescent="0.25">
      <c r="B202" s="3"/>
      <c r="C202" s="4"/>
      <c r="D202" s="2"/>
      <c r="E202" s="4"/>
      <c r="F202" s="6"/>
      <c r="G202" s="6"/>
      <c r="H202" s="19"/>
      <c r="J202" s="10"/>
    </row>
    <row r="203" spans="2:10" hidden="1" x14ac:dyDescent="0.25">
      <c r="B203" s="10"/>
      <c r="C203" s="2"/>
      <c r="D203" s="10"/>
      <c r="E203" s="2"/>
      <c r="F203" s="6"/>
      <c r="G203" s="6"/>
      <c r="H203" s="19"/>
      <c r="J203" s="10"/>
    </row>
    <row r="204" spans="2:10" ht="14" hidden="1" x14ac:dyDescent="0.3">
      <c r="B204" s="10"/>
      <c r="C204" s="10"/>
      <c r="D204" s="10"/>
      <c r="E204" s="10"/>
      <c r="F204" s="4"/>
      <c r="G204" s="4"/>
      <c r="H204" s="11"/>
      <c r="J204" s="10"/>
    </row>
    <row r="205" spans="2:10" ht="14" hidden="1" x14ac:dyDescent="0.3">
      <c r="B205" s="10"/>
      <c r="C205" s="10"/>
      <c r="D205" s="10"/>
      <c r="E205" s="10"/>
      <c r="F205" s="10"/>
      <c r="H205" s="51"/>
      <c r="J205" s="10"/>
    </row>
    <row r="206" spans="2:10" ht="14" hidden="1" x14ac:dyDescent="0.3">
      <c r="B206" s="10"/>
      <c r="C206" s="10"/>
      <c r="D206" s="10"/>
      <c r="E206" s="10"/>
      <c r="F206" s="10"/>
      <c r="H206" s="51"/>
      <c r="J206" s="10"/>
    </row>
    <row r="207" spans="2:10" ht="14" hidden="1" x14ac:dyDescent="0.3">
      <c r="B207" s="10"/>
      <c r="C207" s="10"/>
      <c r="D207" s="10"/>
      <c r="E207" s="10"/>
      <c r="F207" s="10"/>
      <c r="H207" s="51"/>
      <c r="J207" s="10"/>
    </row>
    <row r="208" spans="2:10" ht="14" hidden="1" x14ac:dyDescent="0.3">
      <c r="B208" s="10"/>
      <c r="C208" s="10"/>
      <c r="D208" s="10"/>
      <c r="E208" s="10"/>
      <c r="F208" s="10"/>
      <c r="H208" s="51"/>
      <c r="J208" s="10"/>
    </row>
    <row r="209" spans="2:10" ht="14" hidden="1" x14ac:dyDescent="0.3">
      <c r="B209" s="10"/>
      <c r="C209" s="10"/>
      <c r="D209" s="10"/>
      <c r="E209" s="10"/>
      <c r="F209" s="10"/>
      <c r="H209" s="51"/>
      <c r="J209" s="10"/>
    </row>
    <row r="210" spans="2:10" ht="14" hidden="1" x14ac:dyDescent="0.3">
      <c r="B210" s="10"/>
      <c r="C210" s="10"/>
      <c r="D210" s="10"/>
      <c r="E210" s="10"/>
      <c r="F210" s="10"/>
      <c r="H210" s="51"/>
      <c r="J210" s="10"/>
    </row>
    <row r="211" spans="2:10" ht="14" hidden="1" x14ac:dyDescent="0.3">
      <c r="B211" s="10"/>
      <c r="C211" s="10"/>
      <c r="D211" s="10"/>
      <c r="E211" s="10"/>
      <c r="F211" s="10"/>
      <c r="H211" s="51"/>
      <c r="J211" s="10"/>
    </row>
    <row r="212" spans="2:10" ht="14" hidden="1" x14ac:dyDescent="0.3">
      <c r="B212" s="10"/>
      <c r="C212" s="10"/>
      <c r="D212" s="10"/>
      <c r="E212" s="10"/>
      <c r="F212" s="10"/>
      <c r="H212" s="51"/>
      <c r="J212" s="10"/>
    </row>
    <row r="213" spans="2:10" ht="14" hidden="1" x14ac:dyDescent="0.3">
      <c r="F213" s="10"/>
      <c r="H213" s="51"/>
      <c r="J213" s="10"/>
    </row>
    <row r="214" spans="2:10" ht="14" hidden="1" x14ac:dyDescent="0.3">
      <c r="F214" s="10"/>
      <c r="H214" s="51"/>
      <c r="J214" s="10"/>
    </row>
    <row r="215" spans="2:10" ht="14" hidden="1" x14ac:dyDescent="0.3">
      <c r="F215" s="10"/>
      <c r="H215" s="51"/>
      <c r="J215" s="10"/>
    </row>
    <row r="216" spans="2:10" ht="14" hidden="1" x14ac:dyDescent="0.3">
      <c r="F216" s="10"/>
      <c r="H216" s="51"/>
      <c r="J216" s="10"/>
    </row>
    <row r="217" spans="2:10" ht="14" hidden="1" x14ac:dyDescent="0.3">
      <c r="F217" s="10"/>
      <c r="H217" s="51"/>
      <c r="J217" s="10"/>
    </row>
    <row r="218" spans="2:10" ht="14" hidden="1" x14ac:dyDescent="0.3">
      <c r="F218" s="10"/>
      <c r="H218" s="51"/>
      <c r="J218" s="10"/>
    </row>
    <row r="219" spans="2:10" ht="14" hidden="1" x14ac:dyDescent="0.3">
      <c r="F219" s="10"/>
      <c r="H219" s="51"/>
      <c r="J219" s="10"/>
    </row>
    <row r="220" spans="2:10" ht="14" hidden="1" x14ac:dyDescent="0.3">
      <c r="F220" s="10"/>
      <c r="H220" s="51"/>
      <c r="J220" s="10"/>
    </row>
    <row r="221" spans="2:10" ht="14" hidden="1" x14ac:dyDescent="0.3">
      <c r="F221" s="10"/>
      <c r="H221" s="51"/>
      <c r="J221" s="10"/>
    </row>
    <row r="222" spans="2:10" ht="14" hidden="1" x14ac:dyDescent="0.3">
      <c r="F222" s="10"/>
      <c r="H222" s="51"/>
      <c r="J222" s="10"/>
    </row>
    <row r="223" spans="2:10" ht="14" hidden="1" x14ac:dyDescent="0.3">
      <c r="F223" s="10"/>
      <c r="H223" s="51"/>
      <c r="J223" s="10"/>
    </row>
    <row r="224" spans="2:10" ht="14" hidden="1" x14ac:dyDescent="0.3">
      <c r="F224" s="10"/>
      <c r="H224" s="51"/>
      <c r="J224" s="10"/>
    </row>
    <row r="225" spans="6:10" ht="14" hidden="1" x14ac:dyDescent="0.3">
      <c r="F225" s="10"/>
      <c r="H225" s="51"/>
      <c r="J225" s="10"/>
    </row>
    <row r="226" spans="6:10" ht="14" hidden="1" x14ac:dyDescent="0.3">
      <c r="F226" s="10"/>
      <c r="H226" s="51"/>
      <c r="J226" s="10"/>
    </row>
    <row r="227" spans="6:10" ht="14" hidden="1" x14ac:dyDescent="0.3">
      <c r="F227" s="10"/>
      <c r="H227" s="51"/>
      <c r="J227" s="10"/>
    </row>
    <row r="228" spans="6:10" ht="14" hidden="1" x14ac:dyDescent="0.3">
      <c r="F228" s="10"/>
      <c r="H228" s="51"/>
      <c r="J228" s="10"/>
    </row>
    <row r="229" spans="6:10" ht="14" hidden="1" x14ac:dyDescent="0.3">
      <c r="F229" s="10"/>
      <c r="H229" s="51"/>
      <c r="J229" s="10"/>
    </row>
    <row r="230" spans="6:10" ht="14" hidden="1" x14ac:dyDescent="0.3">
      <c r="F230" s="10"/>
      <c r="H230" s="51"/>
      <c r="J230" s="10"/>
    </row>
    <row r="231" spans="6:10" ht="14" hidden="1" x14ac:dyDescent="0.3">
      <c r="F231" s="10"/>
      <c r="H231" s="51"/>
      <c r="J231" s="10"/>
    </row>
    <row r="232" spans="6:10" ht="14" hidden="1" x14ac:dyDescent="0.3">
      <c r="F232" s="10"/>
      <c r="H232" s="51"/>
      <c r="J232" s="10"/>
    </row>
    <row r="233" spans="6:10" ht="14" hidden="1" x14ac:dyDescent="0.3">
      <c r="F233" s="10"/>
      <c r="H233" s="51"/>
      <c r="J233" s="10"/>
    </row>
    <row r="234" spans="6:10" ht="14" hidden="1" x14ac:dyDescent="0.3">
      <c r="F234" s="10"/>
      <c r="H234" s="51"/>
      <c r="J234" s="10"/>
    </row>
    <row r="235" spans="6:10" ht="14" hidden="1" x14ac:dyDescent="0.3">
      <c r="F235" s="10"/>
      <c r="H235" s="51"/>
      <c r="J235" s="10"/>
    </row>
    <row r="236" spans="6:10" ht="14" hidden="1" x14ac:dyDescent="0.3">
      <c r="F236" s="10"/>
      <c r="H236" s="51"/>
      <c r="J236" s="10"/>
    </row>
    <row r="237" spans="6:10" ht="14" hidden="1" x14ac:dyDescent="0.3">
      <c r="F237" s="10"/>
      <c r="H237" s="51"/>
      <c r="J237" s="10"/>
    </row>
    <row r="238" spans="6:10" ht="14" hidden="1" x14ac:dyDescent="0.3">
      <c r="F238" s="10"/>
      <c r="H238" s="51"/>
      <c r="J238" s="10"/>
    </row>
    <row r="239" spans="6:10" ht="14" hidden="1" x14ac:dyDescent="0.3">
      <c r="F239" s="10"/>
      <c r="H239" s="51"/>
      <c r="J239" s="10"/>
    </row>
    <row r="240" spans="6:10" ht="14" hidden="1" x14ac:dyDescent="0.3">
      <c r="F240" s="10"/>
      <c r="H240" s="51"/>
      <c r="J240" s="10"/>
    </row>
    <row r="241" spans="6:10" ht="14" hidden="1" x14ac:dyDescent="0.3">
      <c r="F241" s="10"/>
      <c r="H241" s="51"/>
      <c r="J241" s="10"/>
    </row>
    <row r="242" spans="6:10" ht="14" hidden="1" x14ac:dyDescent="0.3">
      <c r="F242" s="10"/>
      <c r="H242" s="51"/>
      <c r="J242" s="10"/>
    </row>
    <row r="243" spans="6:10" ht="14" hidden="1" x14ac:dyDescent="0.3">
      <c r="F243" s="10"/>
      <c r="H243" s="51"/>
      <c r="J243" s="10"/>
    </row>
    <row r="244" spans="6:10" ht="14" hidden="1" x14ac:dyDescent="0.3">
      <c r="F244" s="10"/>
      <c r="H244" s="51"/>
      <c r="J244" s="10"/>
    </row>
    <row r="245" spans="6:10" ht="14" hidden="1" x14ac:dyDescent="0.3">
      <c r="F245" s="10"/>
      <c r="H245" s="51"/>
      <c r="J245" s="10"/>
    </row>
    <row r="246" spans="6:10" ht="14" hidden="1" x14ac:dyDescent="0.3">
      <c r="F246" s="10"/>
      <c r="H246" s="51"/>
      <c r="J246" s="10"/>
    </row>
    <row r="247" spans="6:10" ht="14" hidden="1" x14ac:dyDescent="0.3">
      <c r="F247" s="10"/>
      <c r="H247" s="51"/>
      <c r="J247" s="10"/>
    </row>
    <row r="248" spans="6:10" ht="14" hidden="1" x14ac:dyDescent="0.3">
      <c r="F248" s="10"/>
      <c r="H248" s="51"/>
      <c r="J248" s="10"/>
    </row>
    <row r="249" spans="6:10" ht="14" hidden="1" x14ac:dyDescent="0.3">
      <c r="F249" s="10"/>
      <c r="H249" s="51"/>
      <c r="J249" s="10"/>
    </row>
    <row r="250" spans="6:10" ht="14" hidden="1" x14ac:dyDescent="0.3">
      <c r="F250" s="10"/>
      <c r="H250" s="51"/>
      <c r="J250" s="10"/>
    </row>
    <row r="251" spans="6:10" ht="14" hidden="1" x14ac:dyDescent="0.3">
      <c r="F251" s="10"/>
      <c r="H251" s="51"/>
      <c r="J251" s="10"/>
    </row>
    <row r="252" spans="6:10" ht="14" hidden="1" x14ac:dyDescent="0.3">
      <c r="F252" s="10"/>
      <c r="H252" s="51"/>
      <c r="J252" s="10"/>
    </row>
    <row r="253" spans="6:10" ht="14" hidden="1" x14ac:dyDescent="0.3">
      <c r="F253" s="10"/>
      <c r="H253" s="51"/>
      <c r="J253" s="10"/>
    </row>
    <row r="254" spans="6:10" ht="14" hidden="1" x14ac:dyDescent="0.3">
      <c r="F254" s="10"/>
      <c r="H254" s="51"/>
      <c r="J254" s="10"/>
    </row>
    <row r="255" spans="6:10" ht="14" hidden="1" x14ac:dyDescent="0.3">
      <c r="F255" s="10"/>
      <c r="H255" s="51"/>
      <c r="J255" s="10"/>
    </row>
    <row r="256" spans="6:10" ht="14" hidden="1" x14ac:dyDescent="0.3">
      <c r="F256" s="10"/>
      <c r="H256" s="51"/>
      <c r="J256" s="10"/>
    </row>
    <row r="257" spans="6:10" ht="14" hidden="1" x14ac:dyDescent="0.3">
      <c r="F257" s="10"/>
      <c r="H257" s="51"/>
      <c r="J257" s="10"/>
    </row>
    <row r="258" spans="6:10" ht="14" hidden="1" x14ac:dyDescent="0.3">
      <c r="F258" s="10"/>
      <c r="H258" s="51"/>
      <c r="J258" s="10"/>
    </row>
    <row r="259" spans="6:10" ht="14" hidden="1" x14ac:dyDescent="0.3">
      <c r="F259" s="10"/>
      <c r="H259" s="51"/>
      <c r="J259" s="10"/>
    </row>
    <row r="260" spans="6:10" ht="14" hidden="1" x14ac:dyDescent="0.3">
      <c r="F260" s="10"/>
      <c r="H260" s="51"/>
      <c r="J260" s="10"/>
    </row>
    <row r="261" spans="6:10" ht="14" hidden="1" x14ac:dyDescent="0.3">
      <c r="F261" s="10"/>
      <c r="H261" s="51"/>
      <c r="J261" s="10"/>
    </row>
    <row r="262" spans="6:10" ht="14" hidden="1" x14ac:dyDescent="0.3">
      <c r="F262" s="10"/>
      <c r="H262" s="51"/>
      <c r="J262" s="10"/>
    </row>
    <row r="263" spans="6:10" ht="14" hidden="1" x14ac:dyDescent="0.3">
      <c r="F263" s="10"/>
      <c r="H263" s="51"/>
      <c r="J263" s="10"/>
    </row>
    <row r="264" spans="6:10" ht="14" hidden="1" x14ac:dyDescent="0.3">
      <c r="F264" s="10"/>
      <c r="H264" s="51"/>
      <c r="J264" s="10"/>
    </row>
    <row r="265" spans="6:10" ht="14" hidden="1" x14ac:dyDescent="0.3">
      <c r="F265" s="10"/>
      <c r="H265" s="51"/>
      <c r="J265" s="10"/>
    </row>
    <row r="266" spans="6:10" ht="14" hidden="1" x14ac:dyDescent="0.3">
      <c r="F266" s="10"/>
      <c r="H266" s="51"/>
      <c r="J266" s="10"/>
    </row>
    <row r="267" spans="6:10" ht="14" hidden="1" x14ac:dyDescent="0.3">
      <c r="F267" s="10"/>
      <c r="H267" s="51"/>
      <c r="J267" s="10"/>
    </row>
    <row r="268" spans="6:10" ht="14" hidden="1" x14ac:dyDescent="0.3">
      <c r="F268" s="10"/>
      <c r="H268" s="51"/>
      <c r="J268" s="10"/>
    </row>
    <row r="269" spans="6:10" ht="14" hidden="1" x14ac:dyDescent="0.3">
      <c r="F269" s="10"/>
      <c r="H269" s="51"/>
      <c r="J269" s="10"/>
    </row>
    <row r="270" spans="6:10" ht="14" hidden="1" x14ac:dyDescent="0.3">
      <c r="F270" s="10"/>
      <c r="H270" s="51"/>
      <c r="J270" s="10"/>
    </row>
    <row r="271" spans="6:10" ht="14" hidden="1" x14ac:dyDescent="0.3">
      <c r="F271" s="10"/>
      <c r="H271" s="51"/>
      <c r="J271" s="10"/>
    </row>
    <row r="272" spans="6:10" ht="14" hidden="1" x14ac:dyDescent="0.3">
      <c r="F272" s="10"/>
      <c r="H272" s="51"/>
      <c r="J272" s="10"/>
    </row>
    <row r="273" spans="6:10" ht="14" hidden="1" x14ac:dyDescent="0.3">
      <c r="F273" s="10"/>
      <c r="H273" s="51"/>
      <c r="J273" s="10"/>
    </row>
    <row r="274" spans="6:10" ht="14" hidden="1" x14ac:dyDescent="0.3">
      <c r="F274" s="10"/>
      <c r="H274" s="51"/>
      <c r="J274" s="10"/>
    </row>
    <row r="275" spans="6:10" ht="14" hidden="1" x14ac:dyDescent="0.3">
      <c r="F275" s="10"/>
      <c r="H275" s="51"/>
      <c r="J275" s="10"/>
    </row>
    <row r="276" spans="6:10" ht="14" hidden="1" x14ac:dyDescent="0.3">
      <c r="F276" s="10"/>
      <c r="H276" s="51"/>
      <c r="J276" s="10"/>
    </row>
    <row r="277" spans="6:10" ht="14" hidden="1" x14ac:dyDescent="0.3">
      <c r="F277" s="10"/>
      <c r="H277" s="51"/>
      <c r="J277" s="10"/>
    </row>
    <row r="278" spans="6:10" ht="14" hidden="1" x14ac:dyDescent="0.3">
      <c r="F278" s="10"/>
      <c r="H278" s="51"/>
      <c r="J278" s="10"/>
    </row>
    <row r="279" spans="6:10" ht="14" hidden="1" x14ac:dyDescent="0.3">
      <c r="F279" s="10"/>
      <c r="H279" s="51"/>
      <c r="J279" s="10"/>
    </row>
    <row r="280" spans="6:10" ht="14" hidden="1" x14ac:dyDescent="0.3">
      <c r="F280" s="10"/>
      <c r="H280" s="51"/>
      <c r="J280" s="10"/>
    </row>
    <row r="281" spans="6:10" ht="14" hidden="1" x14ac:dyDescent="0.3">
      <c r="F281" s="10"/>
      <c r="H281" s="51"/>
      <c r="J281" s="10"/>
    </row>
    <row r="282" spans="6:10" ht="14" hidden="1" x14ac:dyDescent="0.3">
      <c r="F282" s="10"/>
      <c r="H282" s="51"/>
      <c r="J282" s="10"/>
    </row>
    <row r="283" spans="6:10" ht="14" hidden="1" x14ac:dyDescent="0.3">
      <c r="F283" s="10"/>
      <c r="H283" s="51"/>
      <c r="J283" s="10"/>
    </row>
    <row r="284" spans="6:10" ht="14" hidden="1" x14ac:dyDescent="0.3">
      <c r="F284" s="10"/>
      <c r="H284" s="51"/>
      <c r="J284" s="10"/>
    </row>
    <row r="285" spans="6:10" ht="14" hidden="1" x14ac:dyDescent="0.3">
      <c r="F285" s="10"/>
      <c r="H285" s="51"/>
      <c r="J285" s="10"/>
    </row>
    <row r="286" spans="6:10" ht="14" hidden="1" x14ac:dyDescent="0.3">
      <c r="F286" s="10"/>
      <c r="H286" s="51"/>
      <c r="J286" s="10"/>
    </row>
    <row r="287" spans="6:10" ht="14" hidden="1" x14ac:dyDescent="0.3">
      <c r="F287" s="10"/>
      <c r="H287" s="51"/>
      <c r="J287" s="10"/>
    </row>
    <row r="288" spans="6:10" ht="14" hidden="1" x14ac:dyDescent="0.3">
      <c r="F288" s="10"/>
      <c r="H288" s="51"/>
      <c r="J288" s="10"/>
    </row>
    <row r="289" spans="6:10" ht="14" hidden="1" x14ac:dyDescent="0.3">
      <c r="F289" s="10"/>
      <c r="H289" s="51"/>
      <c r="J289" s="10"/>
    </row>
    <row r="290" spans="6:10" ht="14" hidden="1" x14ac:dyDescent="0.3">
      <c r="F290" s="10"/>
      <c r="H290" s="51"/>
      <c r="J290" s="10"/>
    </row>
    <row r="291" spans="6:10" ht="14" hidden="1" x14ac:dyDescent="0.3">
      <c r="F291" s="10"/>
      <c r="H291" s="51"/>
      <c r="J291" s="10"/>
    </row>
    <row r="292" spans="6:10" ht="14" hidden="1" x14ac:dyDescent="0.3">
      <c r="F292" s="10"/>
      <c r="H292" s="51"/>
      <c r="J292" s="10"/>
    </row>
    <row r="293" spans="6:10" ht="14" hidden="1" x14ac:dyDescent="0.3">
      <c r="F293" s="10"/>
      <c r="H293" s="51"/>
      <c r="J293" s="10"/>
    </row>
    <row r="294" spans="6:10" ht="14" hidden="1" x14ac:dyDescent="0.3">
      <c r="F294" s="10"/>
      <c r="H294" s="51"/>
      <c r="J294" s="10"/>
    </row>
    <row r="295" spans="6:10" ht="14" hidden="1" x14ac:dyDescent="0.3">
      <c r="F295" s="10"/>
      <c r="H295" s="51"/>
      <c r="J295" s="10"/>
    </row>
    <row r="296" spans="6:10" ht="14" hidden="1" x14ac:dyDescent="0.3">
      <c r="F296" s="10"/>
      <c r="H296" s="51"/>
      <c r="J296" s="10"/>
    </row>
    <row r="297" spans="6:10" ht="14" hidden="1" x14ac:dyDescent="0.3">
      <c r="F297" s="10"/>
      <c r="H297" s="51"/>
      <c r="J297" s="10"/>
    </row>
    <row r="298" spans="6:10" ht="14" hidden="1" x14ac:dyDescent="0.3">
      <c r="F298" s="10"/>
      <c r="H298" s="51"/>
      <c r="J298" s="10"/>
    </row>
    <row r="299" spans="6:10" ht="14" hidden="1" x14ac:dyDescent="0.3">
      <c r="F299" s="10"/>
      <c r="H299" s="51"/>
      <c r="J299" s="10"/>
    </row>
    <row r="300" spans="6:10" ht="14" hidden="1" x14ac:dyDescent="0.3">
      <c r="F300" s="10"/>
      <c r="H300" s="51"/>
      <c r="J300" s="10"/>
    </row>
    <row r="301" spans="6:10" ht="14" hidden="1" x14ac:dyDescent="0.3">
      <c r="F301" s="10"/>
      <c r="H301" s="51"/>
      <c r="J301" s="10"/>
    </row>
    <row r="302" spans="6:10" ht="14" hidden="1" x14ac:dyDescent="0.3">
      <c r="F302" s="10"/>
      <c r="H302" s="51"/>
      <c r="J302" s="10"/>
    </row>
    <row r="303" spans="6:10" ht="14" hidden="1" x14ac:dyDescent="0.3">
      <c r="F303" s="10"/>
      <c r="H303" s="51"/>
      <c r="J303" s="10"/>
    </row>
    <row r="304" spans="6:10" ht="14" hidden="1" x14ac:dyDescent="0.3">
      <c r="F304" s="10"/>
      <c r="H304" s="51"/>
      <c r="J304" s="10"/>
    </row>
    <row r="305" spans="6:10" ht="14" hidden="1" x14ac:dyDescent="0.3">
      <c r="F305" s="10"/>
      <c r="H305" s="51"/>
      <c r="J305" s="10"/>
    </row>
    <row r="306" spans="6:10" ht="14" hidden="1" x14ac:dyDescent="0.3">
      <c r="F306" s="10"/>
      <c r="H306" s="51"/>
      <c r="J306" s="10"/>
    </row>
    <row r="307" spans="6:10" ht="14" hidden="1" x14ac:dyDescent="0.3">
      <c r="F307" s="10"/>
      <c r="H307" s="51"/>
      <c r="J307" s="10"/>
    </row>
    <row r="308" spans="6:10" ht="14" hidden="1" x14ac:dyDescent="0.3">
      <c r="F308" s="10"/>
      <c r="H308" s="51"/>
      <c r="J308" s="10"/>
    </row>
    <row r="309" spans="6:10" ht="14" hidden="1" x14ac:dyDescent="0.3">
      <c r="F309" s="10"/>
      <c r="H309" s="51"/>
      <c r="J309" s="10"/>
    </row>
    <row r="310" spans="6:10" ht="14" hidden="1" x14ac:dyDescent="0.3">
      <c r="F310" s="10"/>
      <c r="H310" s="51"/>
      <c r="J310" s="10"/>
    </row>
    <row r="311" spans="6:10" ht="14" hidden="1" x14ac:dyDescent="0.3">
      <c r="F311" s="10"/>
      <c r="H311" s="51"/>
      <c r="J311" s="10"/>
    </row>
    <row r="312" spans="6:10" ht="14" hidden="1" x14ac:dyDescent="0.3">
      <c r="F312" s="10"/>
      <c r="H312" s="51"/>
      <c r="J312" s="10"/>
    </row>
    <row r="313" spans="6:10" ht="14" hidden="1" x14ac:dyDescent="0.3">
      <c r="F313" s="10"/>
      <c r="H313" s="51"/>
      <c r="J313" s="10"/>
    </row>
    <row r="314" spans="6:10" ht="14" hidden="1" x14ac:dyDescent="0.3">
      <c r="F314" s="10"/>
      <c r="H314" s="51"/>
      <c r="J314" s="10"/>
    </row>
    <row r="315" spans="6:10" ht="14" hidden="1" x14ac:dyDescent="0.3">
      <c r="F315" s="10"/>
      <c r="H315" s="51"/>
      <c r="J315" s="10"/>
    </row>
    <row r="316" spans="6:10" ht="14" hidden="1" x14ac:dyDescent="0.3">
      <c r="F316" s="10"/>
      <c r="H316" s="51"/>
      <c r="J316" s="10"/>
    </row>
    <row r="317" spans="6:10" ht="14" hidden="1" x14ac:dyDescent="0.3">
      <c r="F317" s="10"/>
      <c r="H317" s="51"/>
      <c r="J317" s="10"/>
    </row>
    <row r="318" spans="6:10" ht="14" hidden="1" x14ac:dyDescent="0.3">
      <c r="F318" s="10"/>
      <c r="H318" s="51"/>
      <c r="J318" s="10"/>
    </row>
    <row r="319" spans="6:10" ht="14" hidden="1" x14ac:dyDescent="0.3">
      <c r="F319" s="10"/>
      <c r="H319" s="51"/>
      <c r="J319" s="10"/>
    </row>
    <row r="320" spans="6:10" ht="14" hidden="1" x14ac:dyDescent="0.3">
      <c r="F320" s="10"/>
      <c r="H320" s="51"/>
      <c r="J320" s="10"/>
    </row>
    <row r="321" spans="6:10" ht="14" hidden="1" x14ac:dyDescent="0.3">
      <c r="F321" s="10"/>
      <c r="H321" s="51"/>
      <c r="J321" s="10"/>
    </row>
    <row r="322" spans="6:10" ht="14" hidden="1" x14ac:dyDescent="0.3">
      <c r="F322" s="10"/>
      <c r="H322" s="51"/>
      <c r="J322" s="10"/>
    </row>
    <row r="323" spans="6:10" ht="14" hidden="1" x14ac:dyDescent="0.3">
      <c r="F323" s="10"/>
      <c r="H323" s="51"/>
      <c r="J323" s="10"/>
    </row>
    <row r="324" spans="6:10" ht="14" hidden="1" x14ac:dyDescent="0.3">
      <c r="F324" s="10"/>
      <c r="H324" s="51"/>
      <c r="J324" s="10"/>
    </row>
    <row r="325" spans="6:10" ht="14" hidden="1" x14ac:dyDescent="0.3">
      <c r="F325" s="10"/>
      <c r="H325" s="51"/>
      <c r="J325" s="10"/>
    </row>
    <row r="326" spans="6:10" ht="14" hidden="1" x14ac:dyDescent="0.3">
      <c r="F326" s="10"/>
      <c r="H326" s="51"/>
      <c r="J326" s="10"/>
    </row>
    <row r="327" spans="6:10" ht="14" hidden="1" x14ac:dyDescent="0.3">
      <c r="F327" s="10"/>
      <c r="H327" s="51"/>
      <c r="J327" s="10"/>
    </row>
    <row r="328" spans="6:10" ht="14" hidden="1" x14ac:dyDescent="0.3">
      <c r="F328" s="10"/>
      <c r="H328" s="51"/>
      <c r="J328" s="10"/>
    </row>
    <row r="329" spans="6:10" ht="14" hidden="1" x14ac:dyDescent="0.3">
      <c r="F329" s="10"/>
      <c r="H329" s="51"/>
      <c r="J329" s="10"/>
    </row>
    <row r="330" spans="6:10" ht="14" hidden="1" x14ac:dyDescent="0.3">
      <c r="F330" s="10"/>
      <c r="H330" s="51"/>
      <c r="J330" s="10"/>
    </row>
    <row r="331" spans="6:10" ht="14" hidden="1" x14ac:dyDescent="0.3">
      <c r="F331" s="10"/>
      <c r="H331" s="51"/>
      <c r="J331" s="10"/>
    </row>
    <row r="332" spans="6:10" ht="14" hidden="1" x14ac:dyDescent="0.3">
      <c r="F332" s="10"/>
      <c r="H332" s="51"/>
      <c r="J332" s="10"/>
    </row>
    <row r="333" spans="6:10" ht="14" hidden="1" x14ac:dyDescent="0.3">
      <c r="F333" s="10"/>
      <c r="H333" s="51"/>
      <c r="J333" s="10"/>
    </row>
    <row r="334" spans="6:10" ht="14" hidden="1" x14ac:dyDescent="0.3">
      <c r="F334" s="10"/>
      <c r="H334" s="51"/>
      <c r="J334" s="10"/>
    </row>
    <row r="335" spans="6:10" ht="14" hidden="1" x14ac:dyDescent="0.3">
      <c r="F335" s="10"/>
      <c r="H335" s="51"/>
      <c r="J335" s="10"/>
    </row>
    <row r="336" spans="6:10" ht="14" hidden="1" x14ac:dyDescent="0.3">
      <c r="F336" s="10"/>
      <c r="H336" s="51"/>
      <c r="J336" s="10"/>
    </row>
    <row r="337" spans="6:10" ht="14" hidden="1" x14ac:dyDescent="0.3">
      <c r="F337" s="10"/>
      <c r="H337" s="51"/>
      <c r="J337" s="10"/>
    </row>
    <row r="338" spans="6:10" ht="14" hidden="1" x14ac:dyDescent="0.3">
      <c r="F338" s="10"/>
      <c r="H338" s="51"/>
      <c r="J338" s="10"/>
    </row>
    <row r="339" spans="6:10" ht="14" hidden="1" x14ac:dyDescent="0.3">
      <c r="F339" s="10"/>
      <c r="H339" s="51"/>
      <c r="J339" s="10"/>
    </row>
    <row r="340" spans="6:10" ht="14" hidden="1" x14ac:dyDescent="0.3">
      <c r="F340" s="10"/>
      <c r="H340" s="51"/>
      <c r="J340" s="10"/>
    </row>
    <row r="341" spans="6:10" ht="14" hidden="1" x14ac:dyDescent="0.3">
      <c r="F341" s="10"/>
      <c r="H341" s="51"/>
      <c r="J341" s="10"/>
    </row>
    <row r="342" spans="6:10" ht="14" hidden="1" x14ac:dyDescent="0.3">
      <c r="F342" s="10"/>
      <c r="H342" s="51"/>
      <c r="J342" s="10"/>
    </row>
    <row r="343" spans="6:10" ht="14" hidden="1" x14ac:dyDescent="0.3">
      <c r="F343" s="10"/>
      <c r="H343" s="51"/>
      <c r="J343" s="10"/>
    </row>
    <row r="344" spans="6:10" ht="14" hidden="1" x14ac:dyDescent="0.3">
      <c r="F344" s="10"/>
      <c r="H344" s="51"/>
      <c r="J344" s="10"/>
    </row>
    <row r="345" spans="6:10" ht="14" hidden="1" x14ac:dyDescent="0.3">
      <c r="F345" s="10"/>
      <c r="H345" s="51"/>
      <c r="J345" s="10"/>
    </row>
    <row r="346" spans="6:10" ht="14" hidden="1" x14ac:dyDescent="0.3">
      <c r="F346" s="10"/>
      <c r="H346" s="51"/>
      <c r="J346" s="10"/>
    </row>
    <row r="347" spans="6:10" ht="14" hidden="1" x14ac:dyDescent="0.3">
      <c r="F347" s="10"/>
      <c r="H347" s="51"/>
      <c r="J347" s="10"/>
    </row>
    <row r="348" spans="6:10" ht="14" hidden="1" x14ac:dyDescent="0.3">
      <c r="F348" s="10"/>
      <c r="H348" s="51"/>
      <c r="J348" s="10"/>
    </row>
    <row r="349" spans="6:10" ht="14" hidden="1" x14ac:dyDescent="0.3">
      <c r="F349" s="10"/>
      <c r="H349" s="51"/>
      <c r="J349" s="10"/>
    </row>
    <row r="350" spans="6:10" ht="14" hidden="1" x14ac:dyDescent="0.3">
      <c r="F350" s="10"/>
      <c r="H350" s="51"/>
      <c r="J350" s="10"/>
    </row>
    <row r="351" spans="6:10" ht="14" hidden="1" x14ac:dyDescent="0.3">
      <c r="F351" s="10"/>
      <c r="H351" s="51"/>
      <c r="J351" s="10"/>
    </row>
    <row r="352" spans="6:10" ht="14" hidden="1" x14ac:dyDescent="0.3">
      <c r="F352" s="10"/>
      <c r="H352" s="51"/>
      <c r="J352" s="10"/>
    </row>
    <row r="353" spans="6:10" ht="14" hidden="1" x14ac:dyDescent="0.3">
      <c r="F353" s="10"/>
      <c r="H353" s="51"/>
      <c r="J353" s="10"/>
    </row>
    <row r="354" spans="6:10" ht="14" hidden="1" x14ac:dyDescent="0.3">
      <c r="F354" s="10"/>
      <c r="H354" s="51"/>
      <c r="J354" s="10"/>
    </row>
    <row r="355" spans="6:10" ht="14" hidden="1" x14ac:dyDescent="0.3">
      <c r="F355" s="10"/>
      <c r="H355" s="51"/>
      <c r="J355" s="10"/>
    </row>
    <row r="356" spans="6:10" ht="14" hidden="1" x14ac:dyDescent="0.3">
      <c r="F356" s="10"/>
      <c r="H356" s="51"/>
      <c r="J356" s="10"/>
    </row>
    <row r="357" spans="6:10" ht="14" hidden="1" x14ac:dyDescent="0.3">
      <c r="F357" s="10"/>
      <c r="H357" s="51"/>
      <c r="J357" s="10"/>
    </row>
    <row r="358" spans="6:10" ht="14" hidden="1" x14ac:dyDescent="0.3">
      <c r="F358" s="10"/>
      <c r="H358" s="51"/>
      <c r="J358" s="10"/>
    </row>
    <row r="359" spans="6:10" ht="14" hidden="1" x14ac:dyDescent="0.3">
      <c r="F359" s="10"/>
      <c r="H359" s="51"/>
      <c r="J359" s="10"/>
    </row>
    <row r="360" spans="6:10" ht="14" hidden="1" x14ac:dyDescent="0.3">
      <c r="F360" s="10"/>
      <c r="H360" s="51"/>
      <c r="J360" s="10"/>
    </row>
    <row r="361" spans="6:10" ht="14" hidden="1" x14ac:dyDescent="0.3">
      <c r="F361" s="10"/>
      <c r="H361" s="51"/>
      <c r="J361" s="10"/>
    </row>
    <row r="362" spans="6:10" ht="14" hidden="1" x14ac:dyDescent="0.3">
      <c r="F362" s="10"/>
      <c r="H362" s="51"/>
      <c r="J362" s="10"/>
    </row>
    <row r="363" spans="6:10" ht="14" hidden="1" x14ac:dyDescent="0.3">
      <c r="F363" s="10"/>
      <c r="H363" s="51"/>
      <c r="J363" s="10"/>
    </row>
    <row r="364" spans="6:10" ht="14" hidden="1" x14ac:dyDescent="0.3">
      <c r="F364" s="10"/>
      <c r="H364" s="51"/>
      <c r="J364" s="10"/>
    </row>
    <row r="365" spans="6:10" ht="14" hidden="1" x14ac:dyDescent="0.3">
      <c r="F365" s="10"/>
      <c r="H365" s="51"/>
      <c r="J365" s="10"/>
    </row>
    <row r="366" spans="6:10" ht="14" hidden="1" x14ac:dyDescent="0.3">
      <c r="F366" s="10"/>
      <c r="H366" s="51"/>
      <c r="J366" s="10"/>
    </row>
    <row r="367" spans="6:10" ht="14" hidden="1" x14ac:dyDescent="0.3">
      <c r="F367" s="10"/>
      <c r="H367" s="51"/>
      <c r="J367" s="10"/>
    </row>
    <row r="368" spans="6:10" ht="14" hidden="1" x14ac:dyDescent="0.3">
      <c r="F368" s="10"/>
      <c r="H368" s="51"/>
      <c r="J368" s="10"/>
    </row>
    <row r="369" spans="6:10" ht="14" hidden="1" x14ac:dyDescent="0.3">
      <c r="F369" s="10"/>
      <c r="H369" s="51"/>
      <c r="J369" s="10"/>
    </row>
    <row r="370" spans="6:10" ht="14" hidden="1" x14ac:dyDescent="0.3">
      <c r="F370" s="10"/>
      <c r="H370" s="51"/>
      <c r="J370" s="10"/>
    </row>
    <row r="371" spans="6:10" ht="14" hidden="1" x14ac:dyDescent="0.3">
      <c r="F371" s="10"/>
      <c r="H371" s="51"/>
      <c r="J371" s="10"/>
    </row>
    <row r="372" spans="6:10" ht="14" hidden="1" x14ac:dyDescent="0.3">
      <c r="F372" s="10"/>
      <c r="H372" s="51"/>
      <c r="J372" s="10"/>
    </row>
    <row r="373" spans="6:10" ht="14" hidden="1" x14ac:dyDescent="0.3">
      <c r="F373" s="10"/>
      <c r="H373" s="51"/>
      <c r="J373" s="10"/>
    </row>
    <row r="374" spans="6:10" ht="14" hidden="1" x14ac:dyDescent="0.3">
      <c r="F374" s="10"/>
      <c r="H374" s="51"/>
      <c r="J374" s="10"/>
    </row>
    <row r="375" spans="6:10" ht="14" hidden="1" x14ac:dyDescent="0.3">
      <c r="F375" s="10"/>
      <c r="H375" s="51"/>
      <c r="J375" s="10"/>
    </row>
    <row r="376" spans="6:10" ht="14" hidden="1" x14ac:dyDescent="0.3">
      <c r="F376" s="10"/>
      <c r="H376" s="51"/>
      <c r="J376" s="10"/>
    </row>
    <row r="377" spans="6:10" ht="14" hidden="1" x14ac:dyDescent="0.3">
      <c r="F377" s="10"/>
      <c r="H377" s="51"/>
      <c r="J377" s="10"/>
    </row>
    <row r="378" spans="6:10" ht="14" hidden="1" x14ac:dyDescent="0.3">
      <c r="F378" s="10"/>
      <c r="H378" s="51"/>
      <c r="J378" s="10"/>
    </row>
    <row r="379" spans="6:10" ht="14" hidden="1" x14ac:dyDescent="0.3">
      <c r="F379" s="10"/>
      <c r="H379" s="51"/>
      <c r="J379" s="10"/>
    </row>
    <row r="380" spans="6:10" ht="14" hidden="1" x14ac:dyDescent="0.3">
      <c r="F380" s="10"/>
      <c r="H380" s="51"/>
      <c r="J380" s="10"/>
    </row>
    <row r="381" spans="6:10" ht="14" hidden="1" x14ac:dyDescent="0.3">
      <c r="F381" s="10"/>
      <c r="H381" s="51"/>
      <c r="J381" s="10"/>
    </row>
    <row r="382" spans="6:10" ht="14" hidden="1" x14ac:dyDescent="0.3">
      <c r="F382" s="10"/>
      <c r="H382" s="51"/>
      <c r="J382" s="10"/>
    </row>
    <row r="383" spans="6:10" ht="14" hidden="1" x14ac:dyDescent="0.3">
      <c r="F383" s="10"/>
      <c r="H383" s="51"/>
      <c r="J383" s="10"/>
    </row>
    <row r="384" spans="6:10" ht="14" hidden="1" x14ac:dyDescent="0.3">
      <c r="F384" s="10"/>
      <c r="H384" s="51"/>
      <c r="J384" s="10"/>
    </row>
    <row r="385" spans="6:10" ht="14" hidden="1" x14ac:dyDescent="0.3">
      <c r="F385" s="10"/>
      <c r="H385" s="51"/>
      <c r="J385" s="10"/>
    </row>
    <row r="386" spans="6:10" ht="14" hidden="1" x14ac:dyDescent="0.3">
      <c r="F386" s="10"/>
      <c r="H386" s="51"/>
      <c r="J386" s="10"/>
    </row>
    <row r="387" spans="6:10" ht="14" hidden="1" x14ac:dyDescent="0.3">
      <c r="F387" s="10"/>
      <c r="H387" s="51"/>
      <c r="J387" s="10"/>
    </row>
    <row r="388" spans="6:10" ht="14" hidden="1" x14ac:dyDescent="0.3">
      <c r="F388" s="10"/>
      <c r="H388" s="51"/>
      <c r="J388" s="10"/>
    </row>
    <row r="389" spans="6:10" ht="14" hidden="1" x14ac:dyDescent="0.3">
      <c r="F389" s="10"/>
      <c r="H389" s="51"/>
      <c r="J389" s="10"/>
    </row>
    <row r="390" spans="6:10" ht="14" hidden="1" x14ac:dyDescent="0.3">
      <c r="F390" s="10"/>
      <c r="H390" s="51"/>
      <c r="J390" s="10"/>
    </row>
    <row r="391" spans="6:10" ht="14" hidden="1" x14ac:dyDescent="0.3">
      <c r="F391" s="10"/>
      <c r="H391" s="51"/>
      <c r="J391" s="10"/>
    </row>
    <row r="392" spans="6:10" ht="14" hidden="1" x14ac:dyDescent="0.3">
      <c r="F392" s="10"/>
      <c r="H392" s="51"/>
      <c r="J392" s="10"/>
    </row>
    <row r="393" spans="6:10" ht="14" hidden="1" x14ac:dyDescent="0.3">
      <c r="F393" s="10"/>
      <c r="H393" s="51"/>
      <c r="J393" s="10"/>
    </row>
    <row r="394" spans="6:10" ht="14" hidden="1" x14ac:dyDescent="0.3">
      <c r="F394" s="10"/>
      <c r="H394" s="51"/>
      <c r="J394" s="10"/>
    </row>
    <row r="395" spans="6:10" ht="14" hidden="1" x14ac:dyDescent="0.3">
      <c r="F395" s="10"/>
      <c r="H395" s="51"/>
      <c r="J395" s="10"/>
    </row>
    <row r="396" spans="6:10" ht="14" hidden="1" x14ac:dyDescent="0.3">
      <c r="F396" s="10"/>
      <c r="H396" s="51"/>
      <c r="J396" s="10"/>
    </row>
    <row r="397" spans="6:10" ht="14" hidden="1" x14ac:dyDescent="0.3">
      <c r="F397" s="10"/>
      <c r="H397" s="51"/>
      <c r="J397" s="10"/>
    </row>
    <row r="398" spans="6:10" ht="14" hidden="1" x14ac:dyDescent="0.3">
      <c r="F398" s="10"/>
      <c r="H398" s="51"/>
      <c r="J398" s="10"/>
    </row>
    <row r="399" spans="6:10" ht="14" hidden="1" x14ac:dyDescent="0.3">
      <c r="F399" s="10"/>
      <c r="H399" s="51"/>
      <c r="J399" s="10"/>
    </row>
    <row r="400" spans="6:10" ht="14" hidden="1" x14ac:dyDescent="0.3">
      <c r="F400" s="10"/>
      <c r="H400" s="51"/>
      <c r="J400" s="10"/>
    </row>
    <row r="401" spans="6:10" ht="14" hidden="1" x14ac:dyDescent="0.3">
      <c r="F401" s="10"/>
      <c r="H401" s="51"/>
      <c r="J401" s="10"/>
    </row>
    <row r="402" spans="6:10" ht="14" hidden="1" x14ac:dyDescent="0.3">
      <c r="F402" s="10"/>
      <c r="H402" s="51"/>
      <c r="J402" s="10"/>
    </row>
    <row r="403" spans="6:10" ht="14" hidden="1" x14ac:dyDescent="0.3">
      <c r="F403" s="10"/>
      <c r="H403" s="51"/>
      <c r="J403" s="10"/>
    </row>
    <row r="404" spans="6:10" ht="14" hidden="1" x14ac:dyDescent="0.3">
      <c r="F404" s="10"/>
      <c r="H404" s="51"/>
      <c r="J404" s="10"/>
    </row>
    <row r="405" spans="6:10" ht="14" hidden="1" x14ac:dyDescent="0.3">
      <c r="F405" s="10"/>
      <c r="H405" s="51"/>
      <c r="J405" s="10"/>
    </row>
    <row r="406" spans="6:10" ht="14" hidden="1" x14ac:dyDescent="0.3">
      <c r="F406" s="10"/>
      <c r="H406" s="51"/>
      <c r="J406" s="10"/>
    </row>
    <row r="407" spans="6:10" ht="14" hidden="1" x14ac:dyDescent="0.3">
      <c r="F407" s="10"/>
      <c r="H407" s="51"/>
      <c r="J407" s="10"/>
    </row>
    <row r="408" spans="6:10" ht="14" hidden="1" x14ac:dyDescent="0.3">
      <c r="F408" s="10"/>
      <c r="H408" s="51"/>
      <c r="J408" s="10"/>
    </row>
    <row r="409" spans="6:10" ht="14" hidden="1" x14ac:dyDescent="0.3">
      <c r="F409" s="10"/>
      <c r="H409" s="51"/>
      <c r="J409" s="10"/>
    </row>
    <row r="410" spans="6:10" ht="14" hidden="1" x14ac:dyDescent="0.3">
      <c r="F410" s="10"/>
      <c r="H410" s="51"/>
      <c r="J410" s="10"/>
    </row>
    <row r="411" spans="6:10" ht="14" hidden="1" x14ac:dyDescent="0.3">
      <c r="F411" s="10"/>
      <c r="H411" s="51"/>
      <c r="J411" s="10"/>
    </row>
    <row r="412" spans="6:10" ht="14" hidden="1" x14ac:dyDescent="0.3">
      <c r="F412" s="10"/>
      <c r="H412" s="51"/>
      <c r="J412" s="10"/>
    </row>
    <row r="413" spans="6:10" ht="14" hidden="1" x14ac:dyDescent="0.3">
      <c r="F413" s="10"/>
      <c r="H413" s="51"/>
      <c r="J413" s="10"/>
    </row>
    <row r="414" spans="6:10" ht="14" hidden="1" x14ac:dyDescent="0.3">
      <c r="F414" s="10"/>
      <c r="H414" s="51"/>
      <c r="J414" s="10"/>
    </row>
    <row r="415" spans="6:10" ht="14" hidden="1" x14ac:dyDescent="0.3">
      <c r="F415" s="10"/>
      <c r="H415" s="51"/>
      <c r="J415" s="10"/>
    </row>
    <row r="416" spans="6:10" ht="14" hidden="1" x14ac:dyDescent="0.3">
      <c r="F416" s="10"/>
      <c r="H416" s="51"/>
      <c r="J416" s="10"/>
    </row>
    <row r="417" spans="6:10" ht="14" hidden="1" x14ac:dyDescent="0.3">
      <c r="F417" s="10"/>
      <c r="H417" s="51"/>
      <c r="J417" s="10"/>
    </row>
    <row r="418" spans="6:10" ht="14" hidden="1" x14ac:dyDescent="0.3">
      <c r="F418" s="10"/>
      <c r="H418" s="51"/>
      <c r="J418" s="10"/>
    </row>
    <row r="419" spans="6:10" ht="14" hidden="1" x14ac:dyDescent="0.3">
      <c r="F419" s="10"/>
      <c r="H419" s="51"/>
      <c r="J419" s="10"/>
    </row>
    <row r="420" spans="6:10" ht="14" hidden="1" x14ac:dyDescent="0.3">
      <c r="F420" s="10"/>
      <c r="H420" s="51"/>
      <c r="J420" s="10"/>
    </row>
    <row r="421" spans="6:10" ht="14" hidden="1" x14ac:dyDescent="0.3">
      <c r="F421" s="10"/>
      <c r="H421" s="51"/>
      <c r="J421" s="10"/>
    </row>
    <row r="422" spans="6:10" ht="14" hidden="1" x14ac:dyDescent="0.3">
      <c r="F422" s="10"/>
      <c r="H422" s="51"/>
      <c r="J422" s="10"/>
    </row>
    <row r="423" spans="6:10" ht="14" hidden="1" x14ac:dyDescent="0.3">
      <c r="F423" s="10"/>
      <c r="H423" s="51"/>
      <c r="J423" s="10"/>
    </row>
    <row r="424" spans="6:10" ht="14" hidden="1" x14ac:dyDescent="0.3">
      <c r="F424" s="10"/>
      <c r="H424" s="51"/>
      <c r="J424" s="10"/>
    </row>
    <row r="425" spans="6:10" ht="14" hidden="1" x14ac:dyDescent="0.3">
      <c r="F425" s="10"/>
      <c r="H425" s="51"/>
      <c r="J425" s="10"/>
    </row>
    <row r="426" spans="6:10" ht="14" hidden="1" x14ac:dyDescent="0.3">
      <c r="F426" s="10"/>
      <c r="H426" s="51"/>
      <c r="J426" s="10"/>
    </row>
    <row r="427" spans="6:10" ht="14" hidden="1" x14ac:dyDescent="0.3">
      <c r="F427" s="10"/>
      <c r="H427" s="51"/>
      <c r="J427" s="10"/>
    </row>
    <row r="428" spans="6:10" ht="14" hidden="1" x14ac:dyDescent="0.3">
      <c r="F428" s="10"/>
      <c r="H428" s="51"/>
      <c r="J428" s="10"/>
    </row>
    <row r="429" spans="6:10" ht="14" hidden="1" x14ac:dyDescent="0.3">
      <c r="F429" s="10"/>
      <c r="H429" s="51"/>
      <c r="J429" s="10"/>
    </row>
    <row r="430" spans="6:10" ht="14" hidden="1" x14ac:dyDescent="0.3">
      <c r="F430" s="10"/>
      <c r="H430" s="51"/>
      <c r="J430" s="10"/>
    </row>
    <row r="431" spans="6:10" ht="14" hidden="1" x14ac:dyDescent="0.3">
      <c r="F431" s="10"/>
      <c r="H431" s="51"/>
      <c r="J431" s="10"/>
    </row>
    <row r="432" spans="6:10" ht="14" hidden="1" x14ac:dyDescent="0.3">
      <c r="F432" s="10"/>
      <c r="H432" s="51"/>
      <c r="J432" s="10"/>
    </row>
    <row r="433" spans="6:10" ht="14" hidden="1" x14ac:dyDescent="0.3">
      <c r="F433" s="10"/>
      <c r="H433" s="51"/>
      <c r="J433" s="10"/>
    </row>
    <row r="434" spans="6:10" ht="14" hidden="1" x14ac:dyDescent="0.3">
      <c r="F434" s="10"/>
      <c r="H434" s="51"/>
      <c r="J434" s="10"/>
    </row>
    <row r="435" spans="6:10" ht="14" hidden="1" x14ac:dyDescent="0.3">
      <c r="F435" s="10"/>
      <c r="H435" s="51"/>
      <c r="J435" s="10"/>
    </row>
    <row r="436" spans="6:10" ht="14" hidden="1" x14ac:dyDescent="0.3">
      <c r="F436" s="10"/>
      <c r="H436" s="51"/>
      <c r="J436" s="10"/>
    </row>
    <row r="437" spans="6:10" ht="14" hidden="1" x14ac:dyDescent="0.3">
      <c r="F437" s="10"/>
      <c r="H437" s="51"/>
      <c r="J437" s="10"/>
    </row>
    <row r="438" spans="6:10" ht="14" hidden="1" x14ac:dyDescent="0.3">
      <c r="F438" s="10"/>
      <c r="H438" s="51"/>
      <c r="J438" s="10"/>
    </row>
    <row r="439" spans="6:10" ht="14" hidden="1" x14ac:dyDescent="0.3">
      <c r="F439" s="10"/>
      <c r="H439" s="51"/>
      <c r="J439" s="10"/>
    </row>
    <row r="440" spans="6:10" ht="14" hidden="1" x14ac:dyDescent="0.3">
      <c r="F440" s="10"/>
      <c r="H440" s="51"/>
      <c r="J440" s="10"/>
    </row>
    <row r="441" spans="6:10" ht="14" hidden="1" x14ac:dyDescent="0.3">
      <c r="F441" s="10"/>
      <c r="H441" s="51"/>
      <c r="J441" s="10"/>
    </row>
    <row r="442" spans="6:10" ht="14" hidden="1" x14ac:dyDescent="0.3">
      <c r="F442" s="10"/>
      <c r="H442" s="51"/>
      <c r="J442" s="10"/>
    </row>
    <row r="443" spans="6:10" ht="14" hidden="1" x14ac:dyDescent="0.3">
      <c r="F443" s="10"/>
      <c r="H443" s="51"/>
      <c r="J443" s="10"/>
    </row>
    <row r="444" spans="6:10" ht="14" hidden="1" x14ac:dyDescent="0.3">
      <c r="F444" s="10"/>
      <c r="H444" s="51"/>
      <c r="J444" s="10"/>
    </row>
    <row r="445" spans="6:10" ht="14" hidden="1" x14ac:dyDescent="0.3">
      <c r="F445" s="10"/>
      <c r="H445" s="51"/>
      <c r="J445" s="10"/>
    </row>
    <row r="446" spans="6:10" ht="14" hidden="1" x14ac:dyDescent="0.3">
      <c r="F446" s="10"/>
      <c r="H446" s="51"/>
      <c r="J446" s="10"/>
    </row>
    <row r="447" spans="6:10" ht="14" hidden="1" x14ac:dyDescent="0.3">
      <c r="F447" s="10"/>
      <c r="H447" s="51"/>
      <c r="J447" s="10"/>
    </row>
    <row r="448" spans="6:10" ht="14" hidden="1" x14ac:dyDescent="0.3">
      <c r="F448" s="10"/>
      <c r="H448" s="51"/>
      <c r="J448" s="10"/>
    </row>
    <row r="449" spans="6:10" ht="14" hidden="1" x14ac:dyDescent="0.3">
      <c r="F449" s="10"/>
      <c r="H449" s="51"/>
      <c r="J449" s="10"/>
    </row>
    <row r="450" spans="6:10" ht="14" hidden="1" x14ac:dyDescent="0.3">
      <c r="F450" s="10"/>
      <c r="H450" s="51"/>
      <c r="J450" s="10"/>
    </row>
    <row r="451" spans="6:10" ht="14" hidden="1" x14ac:dyDescent="0.3">
      <c r="F451" s="10"/>
      <c r="H451" s="51"/>
      <c r="J451" s="10"/>
    </row>
    <row r="452" spans="6:10" ht="14" hidden="1" x14ac:dyDescent="0.3">
      <c r="F452" s="10"/>
      <c r="H452" s="51"/>
      <c r="J452" s="10"/>
    </row>
    <row r="453" spans="6:10" ht="14" hidden="1" x14ac:dyDescent="0.3">
      <c r="F453" s="10"/>
      <c r="H453" s="51"/>
      <c r="J453" s="10"/>
    </row>
    <row r="454" spans="6:10" ht="14" hidden="1" x14ac:dyDescent="0.3">
      <c r="F454" s="10"/>
      <c r="H454" s="51"/>
      <c r="J454" s="10"/>
    </row>
    <row r="455" spans="6:10" ht="14" hidden="1" x14ac:dyDescent="0.3">
      <c r="F455" s="10"/>
      <c r="H455" s="51"/>
      <c r="J455" s="10"/>
    </row>
    <row r="456" spans="6:10" ht="14" hidden="1" x14ac:dyDescent="0.3">
      <c r="F456" s="10"/>
      <c r="H456" s="51"/>
      <c r="J456" s="10"/>
    </row>
    <row r="457" spans="6:10" ht="14" hidden="1" x14ac:dyDescent="0.3">
      <c r="F457" s="10"/>
      <c r="H457" s="51"/>
      <c r="J457" s="10"/>
    </row>
    <row r="458" spans="6:10" ht="14" hidden="1" x14ac:dyDescent="0.3">
      <c r="F458" s="10"/>
      <c r="H458" s="51"/>
      <c r="J458" s="10"/>
    </row>
    <row r="459" spans="6:10" ht="14" hidden="1" x14ac:dyDescent="0.3">
      <c r="F459" s="10"/>
      <c r="H459" s="51"/>
      <c r="J459" s="10"/>
    </row>
    <row r="460" spans="6:10" ht="14" hidden="1" x14ac:dyDescent="0.3">
      <c r="F460" s="10"/>
      <c r="H460" s="51"/>
      <c r="J460" s="10"/>
    </row>
    <row r="461" spans="6:10" ht="14" hidden="1" x14ac:dyDescent="0.3">
      <c r="F461" s="10"/>
      <c r="H461" s="51"/>
      <c r="J461" s="10"/>
    </row>
    <row r="462" spans="6:10" ht="14" hidden="1" x14ac:dyDescent="0.3">
      <c r="F462" s="10"/>
      <c r="H462" s="51"/>
      <c r="J462" s="10"/>
    </row>
    <row r="463" spans="6:10" ht="14" hidden="1" x14ac:dyDescent="0.3">
      <c r="F463" s="10"/>
      <c r="H463" s="51"/>
      <c r="J463" s="10"/>
    </row>
    <row r="464" spans="6:10" ht="14" hidden="1" x14ac:dyDescent="0.3">
      <c r="F464" s="10"/>
      <c r="H464" s="51"/>
      <c r="J464" s="10"/>
    </row>
    <row r="465" spans="6:10" ht="14" hidden="1" x14ac:dyDescent="0.3">
      <c r="F465" s="10"/>
      <c r="H465" s="51"/>
      <c r="J465" s="10"/>
    </row>
    <row r="466" spans="6:10" ht="14" hidden="1" x14ac:dyDescent="0.3">
      <c r="F466" s="10"/>
      <c r="H466" s="51"/>
      <c r="J466" s="10"/>
    </row>
    <row r="467" spans="6:10" ht="14" hidden="1" x14ac:dyDescent="0.3">
      <c r="F467" s="10"/>
      <c r="H467" s="51"/>
      <c r="J467" s="10"/>
    </row>
    <row r="468" spans="6:10" ht="14" hidden="1" x14ac:dyDescent="0.3">
      <c r="F468" s="10"/>
      <c r="H468" s="51"/>
      <c r="J468" s="10"/>
    </row>
    <row r="469" spans="6:10" ht="14" hidden="1" x14ac:dyDescent="0.3">
      <c r="F469" s="10"/>
      <c r="H469" s="51"/>
      <c r="J469" s="10"/>
    </row>
    <row r="470" spans="6:10" ht="14" hidden="1" x14ac:dyDescent="0.3">
      <c r="F470" s="10"/>
      <c r="H470" s="51"/>
      <c r="J470" s="10"/>
    </row>
    <row r="471" spans="6:10" ht="14" hidden="1" x14ac:dyDescent="0.3">
      <c r="F471" s="10"/>
      <c r="H471" s="51"/>
      <c r="J471" s="10"/>
    </row>
    <row r="472" spans="6:10" ht="14" hidden="1" x14ac:dyDescent="0.3">
      <c r="F472" s="10"/>
      <c r="H472" s="51"/>
      <c r="J472" s="10"/>
    </row>
    <row r="473" spans="6:10" ht="14" hidden="1" x14ac:dyDescent="0.3">
      <c r="F473" s="10"/>
      <c r="H473" s="51"/>
      <c r="J473" s="10"/>
    </row>
    <row r="474" spans="6:10" ht="14" hidden="1" x14ac:dyDescent="0.3">
      <c r="F474" s="10"/>
      <c r="H474" s="51"/>
      <c r="J474" s="10"/>
    </row>
    <row r="475" spans="6:10" ht="14" hidden="1" x14ac:dyDescent="0.3">
      <c r="F475" s="10"/>
      <c r="H475" s="51"/>
      <c r="J475" s="10"/>
    </row>
    <row r="476" spans="6:10" ht="14" hidden="1" x14ac:dyDescent="0.3">
      <c r="F476" s="10"/>
      <c r="H476" s="51"/>
      <c r="J476" s="10"/>
    </row>
    <row r="477" spans="6:10" ht="14" hidden="1" x14ac:dyDescent="0.3">
      <c r="F477" s="10"/>
      <c r="H477" s="51"/>
      <c r="J477" s="10"/>
    </row>
    <row r="478" spans="6:10" ht="14" hidden="1" x14ac:dyDescent="0.3">
      <c r="F478" s="10"/>
      <c r="H478" s="51"/>
      <c r="J478" s="10"/>
    </row>
    <row r="479" spans="6:10" ht="14" hidden="1" x14ac:dyDescent="0.3">
      <c r="F479" s="10"/>
      <c r="H479" s="51"/>
      <c r="J479" s="10"/>
    </row>
    <row r="480" spans="6:10" ht="14" hidden="1" x14ac:dyDescent="0.3">
      <c r="F480" s="10"/>
      <c r="H480" s="51"/>
      <c r="J480" s="10"/>
    </row>
    <row r="481" spans="6:10" ht="14" hidden="1" x14ac:dyDescent="0.3">
      <c r="F481" s="10"/>
      <c r="H481" s="51"/>
      <c r="J481" s="10"/>
    </row>
    <row r="482" spans="6:10" ht="14" hidden="1" x14ac:dyDescent="0.3">
      <c r="F482" s="10"/>
      <c r="H482" s="51"/>
      <c r="J482" s="10"/>
    </row>
    <row r="483" spans="6:10" ht="14" hidden="1" x14ac:dyDescent="0.3">
      <c r="F483" s="10"/>
      <c r="H483" s="51"/>
      <c r="J483" s="10"/>
    </row>
    <row r="484" spans="6:10" ht="14" hidden="1" x14ac:dyDescent="0.3">
      <c r="F484" s="10"/>
      <c r="H484" s="51"/>
      <c r="J484" s="10"/>
    </row>
    <row r="485" spans="6:10" ht="14" hidden="1" x14ac:dyDescent="0.3">
      <c r="F485" s="10"/>
      <c r="H485" s="51"/>
      <c r="J485" s="10"/>
    </row>
    <row r="486" spans="6:10" ht="14" hidden="1" x14ac:dyDescent="0.3">
      <c r="F486" s="10"/>
      <c r="H486" s="51"/>
      <c r="J486" s="10"/>
    </row>
    <row r="487" spans="6:10" ht="14" hidden="1" x14ac:dyDescent="0.3">
      <c r="F487" s="10"/>
      <c r="H487" s="51"/>
      <c r="J487" s="10"/>
    </row>
    <row r="488" spans="6:10" ht="14" hidden="1" x14ac:dyDescent="0.3">
      <c r="F488" s="10"/>
      <c r="H488" s="51"/>
      <c r="J488" s="10"/>
    </row>
    <row r="489" spans="6:10" ht="14" hidden="1" x14ac:dyDescent="0.3">
      <c r="F489" s="10"/>
      <c r="H489" s="51"/>
      <c r="J489" s="10"/>
    </row>
    <row r="490" spans="6:10" ht="14" hidden="1" x14ac:dyDescent="0.3">
      <c r="F490" s="10"/>
      <c r="H490" s="51"/>
      <c r="J490" s="10"/>
    </row>
    <row r="491" spans="6:10" ht="14" hidden="1" x14ac:dyDescent="0.3">
      <c r="F491" s="10"/>
      <c r="H491" s="51"/>
      <c r="J491" s="10"/>
    </row>
    <row r="492" spans="6:10" ht="14" hidden="1" x14ac:dyDescent="0.3">
      <c r="F492" s="10"/>
      <c r="H492" s="51"/>
      <c r="J492" s="10"/>
    </row>
    <row r="493" spans="6:10" ht="14" hidden="1" x14ac:dyDescent="0.3">
      <c r="F493" s="10"/>
      <c r="H493" s="51"/>
      <c r="J493" s="10"/>
    </row>
    <row r="494" spans="6:10" ht="14" hidden="1" x14ac:dyDescent="0.3">
      <c r="F494" s="10"/>
      <c r="H494" s="51"/>
      <c r="J494" s="10"/>
    </row>
    <row r="495" spans="6:10" ht="14" x14ac:dyDescent="0.3">
      <c r="F495" s="10"/>
      <c r="H495" s="51"/>
      <c r="J495" s="10"/>
    </row>
    <row r="496" spans="6:10" ht="14" x14ac:dyDescent="0.3">
      <c r="F496" s="10"/>
      <c r="H496" s="51"/>
      <c r="J496" s="10"/>
    </row>
    <row r="497" spans="6:10" ht="14" x14ac:dyDescent="0.3">
      <c r="F497" s="10"/>
      <c r="H497" s="51"/>
      <c r="J497" s="10"/>
    </row>
    <row r="498" spans="6:10" ht="14" x14ac:dyDescent="0.3">
      <c r="F498" s="10"/>
      <c r="H498" s="51"/>
      <c r="J498" s="10"/>
    </row>
    <row r="499" spans="6:10" ht="14" x14ac:dyDescent="0.3">
      <c r="F499" s="10"/>
      <c r="H499" s="51"/>
      <c r="J499" s="10"/>
    </row>
    <row r="500" spans="6:10" ht="14" hidden="1" x14ac:dyDescent="0.3">
      <c r="F500" s="10"/>
      <c r="H500" s="51"/>
      <c r="J500" s="10"/>
    </row>
    <row r="501" spans="6:10" ht="14" hidden="1" x14ac:dyDescent="0.3">
      <c r="F501" s="10"/>
      <c r="H501" s="51"/>
    </row>
    <row r="502" spans="6:10" hidden="1" x14ac:dyDescent="0.25">
      <c r="F502" s="10"/>
    </row>
    <row r="503" spans="6:10" hidden="1" x14ac:dyDescent="0.25">
      <c r="F503" s="10"/>
    </row>
    <row r="504" spans="6:10" hidden="1" x14ac:dyDescent="0.25"/>
    <row r="505" spans="6:10" hidden="1" x14ac:dyDescent="0.25"/>
    <row r="506" spans="6:10" hidden="1" x14ac:dyDescent="0.25"/>
    <row r="507" spans="6:10" hidden="1" x14ac:dyDescent="0.25"/>
    <row r="508" spans="6:10" hidden="1" x14ac:dyDescent="0.25"/>
    <row r="509" spans="6:10" hidden="1" x14ac:dyDescent="0.25"/>
    <row r="510" spans="6:10" x14ac:dyDescent="0.25"/>
    <row r="511" spans="6:10" x14ac:dyDescent="0.25"/>
    <row r="512" spans="6:10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</sheetData>
  <dataConsolidate/>
  <pageMargins left="0.74803149606299202" right="0.74803149606299202" top="0.98425196850393704" bottom="0.98425196850393704" header="0.511811023622047" footer="0.511811023622047"/>
  <pageSetup paperSize="5" scale="1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3" tint="0.79998168889431442"/>
  </sheetPr>
  <dimension ref="A1:V1519"/>
  <sheetViews>
    <sheetView showGridLines="0" tabSelected="1" zoomScale="70" zoomScaleNormal="70" zoomScaleSheetLayoutView="55" workbookViewId="0">
      <pane xSplit="1" ySplit="6" topLeftCell="B7" activePane="bottomRight" state="frozen"/>
      <selection sqref="A1:B2"/>
      <selection pane="topRight" sqref="A1:B2"/>
      <selection pane="bottomLeft" sqref="A1:B2"/>
      <selection pane="bottomRight"/>
    </sheetView>
  </sheetViews>
  <sheetFormatPr defaultColWidth="9" defaultRowHeight="12.5" zeroHeight="1" x14ac:dyDescent="0.25"/>
  <cols>
    <col min="1" max="1" width="10.58203125" style="140" customWidth="1"/>
    <col min="2" max="2" width="45.58203125" style="140" customWidth="1"/>
    <col min="3" max="3" width="32.58203125" style="140" customWidth="1"/>
    <col min="4" max="4" width="29.58203125" style="141" bestFit="1" customWidth="1"/>
    <col min="5" max="5" width="29.25" style="141" bestFit="1" customWidth="1"/>
    <col min="6" max="6" width="13.58203125" style="141" customWidth="1"/>
    <col min="7" max="8" width="13.58203125" style="140" customWidth="1"/>
    <col min="9" max="9" width="45.58203125" style="140" customWidth="1"/>
    <col min="10" max="10" width="13.58203125" style="140" customWidth="1"/>
    <col min="11" max="11" width="1.58203125" style="142" customWidth="1"/>
    <col min="12" max="12" width="16" style="140" customWidth="1"/>
    <col min="13" max="13" width="15.58203125" style="140" customWidth="1"/>
    <col min="14" max="14" width="15.75" style="169" customWidth="1"/>
    <col min="15" max="15" width="14.5" style="140" customWidth="1"/>
    <col min="16" max="16" width="15.08203125" style="140" customWidth="1"/>
    <col min="17" max="17" width="15.08203125" style="169" customWidth="1"/>
    <col min="18" max="18" width="45" style="169" bestFit="1" customWidth="1"/>
    <col min="19" max="19" width="1.58203125" style="169" customWidth="1"/>
    <col min="20" max="20" width="12" style="169" hidden="1" customWidth="1"/>
    <col min="21" max="21" width="14.25" style="169" hidden="1" customWidth="1"/>
    <col min="22" max="16384" width="9" style="140"/>
  </cols>
  <sheetData>
    <row r="1" spans="1:22" ht="23" x14ac:dyDescent="0.5">
      <c r="A1" s="139" t="str">
        <f>Index!A1</f>
        <v>Capital Requirements for Board-regulated Institutions Significantly Engaged in Insurance Activities</v>
      </c>
      <c r="N1" s="140"/>
      <c r="Q1" s="140"/>
      <c r="R1" s="140"/>
      <c r="S1" s="140"/>
      <c r="T1" s="140"/>
      <c r="U1" s="140"/>
      <c r="V1" s="143"/>
    </row>
    <row r="2" spans="1:22" ht="18" x14ac:dyDescent="0.4">
      <c r="A2" s="144"/>
      <c r="N2" s="140"/>
      <c r="Q2" s="140"/>
      <c r="R2" s="140"/>
      <c r="S2" s="140"/>
      <c r="T2" s="140"/>
      <c r="U2" s="140"/>
      <c r="V2" s="143"/>
    </row>
    <row r="3" spans="1:22" ht="18" x14ac:dyDescent="0.4">
      <c r="A3" s="145" t="s">
        <v>324</v>
      </c>
      <c r="N3" s="140"/>
      <c r="Q3" s="140"/>
      <c r="R3" s="140"/>
      <c r="S3" s="140"/>
      <c r="T3" s="140"/>
      <c r="U3" s="140"/>
      <c r="V3" s="143"/>
    </row>
    <row r="4" spans="1:22" s="146" customFormat="1" ht="15" customHeight="1" x14ac:dyDescent="0.3">
      <c r="B4" s="400" t="s">
        <v>345</v>
      </c>
      <c r="C4" s="401"/>
      <c r="D4" s="401"/>
      <c r="E4" s="401"/>
      <c r="F4" s="401"/>
      <c r="G4" s="401"/>
      <c r="H4" s="401"/>
      <c r="I4" s="401"/>
      <c r="J4" s="402"/>
      <c r="K4" s="147"/>
      <c r="L4" s="397" t="s">
        <v>3</v>
      </c>
      <c r="M4" s="396"/>
      <c r="N4" s="396"/>
      <c r="O4" s="396"/>
      <c r="P4" s="398"/>
      <c r="Q4" s="396"/>
      <c r="R4" s="399"/>
      <c r="S4" s="148"/>
      <c r="T4" s="396"/>
      <c r="U4" s="396"/>
      <c r="V4" s="149"/>
    </row>
    <row r="5" spans="1:22" ht="70.5" customHeight="1" x14ac:dyDescent="0.3">
      <c r="A5" s="150" t="s">
        <v>294</v>
      </c>
      <c r="B5" s="68" t="s">
        <v>4</v>
      </c>
      <c r="C5" s="68" t="s">
        <v>5</v>
      </c>
      <c r="D5" s="68" t="s">
        <v>322</v>
      </c>
      <c r="E5" s="68" t="s">
        <v>305</v>
      </c>
      <c r="F5" s="68" t="s">
        <v>323</v>
      </c>
      <c r="G5" s="150" t="s">
        <v>6</v>
      </c>
      <c r="H5" s="150" t="s">
        <v>7</v>
      </c>
      <c r="I5" s="68" t="s">
        <v>8</v>
      </c>
      <c r="J5" s="68" t="s">
        <v>346</v>
      </c>
      <c r="K5" s="134"/>
      <c r="L5" s="68" t="s">
        <v>299</v>
      </c>
      <c r="M5" s="68" t="s">
        <v>9</v>
      </c>
      <c r="N5" s="68" t="s">
        <v>332</v>
      </c>
      <c r="O5" s="68" t="s">
        <v>333</v>
      </c>
      <c r="P5" s="68" t="s">
        <v>334</v>
      </c>
      <c r="Q5" s="68" t="s">
        <v>84</v>
      </c>
      <c r="R5" s="68" t="s">
        <v>234</v>
      </c>
      <c r="S5" s="76"/>
      <c r="T5" s="132" t="s">
        <v>10</v>
      </c>
      <c r="U5" s="132" t="s">
        <v>11</v>
      </c>
      <c r="V5" s="143"/>
    </row>
    <row r="6" spans="1:22" s="146" customFormat="1" ht="15" customHeight="1" x14ac:dyDescent="0.3">
      <c r="A6" s="151" t="s">
        <v>12</v>
      </c>
      <c r="B6" s="88" t="s">
        <v>13</v>
      </c>
      <c r="C6" s="89" t="s">
        <v>14</v>
      </c>
      <c r="D6" s="88" t="s">
        <v>15</v>
      </c>
      <c r="E6" s="88" t="s">
        <v>16</v>
      </c>
      <c r="F6" s="151" t="s">
        <v>17</v>
      </c>
      <c r="G6" s="151" t="s">
        <v>18</v>
      </c>
      <c r="H6" s="88" t="s">
        <v>19</v>
      </c>
      <c r="I6" s="88" t="s">
        <v>20</v>
      </c>
      <c r="J6" s="88" t="s">
        <v>21</v>
      </c>
      <c r="K6" s="135"/>
      <c r="L6" s="70" t="s">
        <v>22</v>
      </c>
      <c r="M6" s="70" t="s">
        <v>23</v>
      </c>
      <c r="N6" s="70" t="s">
        <v>24</v>
      </c>
      <c r="O6" s="70" t="s">
        <v>25</v>
      </c>
      <c r="P6" s="70" t="s">
        <v>26</v>
      </c>
      <c r="Q6" s="70" t="s">
        <v>27</v>
      </c>
      <c r="R6" s="70" t="s">
        <v>28</v>
      </c>
      <c r="S6" s="133"/>
      <c r="T6" s="114" t="s">
        <v>29</v>
      </c>
      <c r="U6" s="118" t="s">
        <v>30</v>
      </c>
      <c r="V6" s="149"/>
    </row>
    <row r="7" spans="1:22" ht="15" customHeight="1" x14ac:dyDescent="0.25">
      <c r="A7" s="152">
        <v>1</v>
      </c>
      <c r="B7" s="170"/>
      <c r="C7" s="171"/>
      <c r="D7" s="170"/>
      <c r="E7" s="172"/>
      <c r="F7" s="171"/>
      <c r="G7" s="173"/>
      <c r="H7" s="173"/>
      <c r="I7" s="171"/>
      <c r="J7" s="174"/>
      <c r="K7" s="153"/>
      <c r="L7" s="171"/>
      <c r="M7" s="171"/>
      <c r="N7" s="171"/>
      <c r="O7" s="171"/>
      <c r="P7" s="170"/>
      <c r="Q7" s="154" t="str">
        <f t="shared" ref="Q7:Q70" si="0">IF($B7="","",IF(COUNTIF($L7:$P7,"=Yes")&gt;0,"Yes","No"))</f>
        <v/>
      </c>
      <c r="R7" s="155" t="str">
        <f>IF($B7="","",IFERROR(IF($Q7="Yes",$B7,VLOOKUP($I7,LE_Inputs,COLUMNS(LE_Inputs),FALSE)),"None"))</f>
        <v/>
      </c>
      <c r="S7" s="156"/>
      <c r="T7" s="157" t="str">
        <f>IF($B7="","",IF(AND($Q7="yes",SUMPRODUCT((T$6:T6&gt;0)*($B$6:$B6=$B7)*1)=0),MAX(T$6:T6)+1,0))</f>
        <v/>
      </c>
      <c r="U7" s="157" t="str">
        <f>IF($B7="","",IF($Q7="yes",MAX(U$6:U6)+IF(OR($I7="",COUNTIF($R:$R,$I7)&gt;0),1,COUNTIF($B:$B,$I7)),0))</f>
        <v/>
      </c>
      <c r="V7" s="143"/>
    </row>
    <row r="8" spans="1:22" ht="15" customHeight="1" x14ac:dyDescent="0.25">
      <c r="A8" s="152">
        <f>A7+1</f>
        <v>2</v>
      </c>
      <c r="B8" s="170"/>
      <c r="C8" s="170"/>
      <c r="D8" s="170"/>
      <c r="E8" s="170"/>
      <c r="F8" s="170"/>
      <c r="G8" s="175"/>
      <c r="H8" s="175"/>
      <c r="I8" s="170"/>
      <c r="J8" s="176"/>
      <c r="K8" s="153"/>
      <c r="L8" s="170"/>
      <c r="M8" s="170"/>
      <c r="N8" s="170"/>
      <c r="O8" s="170"/>
      <c r="P8" s="170"/>
      <c r="Q8" s="154" t="str">
        <f t="shared" si="0"/>
        <v/>
      </c>
      <c r="R8" s="155" t="str">
        <f t="shared" ref="R8:R70" si="1">IF($B8="","",IFERROR(IF($Q8="Yes",$B8,VLOOKUP($I8,LE_Inputs,COLUMNS(LE_Inputs),FALSE)),"None"))</f>
        <v/>
      </c>
      <c r="S8" s="156"/>
      <c r="T8" s="157" t="str">
        <f>IF($B8="","",IF(AND($Q8="yes",SUMPRODUCT((T$6:T7&gt;0)*($B$6:$B7=$B8)*1)=0),MAX(T$6:T7)+1,0))</f>
        <v/>
      </c>
      <c r="U8" s="157" t="str">
        <f>IF($B8="","",IF($Q8="yes",MAX(U$6:U7)+IF(OR($I8="",COUNTIF($R:$R,$I8)&gt;0),1,COUNTIF($B:$B,$I8)),0))</f>
        <v/>
      </c>
      <c r="V8" s="143"/>
    </row>
    <row r="9" spans="1:22" ht="15" customHeight="1" x14ac:dyDescent="0.25">
      <c r="A9" s="152">
        <f t="shared" ref="A9:A72" si="2">A8+1</f>
        <v>3</v>
      </c>
      <c r="B9" s="170"/>
      <c r="C9" s="170"/>
      <c r="D9" s="170"/>
      <c r="E9" s="170"/>
      <c r="F9" s="170"/>
      <c r="G9" s="175"/>
      <c r="H9" s="175"/>
      <c r="I9" s="170"/>
      <c r="J9" s="176"/>
      <c r="K9" s="153"/>
      <c r="L9" s="170"/>
      <c r="M9" s="170"/>
      <c r="N9" s="170"/>
      <c r="O9" s="170"/>
      <c r="P9" s="170"/>
      <c r="Q9" s="154" t="str">
        <f t="shared" si="0"/>
        <v/>
      </c>
      <c r="R9" s="155" t="str">
        <f t="shared" si="1"/>
        <v/>
      </c>
      <c r="S9" s="156"/>
      <c r="T9" s="157" t="str">
        <f>IF($B9="","",IF(AND($Q9="yes",SUMPRODUCT((T$6:T8&gt;0)*($B$6:$B8=$B9)*1)=0),MAX(T$6:T8)+1,0))</f>
        <v/>
      </c>
      <c r="U9" s="157" t="str">
        <f>IF($B9="","",IF($Q9="yes",MAX(U$6:U8)+IF(OR($I9="",COUNTIF($R:$R,$I9)&gt;0),1,COUNTIF($B:$B,$I9)),0))</f>
        <v/>
      </c>
      <c r="V9" s="143"/>
    </row>
    <row r="10" spans="1:22" ht="15" customHeight="1" x14ac:dyDescent="0.25">
      <c r="A10" s="152">
        <f t="shared" si="2"/>
        <v>4</v>
      </c>
      <c r="B10" s="170"/>
      <c r="C10" s="170"/>
      <c r="D10" s="170"/>
      <c r="E10" s="170"/>
      <c r="F10" s="170"/>
      <c r="G10" s="175"/>
      <c r="H10" s="175"/>
      <c r="I10" s="170"/>
      <c r="J10" s="176"/>
      <c r="K10" s="153"/>
      <c r="L10" s="170"/>
      <c r="M10" s="170"/>
      <c r="N10" s="170"/>
      <c r="O10" s="170"/>
      <c r="P10" s="170"/>
      <c r="Q10" s="154" t="str">
        <f t="shared" si="0"/>
        <v/>
      </c>
      <c r="R10" s="155" t="str">
        <f t="shared" si="1"/>
        <v/>
      </c>
      <c r="S10" s="156"/>
      <c r="T10" s="157" t="str">
        <f>IF($B10="","",IF(AND($Q10="yes",SUMPRODUCT((T$6:T9&gt;0)*($B$6:$B9=$B10)*1)=0),MAX(T$6:T9)+1,0))</f>
        <v/>
      </c>
      <c r="U10" s="157" t="str">
        <f>IF($B10="","",IF($Q10="yes",MAX(U$6:U9)+IF(OR($I10="",COUNTIF($R:$R,$I10)&gt;0),1,COUNTIF($B:$B,$I10)),0))</f>
        <v/>
      </c>
      <c r="V10" s="143"/>
    </row>
    <row r="11" spans="1:22" ht="15" customHeight="1" x14ac:dyDescent="0.25">
      <c r="A11" s="152">
        <f t="shared" si="2"/>
        <v>5</v>
      </c>
      <c r="B11" s="170"/>
      <c r="C11" s="170"/>
      <c r="D11" s="170"/>
      <c r="E11" s="170"/>
      <c r="F11" s="170"/>
      <c r="G11" s="175"/>
      <c r="H11" s="175"/>
      <c r="I11" s="170"/>
      <c r="J11" s="176"/>
      <c r="K11" s="153"/>
      <c r="L11" s="170"/>
      <c r="M11" s="170"/>
      <c r="N11" s="170"/>
      <c r="O11" s="170"/>
      <c r="P11" s="170"/>
      <c r="Q11" s="154" t="str">
        <f t="shared" si="0"/>
        <v/>
      </c>
      <c r="R11" s="155" t="str">
        <f t="shared" si="1"/>
        <v/>
      </c>
      <c r="S11" s="156"/>
      <c r="T11" s="157" t="str">
        <f>IF($B11="","",IF(AND($Q11="yes",SUMPRODUCT((T$6:T10&gt;0)*($B$6:$B10=$B11)*1)=0),MAX(T$6:T10)+1,0))</f>
        <v/>
      </c>
      <c r="U11" s="157" t="str">
        <f>IF($B11="","",IF($Q11="yes",MAX(U$6:U10)+IF(OR($I11="",COUNTIF($R:$R,$I11)&gt;0),1,COUNTIF($B:$B,$I11)),0))</f>
        <v/>
      </c>
      <c r="V11" s="143"/>
    </row>
    <row r="12" spans="1:22" ht="15" customHeight="1" x14ac:dyDescent="0.25">
      <c r="A12" s="152">
        <f t="shared" si="2"/>
        <v>6</v>
      </c>
      <c r="B12" s="170"/>
      <c r="C12" s="170"/>
      <c r="D12" s="170"/>
      <c r="E12" s="170"/>
      <c r="F12" s="170"/>
      <c r="G12" s="175"/>
      <c r="H12" s="175"/>
      <c r="I12" s="170"/>
      <c r="J12" s="176"/>
      <c r="K12" s="153"/>
      <c r="L12" s="170"/>
      <c r="M12" s="170"/>
      <c r="N12" s="170"/>
      <c r="O12" s="170"/>
      <c r="P12" s="170"/>
      <c r="Q12" s="154" t="str">
        <f t="shared" si="0"/>
        <v/>
      </c>
      <c r="R12" s="155" t="str">
        <f t="shared" si="1"/>
        <v/>
      </c>
      <c r="S12" s="156"/>
      <c r="T12" s="157" t="str">
        <f>IF($B12="","",IF(AND($Q12="yes",SUMPRODUCT((T$6:T11&gt;0)*($B$6:$B11=$B12)*1)=0),MAX(T$6:T11)+1,0))</f>
        <v/>
      </c>
      <c r="U12" s="157" t="str">
        <f>IF($B12="","",IF($Q12="yes",MAX(U$6:U11)+IF(OR($I12="",COUNTIF($R:$R,$I12)&gt;0),1,COUNTIF($B:$B,$I12)),0))</f>
        <v/>
      </c>
      <c r="V12" s="143"/>
    </row>
    <row r="13" spans="1:22" ht="15" customHeight="1" x14ac:dyDescent="0.25">
      <c r="A13" s="152">
        <f t="shared" si="2"/>
        <v>7</v>
      </c>
      <c r="B13" s="170"/>
      <c r="C13" s="170"/>
      <c r="D13" s="170"/>
      <c r="E13" s="170"/>
      <c r="F13" s="170"/>
      <c r="G13" s="175"/>
      <c r="H13" s="175"/>
      <c r="I13" s="170"/>
      <c r="J13" s="176"/>
      <c r="K13" s="153"/>
      <c r="L13" s="170"/>
      <c r="M13" s="170"/>
      <c r="N13" s="170"/>
      <c r="O13" s="170"/>
      <c r="P13" s="170"/>
      <c r="Q13" s="154" t="str">
        <f t="shared" si="0"/>
        <v/>
      </c>
      <c r="R13" s="155" t="str">
        <f t="shared" si="1"/>
        <v/>
      </c>
      <c r="S13" s="156"/>
      <c r="T13" s="157" t="str">
        <f>IF($B13="","",IF(AND($Q13="yes",SUMPRODUCT((T$6:T12&gt;0)*($B$6:$B12=$B13)*1)=0),MAX(T$6:T12)+1,0))</f>
        <v/>
      </c>
      <c r="U13" s="157" t="str">
        <f>IF($B13="","",IF($Q13="yes",MAX(U$6:U12)+IF(OR($I13="",COUNTIF($R:$R,$I13)&gt;0),1,COUNTIF($B:$B,$I13)),0))</f>
        <v/>
      </c>
      <c r="V13" s="143"/>
    </row>
    <row r="14" spans="1:22" ht="15" customHeight="1" x14ac:dyDescent="0.25">
      <c r="A14" s="152">
        <f t="shared" si="2"/>
        <v>8</v>
      </c>
      <c r="B14" s="170"/>
      <c r="C14" s="170"/>
      <c r="D14" s="170"/>
      <c r="E14" s="170"/>
      <c r="F14" s="170"/>
      <c r="G14" s="175"/>
      <c r="H14" s="175"/>
      <c r="I14" s="170"/>
      <c r="J14" s="176"/>
      <c r="K14" s="153"/>
      <c r="L14" s="170"/>
      <c r="M14" s="170"/>
      <c r="N14" s="170"/>
      <c r="O14" s="170"/>
      <c r="P14" s="170"/>
      <c r="Q14" s="154" t="str">
        <f t="shared" si="0"/>
        <v/>
      </c>
      <c r="R14" s="155" t="str">
        <f t="shared" si="1"/>
        <v/>
      </c>
      <c r="S14" s="156"/>
      <c r="T14" s="157" t="str">
        <f>IF($B14="","",IF(AND($Q14="yes",SUMPRODUCT((T$6:T13&gt;0)*($B$6:$B13=$B14)*1)=0),MAX(T$6:T13)+1,0))</f>
        <v/>
      </c>
      <c r="U14" s="157" t="str">
        <f>IF($B14="","",IF($Q14="yes",MAX(U$6:U13)+IF(OR($I14="",COUNTIF($R:$R,$I14)&gt;0),1,COUNTIF($B:$B,$I14)),0))</f>
        <v/>
      </c>
      <c r="V14" s="143"/>
    </row>
    <row r="15" spans="1:22" ht="15" customHeight="1" x14ac:dyDescent="0.25">
      <c r="A15" s="152">
        <f t="shared" si="2"/>
        <v>9</v>
      </c>
      <c r="B15" s="170"/>
      <c r="C15" s="170"/>
      <c r="D15" s="170"/>
      <c r="E15" s="170"/>
      <c r="F15" s="170"/>
      <c r="G15" s="175"/>
      <c r="H15" s="175"/>
      <c r="I15" s="170"/>
      <c r="J15" s="176"/>
      <c r="K15" s="153"/>
      <c r="L15" s="170"/>
      <c r="M15" s="170"/>
      <c r="N15" s="170"/>
      <c r="O15" s="170"/>
      <c r="P15" s="170"/>
      <c r="Q15" s="154" t="str">
        <f t="shared" si="0"/>
        <v/>
      </c>
      <c r="R15" s="155" t="str">
        <f t="shared" si="1"/>
        <v/>
      </c>
      <c r="S15" s="156"/>
      <c r="T15" s="157" t="str">
        <f>IF($B15="","",IF(AND($Q15="yes",SUMPRODUCT((T$6:T14&gt;0)*($B$6:$B14=$B15)*1)=0),MAX(T$6:T14)+1,0))</f>
        <v/>
      </c>
      <c r="U15" s="157" t="str">
        <f>IF($B15="","",IF($Q15="yes",MAX(U$6:U14)+IF(OR($I15="",COUNTIF($R:$R,$I15)&gt;0),1,COUNTIF($B:$B,$I15)),0))</f>
        <v/>
      </c>
      <c r="V15" s="143"/>
    </row>
    <row r="16" spans="1:22" ht="15" customHeight="1" x14ac:dyDescent="0.25">
      <c r="A16" s="152">
        <f t="shared" si="2"/>
        <v>10</v>
      </c>
      <c r="B16" s="170"/>
      <c r="C16" s="170"/>
      <c r="D16" s="170"/>
      <c r="E16" s="170"/>
      <c r="F16" s="170"/>
      <c r="G16" s="175"/>
      <c r="H16" s="175"/>
      <c r="I16" s="170"/>
      <c r="J16" s="176"/>
      <c r="K16" s="153"/>
      <c r="L16" s="170"/>
      <c r="M16" s="170"/>
      <c r="N16" s="170"/>
      <c r="O16" s="170"/>
      <c r="P16" s="170"/>
      <c r="Q16" s="154" t="str">
        <f t="shared" si="0"/>
        <v/>
      </c>
      <c r="R16" s="155" t="str">
        <f t="shared" si="1"/>
        <v/>
      </c>
      <c r="S16" s="156"/>
      <c r="T16" s="157" t="str">
        <f>IF($B16="","",IF(AND($Q16="yes",SUMPRODUCT((T$6:T15&gt;0)*($B$6:$B15=$B16)*1)=0),MAX(T$6:T15)+1,0))</f>
        <v/>
      </c>
      <c r="U16" s="157" t="str">
        <f>IF($B16="","",IF($Q16="yes",MAX(U$6:U15)+IF(OR($I16="",COUNTIF($R:$R,$I16)&gt;0),1,COUNTIF($B:$B,$I16)),0))</f>
        <v/>
      </c>
      <c r="V16" s="143"/>
    </row>
    <row r="17" spans="1:22" ht="15" customHeight="1" x14ac:dyDescent="0.25">
      <c r="A17" s="152">
        <f t="shared" si="2"/>
        <v>11</v>
      </c>
      <c r="B17" s="170"/>
      <c r="C17" s="170"/>
      <c r="D17" s="170"/>
      <c r="E17" s="170"/>
      <c r="F17" s="170"/>
      <c r="G17" s="175"/>
      <c r="H17" s="175"/>
      <c r="I17" s="170"/>
      <c r="J17" s="176"/>
      <c r="K17" s="153"/>
      <c r="L17" s="170"/>
      <c r="M17" s="170"/>
      <c r="N17" s="170"/>
      <c r="O17" s="170"/>
      <c r="P17" s="170"/>
      <c r="Q17" s="154" t="str">
        <f t="shared" si="0"/>
        <v/>
      </c>
      <c r="R17" s="155" t="str">
        <f t="shared" si="1"/>
        <v/>
      </c>
      <c r="S17" s="156"/>
      <c r="T17" s="157" t="str">
        <f>IF($B17="","",IF(AND($Q17="yes",SUMPRODUCT((T$6:T16&gt;0)*($B$6:$B16=$B17)*1)=0),MAX(T$6:T16)+1,0))</f>
        <v/>
      </c>
      <c r="U17" s="157" t="str">
        <f>IF($B17="","",IF($Q17="yes",MAX(U$6:U16)+IF(OR($I17="",COUNTIF($R:$R,$I17)&gt;0),1,COUNTIF($B:$B,$I17)),0))</f>
        <v/>
      </c>
      <c r="V17" s="143"/>
    </row>
    <row r="18" spans="1:22" ht="15" customHeight="1" x14ac:dyDescent="0.25">
      <c r="A18" s="152">
        <f t="shared" si="2"/>
        <v>12</v>
      </c>
      <c r="B18" s="170"/>
      <c r="C18" s="170"/>
      <c r="D18" s="170"/>
      <c r="E18" s="170"/>
      <c r="F18" s="170"/>
      <c r="G18" s="175"/>
      <c r="H18" s="175"/>
      <c r="I18" s="170"/>
      <c r="J18" s="176"/>
      <c r="K18" s="153"/>
      <c r="L18" s="170"/>
      <c r="M18" s="170"/>
      <c r="N18" s="170"/>
      <c r="O18" s="170"/>
      <c r="P18" s="170"/>
      <c r="Q18" s="154" t="str">
        <f t="shared" si="0"/>
        <v/>
      </c>
      <c r="R18" s="155" t="str">
        <f t="shared" si="1"/>
        <v/>
      </c>
      <c r="S18" s="156"/>
      <c r="T18" s="157" t="str">
        <f>IF($B18="","",IF(AND($Q18="yes",SUMPRODUCT((T$6:T17&gt;0)*($B$6:$B17=$B18)*1)=0),MAX(T$6:T17)+1,0))</f>
        <v/>
      </c>
      <c r="U18" s="157" t="str">
        <f>IF($B18="","",IF($Q18="yes",MAX(U$6:U17)+IF(OR($I18="",COUNTIF($R:$R,$I18)&gt;0),1,COUNTIF($B:$B,$I18)),0))</f>
        <v/>
      </c>
      <c r="V18" s="143"/>
    </row>
    <row r="19" spans="1:22" ht="15" customHeight="1" x14ac:dyDescent="0.25">
      <c r="A19" s="152">
        <f t="shared" si="2"/>
        <v>13</v>
      </c>
      <c r="B19" s="170"/>
      <c r="C19" s="170"/>
      <c r="D19" s="170"/>
      <c r="E19" s="170"/>
      <c r="F19" s="170"/>
      <c r="G19" s="175"/>
      <c r="H19" s="175"/>
      <c r="I19" s="170"/>
      <c r="J19" s="176"/>
      <c r="K19" s="153"/>
      <c r="L19" s="170"/>
      <c r="M19" s="170"/>
      <c r="N19" s="170"/>
      <c r="O19" s="170"/>
      <c r="P19" s="170"/>
      <c r="Q19" s="154" t="str">
        <f t="shared" si="0"/>
        <v/>
      </c>
      <c r="R19" s="155" t="str">
        <f t="shared" si="1"/>
        <v/>
      </c>
      <c r="S19" s="156"/>
      <c r="T19" s="157" t="str">
        <f>IF($B19="","",IF(AND($Q19="yes",SUMPRODUCT((T$6:T18&gt;0)*($B$6:$B18=$B19)*1)=0),MAX(T$6:T18)+1,0))</f>
        <v/>
      </c>
      <c r="U19" s="157" t="str">
        <f>IF($B19="","",IF($Q19="yes",MAX(U$6:U18)+IF(OR($I19="",COUNTIF($R:$R,$I19)&gt;0),1,COUNTIF($B:$B,$I19)),0))</f>
        <v/>
      </c>
      <c r="V19" s="143"/>
    </row>
    <row r="20" spans="1:22" ht="15" customHeight="1" x14ac:dyDescent="0.25">
      <c r="A20" s="152">
        <f t="shared" si="2"/>
        <v>14</v>
      </c>
      <c r="B20" s="170"/>
      <c r="C20" s="170"/>
      <c r="D20" s="170"/>
      <c r="E20" s="170"/>
      <c r="F20" s="170"/>
      <c r="G20" s="175"/>
      <c r="H20" s="175"/>
      <c r="I20" s="170"/>
      <c r="J20" s="176"/>
      <c r="K20" s="153"/>
      <c r="L20" s="170"/>
      <c r="M20" s="170"/>
      <c r="N20" s="170"/>
      <c r="O20" s="170"/>
      <c r="P20" s="170"/>
      <c r="Q20" s="154" t="str">
        <f t="shared" si="0"/>
        <v/>
      </c>
      <c r="R20" s="155" t="str">
        <f t="shared" si="1"/>
        <v/>
      </c>
      <c r="S20" s="156"/>
      <c r="T20" s="157" t="str">
        <f>IF($B20="","",IF(AND($Q20="yes",SUMPRODUCT((T$6:T19&gt;0)*($B$6:$B19=$B20)*1)=0),MAX(T$6:T19)+1,0))</f>
        <v/>
      </c>
      <c r="U20" s="157" t="str">
        <f>IF($B20="","",IF($Q20="yes",MAX(U$6:U19)+IF(OR($I20="",COUNTIF($R:$R,$I20)&gt;0),1,COUNTIF($B:$B,$I20)),0))</f>
        <v/>
      </c>
      <c r="V20" s="143"/>
    </row>
    <row r="21" spans="1:22" ht="15" customHeight="1" x14ac:dyDescent="0.25">
      <c r="A21" s="152">
        <f t="shared" si="2"/>
        <v>15</v>
      </c>
      <c r="B21" s="170"/>
      <c r="C21" s="170"/>
      <c r="D21" s="170"/>
      <c r="E21" s="170"/>
      <c r="F21" s="170"/>
      <c r="G21" s="175"/>
      <c r="H21" s="175"/>
      <c r="I21" s="170"/>
      <c r="J21" s="176"/>
      <c r="K21" s="153"/>
      <c r="L21" s="170"/>
      <c r="M21" s="170"/>
      <c r="N21" s="170"/>
      <c r="O21" s="170"/>
      <c r="P21" s="170"/>
      <c r="Q21" s="154" t="str">
        <f t="shared" si="0"/>
        <v/>
      </c>
      <c r="R21" s="155" t="str">
        <f t="shared" si="1"/>
        <v/>
      </c>
      <c r="S21" s="156"/>
      <c r="T21" s="157" t="str">
        <f>IF($B21="","",IF(AND($Q21="yes",SUMPRODUCT((T$6:T20&gt;0)*($B$6:$B20=$B21)*1)=0),MAX(T$6:T20)+1,0))</f>
        <v/>
      </c>
      <c r="U21" s="157" t="str">
        <f>IF($B21="","",IF($Q21="yes",MAX(U$6:U20)+IF(OR($I21="",COUNTIF($R:$R,$I21)&gt;0),1,COUNTIF($B:$B,$I21)),0))</f>
        <v/>
      </c>
      <c r="V21" s="143"/>
    </row>
    <row r="22" spans="1:22" ht="15" customHeight="1" x14ac:dyDescent="0.25">
      <c r="A22" s="152">
        <f t="shared" si="2"/>
        <v>16</v>
      </c>
      <c r="B22" s="170"/>
      <c r="C22" s="170"/>
      <c r="D22" s="170"/>
      <c r="E22" s="170"/>
      <c r="F22" s="170"/>
      <c r="G22" s="175"/>
      <c r="H22" s="175"/>
      <c r="I22" s="170"/>
      <c r="J22" s="176"/>
      <c r="K22" s="153"/>
      <c r="L22" s="170"/>
      <c r="M22" s="170"/>
      <c r="N22" s="170"/>
      <c r="O22" s="170"/>
      <c r="P22" s="170"/>
      <c r="Q22" s="154" t="str">
        <f t="shared" si="0"/>
        <v/>
      </c>
      <c r="R22" s="155" t="str">
        <f t="shared" si="1"/>
        <v/>
      </c>
      <c r="S22" s="156"/>
      <c r="T22" s="157" t="str">
        <f>IF($B22="","",IF(AND($Q22="yes",SUMPRODUCT((T$6:T21&gt;0)*($B$6:$B21=$B22)*1)=0),MAX(T$6:T21)+1,0))</f>
        <v/>
      </c>
      <c r="U22" s="157" t="str">
        <f>IF($B22="","",IF($Q22="yes",MAX(U$6:U21)+IF(OR($I22="",COUNTIF($R:$R,$I22)&gt;0),1,COUNTIF($B:$B,$I22)),0))</f>
        <v/>
      </c>
      <c r="V22" s="143"/>
    </row>
    <row r="23" spans="1:22" ht="15" customHeight="1" x14ac:dyDescent="0.25">
      <c r="A23" s="152">
        <f t="shared" si="2"/>
        <v>17</v>
      </c>
      <c r="B23" s="170"/>
      <c r="C23" s="170"/>
      <c r="D23" s="170"/>
      <c r="E23" s="170"/>
      <c r="F23" s="170"/>
      <c r="G23" s="175"/>
      <c r="H23" s="175"/>
      <c r="I23" s="170"/>
      <c r="J23" s="176"/>
      <c r="K23" s="153"/>
      <c r="L23" s="170"/>
      <c r="M23" s="170"/>
      <c r="N23" s="170"/>
      <c r="O23" s="170"/>
      <c r="P23" s="170"/>
      <c r="Q23" s="154" t="str">
        <f t="shared" si="0"/>
        <v/>
      </c>
      <c r="R23" s="155" t="str">
        <f t="shared" si="1"/>
        <v/>
      </c>
      <c r="S23" s="156"/>
      <c r="T23" s="157" t="str">
        <f>IF($B23="","",IF(AND($Q23="yes",SUMPRODUCT((T$6:T22&gt;0)*($B$6:$B22=$B23)*1)=0),MAX(T$6:T22)+1,0))</f>
        <v/>
      </c>
      <c r="U23" s="157" t="str">
        <f>IF($B23="","",IF($Q23="yes",MAX(U$6:U22)+IF(OR($I23="",COUNTIF($R:$R,$I23)&gt;0),1,COUNTIF($B:$B,$I23)),0))</f>
        <v/>
      </c>
      <c r="V23" s="143"/>
    </row>
    <row r="24" spans="1:22" ht="15" customHeight="1" x14ac:dyDescent="0.25">
      <c r="A24" s="152">
        <f t="shared" si="2"/>
        <v>18</v>
      </c>
      <c r="B24" s="170"/>
      <c r="C24" s="170"/>
      <c r="D24" s="170"/>
      <c r="E24" s="170"/>
      <c r="F24" s="170"/>
      <c r="G24" s="175"/>
      <c r="H24" s="175"/>
      <c r="I24" s="170"/>
      <c r="J24" s="176"/>
      <c r="K24" s="153"/>
      <c r="L24" s="170"/>
      <c r="M24" s="170"/>
      <c r="N24" s="170"/>
      <c r="O24" s="170"/>
      <c r="P24" s="170"/>
      <c r="Q24" s="154" t="str">
        <f t="shared" si="0"/>
        <v/>
      </c>
      <c r="R24" s="155" t="str">
        <f t="shared" si="1"/>
        <v/>
      </c>
      <c r="S24" s="156"/>
      <c r="T24" s="157" t="str">
        <f>IF($B24="","",IF(AND($Q24="yes",SUMPRODUCT((T$6:T23&gt;0)*($B$6:$B23=$B24)*1)=0),MAX(T$6:T23)+1,0))</f>
        <v/>
      </c>
      <c r="U24" s="157" t="str">
        <f>IF($B24="","",IF($Q24="yes",MAX(U$6:U23)+IF(OR($I24="",COUNTIF($R:$R,$I24)&gt;0),1,COUNTIF($B:$B,$I24)),0))</f>
        <v/>
      </c>
      <c r="V24" s="143"/>
    </row>
    <row r="25" spans="1:22" ht="15" customHeight="1" x14ac:dyDescent="0.25">
      <c r="A25" s="152">
        <f t="shared" si="2"/>
        <v>19</v>
      </c>
      <c r="B25" s="170"/>
      <c r="C25" s="170"/>
      <c r="D25" s="170"/>
      <c r="E25" s="170"/>
      <c r="F25" s="170"/>
      <c r="G25" s="175"/>
      <c r="H25" s="175"/>
      <c r="I25" s="170"/>
      <c r="J25" s="176"/>
      <c r="K25" s="153"/>
      <c r="L25" s="170"/>
      <c r="M25" s="170"/>
      <c r="N25" s="170"/>
      <c r="O25" s="170"/>
      <c r="P25" s="170"/>
      <c r="Q25" s="154" t="str">
        <f t="shared" si="0"/>
        <v/>
      </c>
      <c r="R25" s="155" t="str">
        <f t="shared" si="1"/>
        <v/>
      </c>
      <c r="S25" s="156"/>
      <c r="T25" s="157" t="str">
        <f>IF($B25="","",IF(AND($Q25="yes",SUMPRODUCT((T$6:T24&gt;0)*($B$6:$B24=$B25)*1)=0),MAX(T$6:T24)+1,0))</f>
        <v/>
      </c>
      <c r="U25" s="157" t="str">
        <f>IF($B25="","",IF($Q25="yes",MAX(U$6:U24)+IF(OR($I25="",COUNTIF($R:$R,$I25)&gt;0),1,COUNTIF($B:$B,$I25)),0))</f>
        <v/>
      </c>
      <c r="V25" s="143"/>
    </row>
    <row r="26" spans="1:22" ht="15" customHeight="1" x14ac:dyDescent="0.25">
      <c r="A26" s="152">
        <f t="shared" si="2"/>
        <v>20</v>
      </c>
      <c r="B26" s="170"/>
      <c r="C26" s="170"/>
      <c r="D26" s="170"/>
      <c r="E26" s="170"/>
      <c r="F26" s="170"/>
      <c r="G26" s="175"/>
      <c r="H26" s="175"/>
      <c r="I26" s="170"/>
      <c r="J26" s="176"/>
      <c r="K26" s="153"/>
      <c r="L26" s="170"/>
      <c r="M26" s="170"/>
      <c r="N26" s="170"/>
      <c r="O26" s="170"/>
      <c r="P26" s="170"/>
      <c r="Q26" s="154" t="str">
        <f t="shared" si="0"/>
        <v/>
      </c>
      <c r="R26" s="155" t="str">
        <f t="shared" si="1"/>
        <v/>
      </c>
      <c r="S26" s="156"/>
      <c r="T26" s="157" t="str">
        <f>IF($B26="","",IF(AND($Q26="yes",SUMPRODUCT((T$6:T25&gt;0)*($B$6:$B25=$B26)*1)=0),MAX(T$6:T25)+1,0))</f>
        <v/>
      </c>
      <c r="U26" s="157" t="str">
        <f>IF($B26="","",IF($Q26="yes",MAX(U$6:U25)+IF(OR($I26="",COUNTIF($R:$R,$I26)&gt;0),1,COUNTIF($B:$B,$I26)),0))</f>
        <v/>
      </c>
      <c r="V26" s="143"/>
    </row>
    <row r="27" spans="1:22" ht="15" customHeight="1" x14ac:dyDescent="0.25">
      <c r="A27" s="152">
        <f t="shared" si="2"/>
        <v>21</v>
      </c>
      <c r="B27" s="170"/>
      <c r="C27" s="170"/>
      <c r="D27" s="170"/>
      <c r="E27" s="170"/>
      <c r="F27" s="170"/>
      <c r="G27" s="175"/>
      <c r="H27" s="175"/>
      <c r="I27" s="170"/>
      <c r="J27" s="176"/>
      <c r="K27" s="153"/>
      <c r="L27" s="170"/>
      <c r="M27" s="170"/>
      <c r="N27" s="170"/>
      <c r="O27" s="170"/>
      <c r="P27" s="170"/>
      <c r="Q27" s="154" t="str">
        <f t="shared" si="0"/>
        <v/>
      </c>
      <c r="R27" s="155" t="str">
        <f t="shared" si="1"/>
        <v/>
      </c>
      <c r="S27" s="156"/>
      <c r="T27" s="157" t="str">
        <f>IF($B27="","",IF(AND($Q27="yes",SUMPRODUCT((T$6:T26&gt;0)*($B$6:$B26=$B27)*1)=0),MAX(T$6:T26)+1,0))</f>
        <v/>
      </c>
      <c r="U27" s="157" t="str">
        <f>IF($B27="","",IF($Q27="yes",MAX(U$6:U26)+IF(OR($I27="",COUNTIF($R:$R,$I27)&gt;0),1,COUNTIF($B:$B,$I27)),0))</f>
        <v/>
      </c>
      <c r="V27" s="143"/>
    </row>
    <row r="28" spans="1:22" ht="15" customHeight="1" x14ac:dyDescent="0.25">
      <c r="A28" s="152">
        <f t="shared" si="2"/>
        <v>22</v>
      </c>
      <c r="B28" s="170"/>
      <c r="C28" s="170"/>
      <c r="D28" s="170"/>
      <c r="E28" s="170"/>
      <c r="F28" s="170"/>
      <c r="G28" s="175"/>
      <c r="H28" s="175"/>
      <c r="I28" s="170"/>
      <c r="J28" s="176"/>
      <c r="K28" s="153"/>
      <c r="L28" s="170"/>
      <c r="M28" s="170"/>
      <c r="N28" s="170"/>
      <c r="O28" s="170"/>
      <c r="P28" s="170"/>
      <c r="Q28" s="154" t="str">
        <f t="shared" si="0"/>
        <v/>
      </c>
      <c r="R28" s="155" t="str">
        <f t="shared" si="1"/>
        <v/>
      </c>
      <c r="S28" s="156"/>
      <c r="T28" s="157" t="str">
        <f>IF($B28="","",IF(AND($Q28="yes",SUMPRODUCT((T$6:T27&gt;0)*($B$6:$B27=$B28)*1)=0),MAX(T$6:T27)+1,0))</f>
        <v/>
      </c>
      <c r="U28" s="157" t="str">
        <f>IF($B28="","",IF($Q28="yes",MAX(U$6:U27)+IF(OR($I28="",COUNTIF($R:$R,$I28)&gt;0),1,COUNTIF($B:$B,$I28)),0))</f>
        <v/>
      </c>
      <c r="V28" s="143"/>
    </row>
    <row r="29" spans="1:22" ht="15" customHeight="1" x14ac:dyDescent="0.25">
      <c r="A29" s="152">
        <f t="shared" si="2"/>
        <v>23</v>
      </c>
      <c r="B29" s="170"/>
      <c r="C29" s="170"/>
      <c r="D29" s="170"/>
      <c r="E29" s="170"/>
      <c r="F29" s="170"/>
      <c r="G29" s="175"/>
      <c r="H29" s="175"/>
      <c r="I29" s="170"/>
      <c r="J29" s="176"/>
      <c r="K29" s="153"/>
      <c r="L29" s="170"/>
      <c r="M29" s="170"/>
      <c r="N29" s="170"/>
      <c r="O29" s="170"/>
      <c r="P29" s="170"/>
      <c r="Q29" s="154" t="str">
        <f t="shared" si="0"/>
        <v/>
      </c>
      <c r="R29" s="155" t="str">
        <f t="shared" si="1"/>
        <v/>
      </c>
      <c r="S29" s="156"/>
      <c r="T29" s="157" t="str">
        <f>IF($B29="","",IF(AND($Q29="yes",SUMPRODUCT((T$6:T28&gt;0)*($B$6:$B28=$B29)*1)=0),MAX(T$6:T28)+1,0))</f>
        <v/>
      </c>
      <c r="U29" s="157" t="str">
        <f>IF($B29="","",IF($Q29="yes",MAX(U$6:U28)+IF(OR($I29="",COUNTIF($R:$R,$I29)&gt;0),1,COUNTIF($B:$B,$I29)),0))</f>
        <v/>
      </c>
      <c r="V29" s="143"/>
    </row>
    <row r="30" spans="1:22" ht="15" customHeight="1" x14ac:dyDescent="0.25">
      <c r="A30" s="152">
        <f t="shared" si="2"/>
        <v>24</v>
      </c>
      <c r="B30" s="170"/>
      <c r="C30" s="170"/>
      <c r="D30" s="170"/>
      <c r="E30" s="170"/>
      <c r="F30" s="170"/>
      <c r="G30" s="175"/>
      <c r="H30" s="175"/>
      <c r="I30" s="170"/>
      <c r="J30" s="176"/>
      <c r="K30" s="153"/>
      <c r="L30" s="170"/>
      <c r="M30" s="170"/>
      <c r="N30" s="170"/>
      <c r="O30" s="170"/>
      <c r="P30" s="170"/>
      <c r="Q30" s="154" t="str">
        <f t="shared" si="0"/>
        <v/>
      </c>
      <c r="R30" s="155" t="str">
        <f t="shared" si="1"/>
        <v/>
      </c>
      <c r="S30" s="156"/>
      <c r="T30" s="157" t="str">
        <f>IF($B30="","",IF(AND($Q30="yes",SUMPRODUCT((T$6:T29&gt;0)*($B$6:$B29=$B30)*1)=0),MAX(T$6:T29)+1,0))</f>
        <v/>
      </c>
      <c r="U30" s="157" t="str">
        <f>IF($B30="","",IF($Q30="yes",MAX(U$6:U29)+IF(OR($I30="",COUNTIF($R:$R,$I30)&gt;0),1,COUNTIF($B:$B,$I30)),0))</f>
        <v/>
      </c>
      <c r="V30" s="143"/>
    </row>
    <row r="31" spans="1:22" ht="15" customHeight="1" x14ac:dyDescent="0.25">
      <c r="A31" s="152">
        <f t="shared" si="2"/>
        <v>25</v>
      </c>
      <c r="B31" s="170"/>
      <c r="C31" s="170"/>
      <c r="D31" s="170"/>
      <c r="E31" s="170"/>
      <c r="F31" s="170"/>
      <c r="G31" s="175"/>
      <c r="H31" s="175"/>
      <c r="I31" s="170"/>
      <c r="J31" s="176"/>
      <c r="K31" s="153"/>
      <c r="L31" s="170"/>
      <c r="M31" s="170"/>
      <c r="N31" s="170"/>
      <c r="O31" s="170"/>
      <c r="P31" s="170"/>
      <c r="Q31" s="154" t="str">
        <f t="shared" si="0"/>
        <v/>
      </c>
      <c r="R31" s="155" t="str">
        <f t="shared" si="1"/>
        <v/>
      </c>
      <c r="S31" s="156"/>
      <c r="T31" s="157" t="str">
        <f>IF($B31="","",IF(AND($Q31="yes",SUMPRODUCT((T$6:T30&gt;0)*($B$6:$B30=$B31)*1)=0),MAX(T$6:T30)+1,0))</f>
        <v/>
      </c>
      <c r="U31" s="157" t="str">
        <f>IF($B31="","",IF($Q31="yes",MAX(U$6:U30)+IF(OR($I31="",COUNTIF($R:$R,$I31)&gt;0),1,COUNTIF($B:$B,$I31)),0))</f>
        <v/>
      </c>
      <c r="V31" s="143"/>
    </row>
    <row r="32" spans="1:22" ht="15" customHeight="1" x14ac:dyDescent="0.25">
      <c r="A32" s="152">
        <f t="shared" si="2"/>
        <v>26</v>
      </c>
      <c r="B32" s="170"/>
      <c r="C32" s="170"/>
      <c r="D32" s="170"/>
      <c r="E32" s="170"/>
      <c r="F32" s="170"/>
      <c r="G32" s="175"/>
      <c r="H32" s="175"/>
      <c r="I32" s="170"/>
      <c r="J32" s="176"/>
      <c r="K32" s="153"/>
      <c r="L32" s="170"/>
      <c r="M32" s="170"/>
      <c r="N32" s="170"/>
      <c r="O32" s="170"/>
      <c r="P32" s="170"/>
      <c r="Q32" s="154" t="str">
        <f t="shared" si="0"/>
        <v/>
      </c>
      <c r="R32" s="155" t="str">
        <f t="shared" si="1"/>
        <v/>
      </c>
      <c r="S32" s="156"/>
      <c r="T32" s="157" t="str">
        <f>IF($B32="","",IF(AND($Q32="yes",SUMPRODUCT((T$6:T31&gt;0)*($B$6:$B31=$B32)*1)=0),MAX(T$6:T31)+1,0))</f>
        <v/>
      </c>
      <c r="U32" s="157" t="str">
        <f>IF($B32="","",IF($Q32="yes",MAX(U$6:U31)+IF(OR($I32="",COUNTIF($R:$R,$I32)&gt;0),1,COUNTIF($B:$B,$I32)),0))</f>
        <v/>
      </c>
      <c r="V32" s="143"/>
    </row>
    <row r="33" spans="1:22" ht="15" customHeight="1" x14ac:dyDescent="0.25">
      <c r="A33" s="152">
        <f t="shared" si="2"/>
        <v>27</v>
      </c>
      <c r="B33" s="170"/>
      <c r="C33" s="170"/>
      <c r="D33" s="170"/>
      <c r="E33" s="170"/>
      <c r="F33" s="170"/>
      <c r="G33" s="175"/>
      <c r="H33" s="175"/>
      <c r="I33" s="170"/>
      <c r="J33" s="176"/>
      <c r="K33" s="153"/>
      <c r="L33" s="170"/>
      <c r="M33" s="170"/>
      <c r="N33" s="170"/>
      <c r="O33" s="170"/>
      <c r="P33" s="170"/>
      <c r="Q33" s="154" t="str">
        <f t="shared" si="0"/>
        <v/>
      </c>
      <c r="R33" s="155" t="str">
        <f t="shared" si="1"/>
        <v/>
      </c>
      <c r="S33" s="156"/>
      <c r="T33" s="157" t="str">
        <f>IF($B33="","",IF(AND($Q33="yes",SUMPRODUCT((T$6:T32&gt;0)*($B$6:$B32=$B33)*1)=0),MAX(T$6:T32)+1,0))</f>
        <v/>
      </c>
      <c r="U33" s="157" t="str">
        <f>IF($B33="","",IF($Q33="yes",MAX(U$6:U32)+IF(OR($I33="",COUNTIF($R:$R,$I33)&gt;0),1,COUNTIF($B:$B,$I33)),0))</f>
        <v/>
      </c>
      <c r="V33" s="143"/>
    </row>
    <row r="34" spans="1:22" ht="15" customHeight="1" x14ac:dyDescent="0.25">
      <c r="A34" s="152">
        <f t="shared" si="2"/>
        <v>28</v>
      </c>
      <c r="B34" s="170"/>
      <c r="C34" s="170"/>
      <c r="D34" s="170"/>
      <c r="E34" s="170"/>
      <c r="F34" s="170"/>
      <c r="G34" s="175"/>
      <c r="H34" s="175"/>
      <c r="I34" s="170"/>
      <c r="J34" s="176"/>
      <c r="K34" s="153"/>
      <c r="L34" s="170"/>
      <c r="M34" s="170"/>
      <c r="N34" s="170"/>
      <c r="O34" s="170"/>
      <c r="P34" s="170"/>
      <c r="Q34" s="154" t="str">
        <f t="shared" si="0"/>
        <v/>
      </c>
      <c r="R34" s="155" t="str">
        <f t="shared" si="1"/>
        <v/>
      </c>
      <c r="S34" s="156"/>
      <c r="T34" s="157" t="str">
        <f>IF($B34="","",IF(AND($Q34="yes",SUMPRODUCT((T$6:T33&gt;0)*($B$6:$B33=$B34)*1)=0),MAX(T$6:T33)+1,0))</f>
        <v/>
      </c>
      <c r="U34" s="157" t="str">
        <f>IF($B34="","",IF($Q34="yes",MAX(U$6:U33)+IF(OR($I34="",COUNTIF($R:$R,$I34)&gt;0),1,COUNTIF($B:$B,$I34)),0))</f>
        <v/>
      </c>
      <c r="V34" s="143"/>
    </row>
    <row r="35" spans="1:22" ht="15" customHeight="1" x14ac:dyDescent="0.25">
      <c r="A35" s="152">
        <f t="shared" si="2"/>
        <v>29</v>
      </c>
      <c r="B35" s="170"/>
      <c r="C35" s="170"/>
      <c r="D35" s="170"/>
      <c r="E35" s="170"/>
      <c r="F35" s="170"/>
      <c r="G35" s="175"/>
      <c r="H35" s="175"/>
      <c r="I35" s="170"/>
      <c r="J35" s="176"/>
      <c r="K35" s="153"/>
      <c r="L35" s="170"/>
      <c r="M35" s="170"/>
      <c r="N35" s="170"/>
      <c r="O35" s="170"/>
      <c r="P35" s="170"/>
      <c r="Q35" s="154" t="str">
        <f t="shared" si="0"/>
        <v/>
      </c>
      <c r="R35" s="155" t="str">
        <f t="shared" si="1"/>
        <v/>
      </c>
      <c r="S35" s="156"/>
      <c r="T35" s="157" t="str">
        <f>IF($B35="","",IF(AND($Q35="yes",SUMPRODUCT((T$6:T34&gt;0)*($B$6:$B34=$B35)*1)=0),MAX(T$6:T34)+1,0))</f>
        <v/>
      </c>
      <c r="U35" s="157" t="str">
        <f>IF($B35="","",IF($Q35="yes",MAX(U$6:U34)+IF(OR($I35="",COUNTIF($R:$R,$I35)&gt;0),1,COUNTIF($B:$B,$I35)),0))</f>
        <v/>
      </c>
      <c r="V35" s="143"/>
    </row>
    <row r="36" spans="1:22" ht="15" customHeight="1" x14ac:dyDescent="0.25">
      <c r="A36" s="152">
        <f t="shared" si="2"/>
        <v>30</v>
      </c>
      <c r="B36" s="170"/>
      <c r="C36" s="170"/>
      <c r="D36" s="170"/>
      <c r="E36" s="170"/>
      <c r="F36" s="170"/>
      <c r="G36" s="175"/>
      <c r="H36" s="175"/>
      <c r="I36" s="170"/>
      <c r="J36" s="176"/>
      <c r="K36" s="153"/>
      <c r="L36" s="170"/>
      <c r="M36" s="170"/>
      <c r="N36" s="170"/>
      <c r="O36" s="170"/>
      <c r="P36" s="170"/>
      <c r="Q36" s="154" t="str">
        <f t="shared" si="0"/>
        <v/>
      </c>
      <c r="R36" s="155" t="str">
        <f t="shared" si="1"/>
        <v/>
      </c>
      <c r="S36" s="156"/>
      <c r="T36" s="157" t="str">
        <f>IF($B36="","",IF(AND($Q36="yes",SUMPRODUCT((T$6:T35&gt;0)*($B$6:$B35=$B36)*1)=0),MAX(T$6:T35)+1,0))</f>
        <v/>
      </c>
      <c r="U36" s="157" t="str">
        <f>IF($B36="","",IF($Q36="yes",MAX(U$6:U35)+IF(OR($I36="",COUNTIF($R:$R,$I36)&gt;0),1,COUNTIF($B:$B,$I36)),0))</f>
        <v/>
      </c>
      <c r="V36" s="143"/>
    </row>
    <row r="37" spans="1:22" ht="15" customHeight="1" x14ac:dyDescent="0.25">
      <c r="A37" s="152">
        <f t="shared" si="2"/>
        <v>31</v>
      </c>
      <c r="B37" s="170"/>
      <c r="C37" s="170"/>
      <c r="D37" s="170"/>
      <c r="E37" s="170"/>
      <c r="F37" s="170"/>
      <c r="G37" s="175"/>
      <c r="H37" s="175"/>
      <c r="I37" s="170"/>
      <c r="J37" s="176"/>
      <c r="K37" s="153"/>
      <c r="L37" s="170"/>
      <c r="M37" s="170"/>
      <c r="N37" s="170"/>
      <c r="O37" s="170"/>
      <c r="P37" s="170"/>
      <c r="Q37" s="154" t="str">
        <f t="shared" si="0"/>
        <v/>
      </c>
      <c r="R37" s="155" t="str">
        <f t="shared" si="1"/>
        <v/>
      </c>
      <c r="S37" s="156"/>
      <c r="T37" s="157" t="str">
        <f>IF($B37="","",IF(AND($Q37="yes",SUMPRODUCT((T$6:T36&gt;0)*($B$6:$B36=$B37)*1)=0),MAX(T$6:T36)+1,0))</f>
        <v/>
      </c>
      <c r="U37" s="157" t="str">
        <f>IF($B37="","",IF($Q37="yes",MAX(U$6:U36)+IF(OR($I37="",COUNTIF($R:$R,$I37)&gt;0),1,COUNTIF($B:$B,$I37)),0))</f>
        <v/>
      </c>
      <c r="V37" s="143"/>
    </row>
    <row r="38" spans="1:22" ht="15" customHeight="1" x14ac:dyDescent="0.25">
      <c r="A38" s="152">
        <f t="shared" si="2"/>
        <v>32</v>
      </c>
      <c r="B38" s="170"/>
      <c r="C38" s="170"/>
      <c r="D38" s="170"/>
      <c r="E38" s="170"/>
      <c r="F38" s="170"/>
      <c r="G38" s="175"/>
      <c r="H38" s="175"/>
      <c r="I38" s="170"/>
      <c r="J38" s="176"/>
      <c r="K38" s="153"/>
      <c r="L38" s="170"/>
      <c r="M38" s="170"/>
      <c r="N38" s="170"/>
      <c r="O38" s="170"/>
      <c r="P38" s="170"/>
      <c r="Q38" s="154" t="str">
        <f t="shared" si="0"/>
        <v/>
      </c>
      <c r="R38" s="155" t="str">
        <f t="shared" si="1"/>
        <v/>
      </c>
      <c r="S38" s="156"/>
      <c r="T38" s="157" t="str">
        <f>IF($B38="","",IF(AND($Q38="yes",SUMPRODUCT((T$6:T37&gt;0)*($B$6:$B37=$B38)*1)=0),MAX(T$6:T37)+1,0))</f>
        <v/>
      </c>
      <c r="U38" s="157" t="str">
        <f>IF($B38="","",IF($Q38="yes",MAX(U$6:U37)+IF(OR($I38="",COUNTIF($R:$R,$I38)&gt;0),1,COUNTIF($B:$B,$I38)),0))</f>
        <v/>
      </c>
      <c r="V38" s="143"/>
    </row>
    <row r="39" spans="1:22" ht="15" customHeight="1" x14ac:dyDescent="0.25">
      <c r="A39" s="152">
        <f t="shared" si="2"/>
        <v>33</v>
      </c>
      <c r="B39" s="170"/>
      <c r="C39" s="170"/>
      <c r="D39" s="170"/>
      <c r="E39" s="170"/>
      <c r="F39" s="170"/>
      <c r="G39" s="175"/>
      <c r="H39" s="175"/>
      <c r="I39" s="170"/>
      <c r="J39" s="176"/>
      <c r="K39" s="153"/>
      <c r="L39" s="170"/>
      <c r="M39" s="170"/>
      <c r="N39" s="170"/>
      <c r="O39" s="170"/>
      <c r="P39" s="170"/>
      <c r="Q39" s="154" t="str">
        <f t="shared" si="0"/>
        <v/>
      </c>
      <c r="R39" s="155" t="str">
        <f t="shared" si="1"/>
        <v/>
      </c>
      <c r="S39" s="156"/>
      <c r="T39" s="157" t="str">
        <f>IF($B39="","",IF(AND($Q39="yes",SUMPRODUCT((T$6:T38&gt;0)*($B$6:$B38=$B39)*1)=0),MAX(T$6:T38)+1,0))</f>
        <v/>
      </c>
      <c r="U39" s="157" t="str">
        <f>IF($B39="","",IF($Q39="yes",MAX(U$6:U38)+IF(OR($I39="",COUNTIF($R:$R,$I39)&gt;0),1,COUNTIF($B:$B,$I39)),0))</f>
        <v/>
      </c>
      <c r="V39" s="143"/>
    </row>
    <row r="40" spans="1:22" ht="15" customHeight="1" x14ac:dyDescent="0.25">
      <c r="A40" s="152">
        <f t="shared" si="2"/>
        <v>34</v>
      </c>
      <c r="B40" s="170"/>
      <c r="C40" s="170"/>
      <c r="D40" s="170"/>
      <c r="E40" s="170"/>
      <c r="F40" s="170"/>
      <c r="G40" s="175"/>
      <c r="H40" s="175"/>
      <c r="I40" s="170"/>
      <c r="J40" s="176"/>
      <c r="K40" s="153"/>
      <c r="L40" s="170"/>
      <c r="M40" s="170"/>
      <c r="N40" s="170"/>
      <c r="O40" s="170"/>
      <c r="P40" s="170"/>
      <c r="Q40" s="154" t="str">
        <f t="shared" si="0"/>
        <v/>
      </c>
      <c r="R40" s="155" t="str">
        <f t="shared" si="1"/>
        <v/>
      </c>
      <c r="S40" s="156"/>
      <c r="T40" s="157" t="str">
        <f>IF($B40="","",IF(AND($Q40="yes",SUMPRODUCT((T$6:T39&gt;0)*($B$6:$B39=$B40)*1)=0),MAX(T$6:T39)+1,0))</f>
        <v/>
      </c>
      <c r="U40" s="157" t="str">
        <f>IF($B40="","",IF($Q40="yes",MAX(U$6:U39)+IF(OR($I40="",COUNTIF($R:$R,$I40)&gt;0),1,COUNTIF($B:$B,$I40)),0))</f>
        <v/>
      </c>
      <c r="V40" s="143"/>
    </row>
    <row r="41" spans="1:22" ht="15" customHeight="1" x14ac:dyDescent="0.25">
      <c r="A41" s="152">
        <f t="shared" si="2"/>
        <v>35</v>
      </c>
      <c r="B41" s="170"/>
      <c r="C41" s="170"/>
      <c r="D41" s="170"/>
      <c r="E41" s="170"/>
      <c r="F41" s="170"/>
      <c r="G41" s="175"/>
      <c r="H41" s="175"/>
      <c r="I41" s="170"/>
      <c r="J41" s="176"/>
      <c r="K41" s="153"/>
      <c r="L41" s="170"/>
      <c r="M41" s="170"/>
      <c r="N41" s="170"/>
      <c r="O41" s="170"/>
      <c r="P41" s="170"/>
      <c r="Q41" s="154" t="str">
        <f t="shared" si="0"/>
        <v/>
      </c>
      <c r="R41" s="155" t="str">
        <f t="shared" si="1"/>
        <v/>
      </c>
      <c r="S41" s="156"/>
      <c r="T41" s="157" t="str">
        <f>IF($B41="","",IF(AND($Q41="yes",SUMPRODUCT((T$6:T40&gt;0)*($B$6:$B40=$B41)*1)=0),MAX(T$6:T40)+1,0))</f>
        <v/>
      </c>
      <c r="U41" s="157" t="str">
        <f>IF($B41="","",IF($Q41="yes",MAX(U$6:U40)+IF(OR($I41="",COUNTIF($R:$R,$I41)&gt;0),1,COUNTIF($B:$B,$I41)),0))</f>
        <v/>
      </c>
      <c r="V41" s="143"/>
    </row>
    <row r="42" spans="1:22" ht="15" customHeight="1" x14ac:dyDescent="0.25">
      <c r="A42" s="152">
        <f t="shared" si="2"/>
        <v>36</v>
      </c>
      <c r="B42" s="170"/>
      <c r="C42" s="170"/>
      <c r="D42" s="170"/>
      <c r="E42" s="170"/>
      <c r="F42" s="170"/>
      <c r="G42" s="175"/>
      <c r="H42" s="175"/>
      <c r="I42" s="170"/>
      <c r="J42" s="176"/>
      <c r="K42" s="153"/>
      <c r="L42" s="170"/>
      <c r="M42" s="170"/>
      <c r="N42" s="170"/>
      <c r="O42" s="170"/>
      <c r="P42" s="170"/>
      <c r="Q42" s="154" t="str">
        <f t="shared" si="0"/>
        <v/>
      </c>
      <c r="R42" s="155" t="str">
        <f t="shared" si="1"/>
        <v/>
      </c>
      <c r="S42" s="156"/>
      <c r="T42" s="157" t="str">
        <f>IF($B42="","",IF(AND($Q42="yes",SUMPRODUCT((T$6:T41&gt;0)*($B$6:$B41=$B42)*1)=0),MAX(T$6:T41)+1,0))</f>
        <v/>
      </c>
      <c r="U42" s="157" t="str">
        <f>IF($B42="","",IF($Q42="yes",MAX(U$6:U41)+IF(OR($I42="",COUNTIF($R:$R,$I42)&gt;0),1,COUNTIF($B:$B,$I42)),0))</f>
        <v/>
      </c>
      <c r="V42" s="143"/>
    </row>
    <row r="43" spans="1:22" ht="15" customHeight="1" x14ac:dyDescent="0.25">
      <c r="A43" s="152">
        <f t="shared" si="2"/>
        <v>37</v>
      </c>
      <c r="B43" s="170"/>
      <c r="C43" s="170"/>
      <c r="D43" s="170"/>
      <c r="E43" s="170"/>
      <c r="F43" s="170"/>
      <c r="G43" s="175"/>
      <c r="H43" s="175"/>
      <c r="I43" s="170"/>
      <c r="J43" s="176"/>
      <c r="K43" s="153"/>
      <c r="L43" s="170"/>
      <c r="M43" s="170"/>
      <c r="N43" s="170"/>
      <c r="O43" s="170"/>
      <c r="P43" s="170"/>
      <c r="Q43" s="154" t="str">
        <f t="shared" si="0"/>
        <v/>
      </c>
      <c r="R43" s="155" t="str">
        <f t="shared" si="1"/>
        <v/>
      </c>
      <c r="S43" s="156"/>
      <c r="T43" s="157" t="str">
        <f>IF($B43="","",IF(AND($Q43="yes",SUMPRODUCT((T$6:T42&gt;0)*($B$6:$B42=$B43)*1)=0),MAX(T$6:T42)+1,0))</f>
        <v/>
      </c>
      <c r="U43" s="157" t="str">
        <f>IF($B43="","",IF($Q43="yes",MAX(U$6:U42)+IF(OR($I43="",COUNTIF($R:$R,$I43)&gt;0),1,COUNTIF($B:$B,$I43)),0))</f>
        <v/>
      </c>
      <c r="V43" s="143"/>
    </row>
    <row r="44" spans="1:22" ht="15" customHeight="1" x14ac:dyDescent="0.25">
      <c r="A44" s="152">
        <f t="shared" si="2"/>
        <v>38</v>
      </c>
      <c r="B44" s="170"/>
      <c r="C44" s="170"/>
      <c r="D44" s="170"/>
      <c r="E44" s="170"/>
      <c r="F44" s="170"/>
      <c r="G44" s="175"/>
      <c r="H44" s="175"/>
      <c r="I44" s="170"/>
      <c r="J44" s="176"/>
      <c r="K44" s="153"/>
      <c r="L44" s="170"/>
      <c r="M44" s="170"/>
      <c r="N44" s="170"/>
      <c r="O44" s="170"/>
      <c r="P44" s="170"/>
      <c r="Q44" s="154" t="str">
        <f t="shared" si="0"/>
        <v/>
      </c>
      <c r="R44" s="155" t="str">
        <f t="shared" si="1"/>
        <v/>
      </c>
      <c r="S44" s="156"/>
      <c r="T44" s="157" t="str">
        <f>IF($B44="","",IF(AND($Q44="yes",SUMPRODUCT((T$6:T43&gt;0)*($B$6:$B43=$B44)*1)=0),MAX(T$6:T43)+1,0))</f>
        <v/>
      </c>
      <c r="U44" s="157" t="str">
        <f>IF($B44="","",IF($Q44="yes",MAX(U$6:U43)+IF(OR($I44="",COUNTIF($R:$R,$I44)&gt;0),1,COUNTIF($B:$B,$I44)),0))</f>
        <v/>
      </c>
      <c r="V44" s="143"/>
    </row>
    <row r="45" spans="1:22" ht="15" customHeight="1" x14ac:dyDescent="0.25">
      <c r="A45" s="152">
        <f t="shared" si="2"/>
        <v>39</v>
      </c>
      <c r="B45" s="170"/>
      <c r="C45" s="170"/>
      <c r="D45" s="170"/>
      <c r="E45" s="170"/>
      <c r="F45" s="170"/>
      <c r="G45" s="175"/>
      <c r="H45" s="175"/>
      <c r="I45" s="170"/>
      <c r="J45" s="176"/>
      <c r="K45" s="153"/>
      <c r="L45" s="170"/>
      <c r="M45" s="170"/>
      <c r="N45" s="170"/>
      <c r="O45" s="170"/>
      <c r="P45" s="170"/>
      <c r="Q45" s="154" t="str">
        <f t="shared" si="0"/>
        <v/>
      </c>
      <c r="R45" s="155" t="str">
        <f t="shared" si="1"/>
        <v/>
      </c>
      <c r="S45" s="156"/>
      <c r="T45" s="157" t="str">
        <f>IF($B45="","",IF(AND($Q45="yes",SUMPRODUCT((T$6:T44&gt;0)*($B$6:$B44=$B45)*1)=0),MAX(T$6:T44)+1,0))</f>
        <v/>
      </c>
      <c r="U45" s="157" t="str">
        <f>IF($B45="","",IF($Q45="yes",MAX(U$6:U44)+IF(OR($I45="",COUNTIF($R:$R,$I45)&gt;0),1,COUNTIF($B:$B,$I45)),0))</f>
        <v/>
      </c>
      <c r="V45" s="143"/>
    </row>
    <row r="46" spans="1:22" ht="15" customHeight="1" x14ac:dyDescent="0.25">
      <c r="A46" s="152">
        <f t="shared" si="2"/>
        <v>40</v>
      </c>
      <c r="B46" s="170"/>
      <c r="C46" s="170"/>
      <c r="D46" s="170"/>
      <c r="E46" s="170"/>
      <c r="F46" s="170"/>
      <c r="G46" s="175"/>
      <c r="H46" s="175"/>
      <c r="I46" s="170"/>
      <c r="J46" s="176"/>
      <c r="K46" s="153"/>
      <c r="L46" s="170"/>
      <c r="M46" s="170"/>
      <c r="N46" s="170"/>
      <c r="O46" s="170"/>
      <c r="P46" s="170"/>
      <c r="Q46" s="154" t="str">
        <f t="shared" si="0"/>
        <v/>
      </c>
      <c r="R46" s="155" t="str">
        <f t="shared" si="1"/>
        <v/>
      </c>
      <c r="S46" s="156"/>
      <c r="T46" s="157" t="str">
        <f>IF($B46="","",IF(AND($Q46="yes",SUMPRODUCT((T$6:T45&gt;0)*($B$6:$B45=$B46)*1)=0),MAX(T$6:T45)+1,0))</f>
        <v/>
      </c>
      <c r="U46" s="157" t="str">
        <f>IF($B46="","",IF($Q46="yes",MAX(U$6:U45)+IF(OR($I46="",COUNTIF($R:$R,$I46)&gt;0),1,COUNTIF($B:$B,$I46)),0))</f>
        <v/>
      </c>
      <c r="V46" s="143"/>
    </row>
    <row r="47" spans="1:22" ht="15" customHeight="1" x14ac:dyDescent="0.25">
      <c r="A47" s="152">
        <f t="shared" si="2"/>
        <v>41</v>
      </c>
      <c r="B47" s="170"/>
      <c r="C47" s="170"/>
      <c r="D47" s="170"/>
      <c r="E47" s="170"/>
      <c r="F47" s="170"/>
      <c r="G47" s="175"/>
      <c r="H47" s="175"/>
      <c r="I47" s="170"/>
      <c r="J47" s="176"/>
      <c r="K47" s="153"/>
      <c r="L47" s="170"/>
      <c r="M47" s="170"/>
      <c r="N47" s="170"/>
      <c r="O47" s="170"/>
      <c r="P47" s="170"/>
      <c r="Q47" s="154" t="str">
        <f t="shared" si="0"/>
        <v/>
      </c>
      <c r="R47" s="155" t="str">
        <f t="shared" si="1"/>
        <v/>
      </c>
      <c r="S47" s="156"/>
      <c r="T47" s="157" t="str">
        <f>IF($B47="","",IF(AND($Q47="yes",SUMPRODUCT((T$6:T46&gt;0)*($B$6:$B46=$B47)*1)=0),MAX(T$6:T46)+1,0))</f>
        <v/>
      </c>
      <c r="U47" s="157" t="str">
        <f>IF($B47="","",IF($Q47="yes",MAX(U$6:U46)+IF(OR($I47="",COUNTIF($R:$R,$I47)&gt;0),1,COUNTIF($B:$B,$I47)),0))</f>
        <v/>
      </c>
      <c r="V47" s="143"/>
    </row>
    <row r="48" spans="1:22" ht="15" customHeight="1" x14ac:dyDescent="0.25">
      <c r="A48" s="152">
        <f t="shared" si="2"/>
        <v>42</v>
      </c>
      <c r="B48" s="170"/>
      <c r="C48" s="170"/>
      <c r="D48" s="170"/>
      <c r="E48" s="170"/>
      <c r="F48" s="170"/>
      <c r="G48" s="175"/>
      <c r="H48" s="175"/>
      <c r="I48" s="170"/>
      <c r="J48" s="176"/>
      <c r="K48" s="153"/>
      <c r="L48" s="170"/>
      <c r="M48" s="170"/>
      <c r="N48" s="170"/>
      <c r="O48" s="170"/>
      <c r="P48" s="170"/>
      <c r="Q48" s="154" t="str">
        <f t="shared" si="0"/>
        <v/>
      </c>
      <c r="R48" s="155" t="str">
        <f t="shared" si="1"/>
        <v/>
      </c>
      <c r="S48" s="156"/>
      <c r="T48" s="157" t="str">
        <f>IF($B48="","",IF(AND($Q48="yes",SUMPRODUCT((T$6:T47&gt;0)*($B$6:$B47=$B48)*1)=0),MAX(T$6:T47)+1,0))</f>
        <v/>
      </c>
      <c r="U48" s="157" t="str">
        <f>IF($B48="","",IF($Q48="yes",MAX(U$6:U47)+IF(OR($I48="",COUNTIF($R:$R,$I48)&gt;0),1,COUNTIF($B:$B,$I48)),0))</f>
        <v/>
      </c>
      <c r="V48" s="143"/>
    </row>
    <row r="49" spans="1:22" ht="15" customHeight="1" x14ac:dyDescent="0.25">
      <c r="A49" s="152">
        <f t="shared" si="2"/>
        <v>43</v>
      </c>
      <c r="B49" s="170"/>
      <c r="C49" s="170"/>
      <c r="D49" s="170"/>
      <c r="E49" s="170"/>
      <c r="F49" s="170"/>
      <c r="G49" s="175"/>
      <c r="H49" s="175"/>
      <c r="I49" s="170"/>
      <c r="J49" s="176"/>
      <c r="K49" s="153"/>
      <c r="L49" s="170"/>
      <c r="M49" s="170"/>
      <c r="N49" s="170"/>
      <c r="O49" s="170"/>
      <c r="P49" s="170"/>
      <c r="Q49" s="154" t="str">
        <f t="shared" si="0"/>
        <v/>
      </c>
      <c r="R49" s="155" t="str">
        <f t="shared" si="1"/>
        <v/>
      </c>
      <c r="S49" s="156"/>
      <c r="T49" s="157" t="str">
        <f>IF($B49="","",IF(AND($Q49="yes",SUMPRODUCT((T$6:T48&gt;0)*($B$6:$B48=$B49)*1)=0),MAX(T$6:T48)+1,0))</f>
        <v/>
      </c>
      <c r="U49" s="157" t="str">
        <f>IF($B49="","",IF($Q49="yes",MAX(U$6:U48)+IF(OR($I49="",COUNTIF($R:$R,$I49)&gt;0),1,COUNTIF($B:$B,$I49)),0))</f>
        <v/>
      </c>
      <c r="V49" s="143"/>
    </row>
    <row r="50" spans="1:22" ht="15" customHeight="1" x14ac:dyDescent="0.25">
      <c r="A50" s="152">
        <f t="shared" si="2"/>
        <v>44</v>
      </c>
      <c r="B50" s="170"/>
      <c r="C50" s="170"/>
      <c r="D50" s="170"/>
      <c r="E50" s="170"/>
      <c r="F50" s="170"/>
      <c r="G50" s="175"/>
      <c r="H50" s="175"/>
      <c r="I50" s="170"/>
      <c r="J50" s="176"/>
      <c r="K50" s="153"/>
      <c r="L50" s="170"/>
      <c r="M50" s="170"/>
      <c r="N50" s="170"/>
      <c r="O50" s="170"/>
      <c r="P50" s="170"/>
      <c r="Q50" s="154" t="str">
        <f t="shared" si="0"/>
        <v/>
      </c>
      <c r="R50" s="155" t="str">
        <f t="shared" si="1"/>
        <v/>
      </c>
      <c r="S50" s="156"/>
      <c r="T50" s="157" t="str">
        <f>IF($B50="","",IF(AND($Q50="yes",SUMPRODUCT((T$6:T49&gt;0)*($B$6:$B49=$B50)*1)=0),MAX(T$6:T49)+1,0))</f>
        <v/>
      </c>
      <c r="U50" s="157" t="str">
        <f>IF($B50="","",IF($Q50="yes",MAX(U$6:U49)+IF(OR($I50="",COUNTIF($R:$R,$I50)&gt;0),1,COUNTIF($B:$B,$I50)),0))</f>
        <v/>
      </c>
      <c r="V50" s="143"/>
    </row>
    <row r="51" spans="1:22" ht="15" customHeight="1" x14ac:dyDescent="0.25">
      <c r="A51" s="152">
        <f t="shared" si="2"/>
        <v>45</v>
      </c>
      <c r="B51" s="170"/>
      <c r="C51" s="170"/>
      <c r="D51" s="170"/>
      <c r="E51" s="170"/>
      <c r="F51" s="170"/>
      <c r="G51" s="175"/>
      <c r="H51" s="175"/>
      <c r="I51" s="170"/>
      <c r="J51" s="176"/>
      <c r="K51" s="153"/>
      <c r="L51" s="170"/>
      <c r="M51" s="170"/>
      <c r="N51" s="170"/>
      <c r="O51" s="170"/>
      <c r="P51" s="170"/>
      <c r="Q51" s="154" t="str">
        <f t="shared" si="0"/>
        <v/>
      </c>
      <c r="R51" s="155" t="str">
        <f t="shared" si="1"/>
        <v/>
      </c>
      <c r="S51" s="156"/>
      <c r="T51" s="157" t="str">
        <f>IF($B51="","",IF(AND($Q51="yes",SUMPRODUCT((T$6:T50&gt;0)*($B$6:$B50=$B51)*1)=0),MAX(T$6:T50)+1,0))</f>
        <v/>
      </c>
      <c r="U51" s="157" t="str">
        <f>IF($B51="","",IF($Q51="yes",MAX(U$6:U50)+IF(OR($I51="",COUNTIF($R:$R,$I51)&gt;0),1,COUNTIF($B:$B,$I51)),0))</f>
        <v/>
      </c>
      <c r="V51" s="143"/>
    </row>
    <row r="52" spans="1:22" ht="15" customHeight="1" x14ac:dyDescent="0.25">
      <c r="A52" s="152">
        <f t="shared" si="2"/>
        <v>46</v>
      </c>
      <c r="B52" s="170"/>
      <c r="C52" s="170"/>
      <c r="D52" s="170"/>
      <c r="E52" s="170"/>
      <c r="F52" s="170"/>
      <c r="G52" s="175"/>
      <c r="H52" s="175"/>
      <c r="I52" s="170"/>
      <c r="J52" s="176"/>
      <c r="K52" s="153"/>
      <c r="L52" s="170"/>
      <c r="M52" s="170"/>
      <c r="N52" s="170"/>
      <c r="O52" s="170"/>
      <c r="P52" s="170"/>
      <c r="Q52" s="154" t="str">
        <f t="shared" si="0"/>
        <v/>
      </c>
      <c r="R52" s="155" t="str">
        <f t="shared" si="1"/>
        <v/>
      </c>
      <c r="S52" s="156"/>
      <c r="T52" s="157" t="str">
        <f>IF($B52="","",IF(AND($Q52="yes",SUMPRODUCT((T$6:T51&gt;0)*($B$6:$B51=$B52)*1)=0),MAX(T$6:T51)+1,0))</f>
        <v/>
      </c>
      <c r="U52" s="157" t="str">
        <f>IF($B52="","",IF($Q52="yes",MAX(U$6:U51)+IF(OR($I52="",COUNTIF($R:$R,$I52)&gt;0),1,COUNTIF($B:$B,$I52)),0))</f>
        <v/>
      </c>
      <c r="V52" s="143"/>
    </row>
    <row r="53" spans="1:22" ht="15" customHeight="1" x14ac:dyDescent="0.25">
      <c r="A53" s="152">
        <f t="shared" si="2"/>
        <v>47</v>
      </c>
      <c r="B53" s="170"/>
      <c r="C53" s="170"/>
      <c r="D53" s="170"/>
      <c r="E53" s="170"/>
      <c r="F53" s="170"/>
      <c r="G53" s="175"/>
      <c r="H53" s="175"/>
      <c r="I53" s="170"/>
      <c r="J53" s="176"/>
      <c r="K53" s="153"/>
      <c r="L53" s="170"/>
      <c r="M53" s="170"/>
      <c r="N53" s="170"/>
      <c r="O53" s="170"/>
      <c r="P53" s="170"/>
      <c r="Q53" s="154" t="str">
        <f t="shared" si="0"/>
        <v/>
      </c>
      <c r="R53" s="155" t="str">
        <f t="shared" si="1"/>
        <v/>
      </c>
      <c r="S53" s="156"/>
      <c r="T53" s="157" t="str">
        <f>IF($B53="","",IF(AND($Q53="yes",SUMPRODUCT((T$6:T52&gt;0)*($B$6:$B52=$B53)*1)=0),MAX(T$6:T52)+1,0))</f>
        <v/>
      </c>
      <c r="U53" s="157" t="str">
        <f>IF($B53="","",IF($Q53="yes",MAX(U$6:U52)+IF(OR($I53="",COUNTIF($R:$R,$I53)&gt;0),1,COUNTIF($B:$B,$I53)),0))</f>
        <v/>
      </c>
      <c r="V53" s="143"/>
    </row>
    <row r="54" spans="1:22" ht="15" customHeight="1" x14ac:dyDescent="0.25">
      <c r="A54" s="152">
        <f t="shared" si="2"/>
        <v>48</v>
      </c>
      <c r="B54" s="170"/>
      <c r="C54" s="170"/>
      <c r="D54" s="170"/>
      <c r="E54" s="170"/>
      <c r="F54" s="170"/>
      <c r="G54" s="175"/>
      <c r="H54" s="175"/>
      <c r="I54" s="170"/>
      <c r="J54" s="176"/>
      <c r="K54" s="153"/>
      <c r="L54" s="170"/>
      <c r="M54" s="170"/>
      <c r="N54" s="170"/>
      <c r="O54" s="170"/>
      <c r="P54" s="170"/>
      <c r="Q54" s="154" t="str">
        <f t="shared" si="0"/>
        <v/>
      </c>
      <c r="R54" s="155" t="str">
        <f t="shared" si="1"/>
        <v/>
      </c>
      <c r="S54" s="156"/>
      <c r="T54" s="157" t="str">
        <f>IF($B54="","",IF(AND($Q54="yes",SUMPRODUCT((T$6:T53&gt;0)*($B$6:$B53=$B54)*1)=0),MAX(T$6:T53)+1,0))</f>
        <v/>
      </c>
      <c r="U54" s="157" t="str">
        <f>IF($B54="","",IF($Q54="yes",MAX(U$6:U53)+IF(OR($I54="",COUNTIF($R:$R,$I54)&gt;0),1,COUNTIF($B:$B,$I54)),0))</f>
        <v/>
      </c>
      <c r="V54" s="143"/>
    </row>
    <row r="55" spans="1:22" ht="15" customHeight="1" x14ac:dyDescent="0.25">
      <c r="A55" s="152">
        <f t="shared" si="2"/>
        <v>49</v>
      </c>
      <c r="B55" s="170"/>
      <c r="C55" s="170"/>
      <c r="D55" s="170"/>
      <c r="E55" s="170"/>
      <c r="F55" s="170"/>
      <c r="G55" s="175"/>
      <c r="H55" s="175"/>
      <c r="I55" s="170"/>
      <c r="J55" s="176"/>
      <c r="K55" s="153"/>
      <c r="L55" s="170"/>
      <c r="M55" s="170"/>
      <c r="N55" s="170"/>
      <c r="O55" s="170"/>
      <c r="P55" s="170"/>
      <c r="Q55" s="154" t="str">
        <f t="shared" si="0"/>
        <v/>
      </c>
      <c r="R55" s="155" t="str">
        <f t="shared" si="1"/>
        <v/>
      </c>
      <c r="S55" s="156"/>
      <c r="T55" s="157" t="str">
        <f>IF($B55="","",IF(AND($Q55="yes",SUMPRODUCT((T$6:T54&gt;0)*($B$6:$B54=$B55)*1)=0),MAX(T$6:T54)+1,0))</f>
        <v/>
      </c>
      <c r="U55" s="157" t="str">
        <f>IF($B55="","",IF($Q55="yes",MAX(U$6:U54)+IF(OR($I55="",COUNTIF($R:$R,$I55)&gt;0),1,COUNTIF($B:$B,$I55)),0))</f>
        <v/>
      </c>
      <c r="V55" s="143"/>
    </row>
    <row r="56" spans="1:22" ht="15" customHeight="1" x14ac:dyDescent="0.25">
      <c r="A56" s="152">
        <f t="shared" si="2"/>
        <v>50</v>
      </c>
      <c r="B56" s="170"/>
      <c r="C56" s="170"/>
      <c r="D56" s="170"/>
      <c r="E56" s="170"/>
      <c r="F56" s="170"/>
      <c r="G56" s="175"/>
      <c r="H56" s="175"/>
      <c r="I56" s="170"/>
      <c r="J56" s="176"/>
      <c r="K56" s="153"/>
      <c r="L56" s="170"/>
      <c r="M56" s="170"/>
      <c r="N56" s="170"/>
      <c r="O56" s="170"/>
      <c r="P56" s="170"/>
      <c r="Q56" s="154" t="str">
        <f t="shared" si="0"/>
        <v/>
      </c>
      <c r="R56" s="155" t="str">
        <f t="shared" si="1"/>
        <v/>
      </c>
      <c r="S56" s="156"/>
      <c r="T56" s="157" t="str">
        <f>IF($B56="","",IF(AND($Q56="yes",SUMPRODUCT((T$6:T55&gt;0)*($B$6:$B55=$B56)*1)=0),MAX(T$6:T55)+1,0))</f>
        <v/>
      </c>
      <c r="U56" s="157" t="str">
        <f>IF($B56="","",IF($Q56="yes",MAX(U$6:U55)+IF(OR($I56="",COUNTIF($R:$R,$I56)&gt;0),1,COUNTIF($B:$B,$I56)),0))</f>
        <v/>
      </c>
      <c r="V56" s="143"/>
    </row>
    <row r="57" spans="1:22" ht="15" customHeight="1" x14ac:dyDescent="0.25">
      <c r="A57" s="152">
        <f t="shared" si="2"/>
        <v>51</v>
      </c>
      <c r="B57" s="170"/>
      <c r="C57" s="170"/>
      <c r="D57" s="170"/>
      <c r="E57" s="170"/>
      <c r="F57" s="170"/>
      <c r="G57" s="175"/>
      <c r="H57" s="175"/>
      <c r="I57" s="170"/>
      <c r="J57" s="176"/>
      <c r="K57" s="153"/>
      <c r="L57" s="170"/>
      <c r="M57" s="170"/>
      <c r="N57" s="170"/>
      <c r="O57" s="170"/>
      <c r="P57" s="170"/>
      <c r="Q57" s="158" t="str">
        <f t="shared" si="0"/>
        <v/>
      </c>
      <c r="R57" s="159" t="str">
        <f t="shared" si="1"/>
        <v/>
      </c>
      <c r="S57" s="156"/>
      <c r="T57" s="157" t="str">
        <f>IF($B57="","",IF(AND($Q57="yes",SUMPRODUCT((T$6:T56&gt;0)*($B$6:$B56=$B57)*1)=0),MAX(T$6:T56)+1,0))</f>
        <v/>
      </c>
      <c r="U57" s="157" t="str">
        <f>IF($B57="","",IF($Q57="yes",MAX(U$6:U56)+IF(OR($I57="",COUNTIF($R:$R,$I57)&gt;0),1,COUNTIF($B:$B,$I57)),0))</f>
        <v/>
      </c>
      <c r="V57" s="143"/>
    </row>
    <row r="58" spans="1:22" ht="15" customHeight="1" x14ac:dyDescent="0.25">
      <c r="A58" s="152">
        <f t="shared" si="2"/>
        <v>52</v>
      </c>
      <c r="B58" s="170"/>
      <c r="C58" s="170"/>
      <c r="D58" s="170"/>
      <c r="E58" s="170"/>
      <c r="F58" s="170"/>
      <c r="G58" s="175"/>
      <c r="H58" s="175"/>
      <c r="I58" s="170"/>
      <c r="J58" s="176"/>
      <c r="K58" s="153"/>
      <c r="L58" s="170"/>
      <c r="M58" s="170"/>
      <c r="N58" s="170"/>
      <c r="O58" s="170"/>
      <c r="P58" s="170"/>
      <c r="Q58" s="158" t="str">
        <f t="shared" si="0"/>
        <v/>
      </c>
      <c r="R58" s="159" t="str">
        <f t="shared" si="1"/>
        <v/>
      </c>
      <c r="S58" s="156"/>
      <c r="T58" s="157" t="str">
        <f>IF($B58="","",IF(AND($Q58="yes",SUMPRODUCT((T$6:T57&gt;0)*($B$6:$B57=$B58)*1)=0),MAX(T$6:T57)+1,0))</f>
        <v/>
      </c>
      <c r="U58" s="157" t="str">
        <f>IF($B58="","",IF($Q58="yes",MAX(U$6:U57)+IF(OR($I58="",COUNTIF($R:$R,$I58)&gt;0),1,COUNTIF($B:$B,$I58)),0))</f>
        <v/>
      </c>
      <c r="V58" s="143"/>
    </row>
    <row r="59" spans="1:22" ht="15" customHeight="1" x14ac:dyDescent="0.25">
      <c r="A59" s="152">
        <f t="shared" si="2"/>
        <v>53</v>
      </c>
      <c r="B59" s="170"/>
      <c r="C59" s="170"/>
      <c r="D59" s="170"/>
      <c r="E59" s="170"/>
      <c r="F59" s="170"/>
      <c r="G59" s="175"/>
      <c r="H59" s="175"/>
      <c r="I59" s="170"/>
      <c r="J59" s="176"/>
      <c r="K59" s="153"/>
      <c r="L59" s="170"/>
      <c r="M59" s="170"/>
      <c r="N59" s="170"/>
      <c r="O59" s="170"/>
      <c r="P59" s="170"/>
      <c r="Q59" s="158" t="str">
        <f t="shared" si="0"/>
        <v/>
      </c>
      <c r="R59" s="159" t="str">
        <f t="shared" si="1"/>
        <v/>
      </c>
      <c r="S59" s="156"/>
      <c r="T59" s="157" t="str">
        <f>IF($B59="","",IF(AND($Q59="yes",SUMPRODUCT((T$6:T58&gt;0)*($B$6:$B58=$B59)*1)=0),MAX(T$6:T58)+1,0))</f>
        <v/>
      </c>
      <c r="U59" s="157" t="str">
        <f>IF($B59="","",IF($Q59="yes",MAX(U$6:U58)+IF(OR($I59="",COUNTIF($R:$R,$I59)&gt;0),1,COUNTIF($B:$B,$I59)),0))</f>
        <v/>
      </c>
      <c r="V59" s="143"/>
    </row>
    <row r="60" spans="1:22" ht="15" customHeight="1" x14ac:dyDescent="0.25">
      <c r="A60" s="152">
        <f t="shared" si="2"/>
        <v>54</v>
      </c>
      <c r="B60" s="170"/>
      <c r="C60" s="170"/>
      <c r="D60" s="170"/>
      <c r="E60" s="170"/>
      <c r="F60" s="170"/>
      <c r="G60" s="175"/>
      <c r="H60" s="175"/>
      <c r="I60" s="170"/>
      <c r="J60" s="176"/>
      <c r="K60" s="153"/>
      <c r="L60" s="170"/>
      <c r="M60" s="170"/>
      <c r="N60" s="170"/>
      <c r="O60" s="170"/>
      <c r="P60" s="170"/>
      <c r="Q60" s="158" t="str">
        <f t="shared" si="0"/>
        <v/>
      </c>
      <c r="R60" s="159" t="str">
        <f t="shared" si="1"/>
        <v/>
      </c>
      <c r="S60" s="156"/>
      <c r="T60" s="157" t="str">
        <f>IF($B60="","",IF(AND($Q60="yes",SUMPRODUCT((T$6:T59&gt;0)*($B$6:$B59=$B60)*1)=0),MAX(T$6:T59)+1,0))</f>
        <v/>
      </c>
      <c r="U60" s="157" t="str">
        <f>IF($B60="","",IF($Q60="yes",MAX(U$6:U59)+IF(OR($I60="",COUNTIF($R:$R,$I60)&gt;0),1,COUNTIF($B:$B,$I60)),0))</f>
        <v/>
      </c>
      <c r="V60" s="143"/>
    </row>
    <row r="61" spans="1:22" ht="15" customHeight="1" x14ac:dyDescent="0.25">
      <c r="A61" s="152">
        <f t="shared" si="2"/>
        <v>55</v>
      </c>
      <c r="B61" s="170"/>
      <c r="C61" s="170"/>
      <c r="D61" s="170"/>
      <c r="E61" s="170"/>
      <c r="F61" s="170"/>
      <c r="G61" s="175"/>
      <c r="H61" s="175"/>
      <c r="I61" s="170"/>
      <c r="J61" s="176"/>
      <c r="K61" s="153"/>
      <c r="L61" s="170"/>
      <c r="M61" s="170"/>
      <c r="N61" s="170"/>
      <c r="O61" s="170"/>
      <c r="P61" s="170"/>
      <c r="Q61" s="158" t="str">
        <f t="shared" si="0"/>
        <v/>
      </c>
      <c r="R61" s="159" t="str">
        <f t="shared" si="1"/>
        <v/>
      </c>
      <c r="S61" s="156"/>
      <c r="T61" s="157" t="str">
        <f>IF($B61="","",IF(AND($Q61="yes",SUMPRODUCT((T$6:T60&gt;0)*($B$6:$B60=$B61)*1)=0),MAX(T$6:T60)+1,0))</f>
        <v/>
      </c>
      <c r="U61" s="157" t="str">
        <f>IF($B61="","",IF($Q61="yes",MAX(U$6:U60)+IF(OR($I61="",COUNTIF($R:$R,$I61)&gt;0),1,COUNTIF($B:$B,$I61)),0))</f>
        <v/>
      </c>
      <c r="V61" s="143"/>
    </row>
    <row r="62" spans="1:22" ht="15" customHeight="1" x14ac:dyDescent="0.25">
      <c r="A62" s="152">
        <f t="shared" si="2"/>
        <v>56</v>
      </c>
      <c r="B62" s="170"/>
      <c r="C62" s="170"/>
      <c r="D62" s="170"/>
      <c r="E62" s="170"/>
      <c r="F62" s="170"/>
      <c r="G62" s="175"/>
      <c r="H62" s="175"/>
      <c r="I62" s="170"/>
      <c r="J62" s="176"/>
      <c r="K62" s="153"/>
      <c r="L62" s="170"/>
      <c r="M62" s="170"/>
      <c r="N62" s="170"/>
      <c r="O62" s="170"/>
      <c r="P62" s="170"/>
      <c r="Q62" s="158" t="str">
        <f t="shared" si="0"/>
        <v/>
      </c>
      <c r="R62" s="159" t="str">
        <f t="shared" si="1"/>
        <v/>
      </c>
      <c r="S62" s="156"/>
      <c r="T62" s="157" t="str">
        <f>IF($B62="","",IF(AND($Q62="yes",SUMPRODUCT((T$6:T61&gt;0)*($B$6:$B61=$B62)*1)=0),MAX(T$6:T61)+1,0))</f>
        <v/>
      </c>
      <c r="U62" s="157" t="str">
        <f>IF($B62="","",IF($Q62="yes",MAX(U$6:U61)+IF(OR($I62="",COUNTIF($R:$R,$I62)&gt;0),1,COUNTIF($B:$B,$I62)),0))</f>
        <v/>
      </c>
      <c r="V62" s="143"/>
    </row>
    <row r="63" spans="1:22" ht="15" customHeight="1" x14ac:dyDescent="0.25">
      <c r="A63" s="152">
        <f t="shared" si="2"/>
        <v>57</v>
      </c>
      <c r="B63" s="170"/>
      <c r="C63" s="170"/>
      <c r="D63" s="170"/>
      <c r="E63" s="170"/>
      <c r="F63" s="170"/>
      <c r="G63" s="175"/>
      <c r="H63" s="175"/>
      <c r="I63" s="170"/>
      <c r="J63" s="176"/>
      <c r="K63" s="153"/>
      <c r="L63" s="170"/>
      <c r="M63" s="170"/>
      <c r="N63" s="170"/>
      <c r="O63" s="170"/>
      <c r="P63" s="170"/>
      <c r="Q63" s="158" t="str">
        <f t="shared" si="0"/>
        <v/>
      </c>
      <c r="R63" s="159" t="str">
        <f t="shared" si="1"/>
        <v/>
      </c>
      <c r="S63" s="156"/>
      <c r="T63" s="157" t="str">
        <f>IF($B63="","",IF(AND($Q63="yes",SUMPRODUCT((T$6:T62&gt;0)*($B$6:$B62=$B63)*1)=0),MAX(T$6:T62)+1,0))</f>
        <v/>
      </c>
      <c r="U63" s="157" t="str">
        <f>IF($B63="","",IF($Q63="yes",MAX(U$6:U62)+IF(OR($I63="",COUNTIF($R:$R,$I63)&gt;0),1,COUNTIF($B:$B,$I63)),0))</f>
        <v/>
      </c>
      <c r="V63" s="143"/>
    </row>
    <row r="64" spans="1:22" ht="15" customHeight="1" x14ac:dyDescent="0.25">
      <c r="A64" s="152">
        <f t="shared" si="2"/>
        <v>58</v>
      </c>
      <c r="B64" s="170"/>
      <c r="C64" s="170"/>
      <c r="D64" s="170"/>
      <c r="E64" s="170"/>
      <c r="F64" s="170"/>
      <c r="G64" s="175"/>
      <c r="H64" s="175"/>
      <c r="I64" s="170"/>
      <c r="J64" s="176"/>
      <c r="K64" s="153"/>
      <c r="L64" s="170"/>
      <c r="M64" s="170"/>
      <c r="N64" s="170"/>
      <c r="O64" s="170"/>
      <c r="P64" s="170"/>
      <c r="Q64" s="158" t="str">
        <f t="shared" si="0"/>
        <v/>
      </c>
      <c r="R64" s="159" t="str">
        <f t="shared" si="1"/>
        <v/>
      </c>
      <c r="S64" s="156"/>
      <c r="T64" s="157" t="str">
        <f>IF($B64="","",IF(AND($Q64="yes",SUMPRODUCT((T$6:T63&gt;0)*($B$6:$B63=$B64)*1)=0),MAX(T$6:T63)+1,0))</f>
        <v/>
      </c>
      <c r="U64" s="157" t="str">
        <f>IF($B64="","",IF($Q64="yes",MAX(U$6:U63)+IF(OR($I64="",COUNTIF($R:$R,$I64)&gt;0),1,COUNTIF($B:$B,$I64)),0))</f>
        <v/>
      </c>
      <c r="V64" s="143"/>
    </row>
    <row r="65" spans="1:22" ht="15" customHeight="1" x14ac:dyDescent="0.25">
      <c r="A65" s="152">
        <f t="shared" si="2"/>
        <v>59</v>
      </c>
      <c r="B65" s="170"/>
      <c r="C65" s="170"/>
      <c r="D65" s="170"/>
      <c r="E65" s="170"/>
      <c r="F65" s="170"/>
      <c r="G65" s="175"/>
      <c r="H65" s="175"/>
      <c r="I65" s="170"/>
      <c r="J65" s="176"/>
      <c r="K65" s="153"/>
      <c r="L65" s="170"/>
      <c r="M65" s="170"/>
      <c r="N65" s="170"/>
      <c r="O65" s="170"/>
      <c r="P65" s="170"/>
      <c r="Q65" s="158" t="str">
        <f t="shared" si="0"/>
        <v/>
      </c>
      <c r="R65" s="159" t="str">
        <f t="shared" si="1"/>
        <v/>
      </c>
      <c r="S65" s="156"/>
      <c r="T65" s="157" t="str">
        <f>IF($B65="","",IF(AND($Q65="yes",SUMPRODUCT((T$6:T64&gt;0)*($B$6:$B64=$B65)*1)=0),MAX(T$6:T64)+1,0))</f>
        <v/>
      </c>
      <c r="U65" s="157" t="str">
        <f>IF($B65="","",IF($Q65="yes",MAX(U$6:U64)+IF(OR($I65="",COUNTIF($R:$R,$I65)&gt;0),1,COUNTIF($B:$B,$I65)),0))</f>
        <v/>
      </c>
      <c r="V65" s="143"/>
    </row>
    <row r="66" spans="1:22" ht="15" customHeight="1" x14ac:dyDescent="0.25">
      <c r="A66" s="152">
        <f t="shared" si="2"/>
        <v>60</v>
      </c>
      <c r="B66" s="170"/>
      <c r="C66" s="170"/>
      <c r="D66" s="170"/>
      <c r="E66" s="170"/>
      <c r="F66" s="170"/>
      <c r="G66" s="175"/>
      <c r="H66" s="175"/>
      <c r="I66" s="170"/>
      <c r="J66" s="176"/>
      <c r="K66" s="153"/>
      <c r="L66" s="170"/>
      <c r="M66" s="170"/>
      <c r="N66" s="170"/>
      <c r="O66" s="170"/>
      <c r="P66" s="170"/>
      <c r="Q66" s="158" t="str">
        <f t="shared" si="0"/>
        <v/>
      </c>
      <c r="R66" s="159" t="str">
        <f t="shared" si="1"/>
        <v/>
      </c>
      <c r="S66" s="156"/>
      <c r="T66" s="157" t="str">
        <f>IF($B66="","",IF(AND($Q66="yes",SUMPRODUCT((T$6:T65&gt;0)*($B$6:$B65=$B66)*1)=0),MAX(T$6:T65)+1,0))</f>
        <v/>
      </c>
      <c r="U66" s="157" t="str">
        <f>IF($B66="","",IF($Q66="yes",MAX(U$6:U65)+IF(OR($I66="",COUNTIF($R:$R,$I66)&gt;0),1,COUNTIF($B:$B,$I66)),0))</f>
        <v/>
      </c>
      <c r="V66" s="143"/>
    </row>
    <row r="67" spans="1:22" ht="15" customHeight="1" x14ac:dyDescent="0.25">
      <c r="A67" s="152">
        <f t="shared" si="2"/>
        <v>61</v>
      </c>
      <c r="B67" s="170"/>
      <c r="C67" s="170"/>
      <c r="D67" s="170"/>
      <c r="E67" s="170"/>
      <c r="F67" s="170"/>
      <c r="G67" s="175"/>
      <c r="H67" s="175"/>
      <c r="I67" s="170"/>
      <c r="J67" s="176"/>
      <c r="K67" s="153"/>
      <c r="L67" s="170"/>
      <c r="M67" s="170"/>
      <c r="N67" s="170"/>
      <c r="O67" s="170"/>
      <c r="P67" s="170"/>
      <c r="Q67" s="158" t="str">
        <f t="shared" si="0"/>
        <v/>
      </c>
      <c r="R67" s="159" t="str">
        <f t="shared" si="1"/>
        <v/>
      </c>
      <c r="S67" s="156"/>
      <c r="T67" s="157" t="str">
        <f>IF($B67="","",IF(AND($Q67="yes",SUMPRODUCT((T$6:T66&gt;0)*($B$6:$B66=$B67)*1)=0),MAX(T$6:T66)+1,0))</f>
        <v/>
      </c>
      <c r="U67" s="157" t="str">
        <f>IF($B67="","",IF($Q67="yes",MAX(U$6:U66)+IF(OR($I67="",COUNTIF($R:$R,$I67)&gt;0),1,COUNTIF($B:$B,$I67)),0))</f>
        <v/>
      </c>
      <c r="V67" s="143"/>
    </row>
    <row r="68" spans="1:22" ht="15" customHeight="1" x14ac:dyDescent="0.25">
      <c r="A68" s="152">
        <f t="shared" si="2"/>
        <v>62</v>
      </c>
      <c r="B68" s="170"/>
      <c r="C68" s="170"/>
      <c r="D68" s="170"/>
      <c r="E68" s="170"/>
      <c r="F68" s="170"/>
      <c r="G68" s="175"/>
      <c r="H68" s="175"/>
      <c r="I68" s="170"/>
      <c r="J68" s="176"/>
      <c r="K68" s="153"/>
      <c r="L68" s="170"/>
      <c r="M68" s="170"/>
      <c r="N68" s="170"/>
      <c r="O68" s="170"/>
      <c r="P68" s="170"/>
      <c r="Q68" s="158" t="str">
        <f t="shared" si="0"/>
        <v/>
      </c>
      <c r="R68" s="159" t="str">
        <f t="shared" si="1"/>
        <v/>
      </c>
      <c r="S68" s="156"/>
      <c r="T68" s="157" t="str">
        <f>IF($B68="","",IF(AND($Q68="yes",SUMPRODUCT((T$6:T67&gt;0)*($B$6:$B67=$B68)*1)=0),MAX(T$6:T67)+1,0))</f>
        <v/>
      </c>
      <c r="U68" s="157" t="str">
        <f>IF($B68="","",IF($Q68="yes",MAX(U$6:U67)+IF(OR($I68="",COUNTIF($R:$R,$I68)&gt;0),1,COUNTIF($B:$B,$I68)),0))</f>
        <v/>
      </c>
      <c r="V68" s="143"/>
    </row>
    <row r="69" spans="1:22" ht="15" customHeight="1" x14ac:dyDescent="0.25">
      <c r="A69" s="152">
        <f t="shared" si="2"/>
        <v>63</v>
      </c>
      <c r="B69" s="170"/>
      <c r="C69" s="170"/>
      <c r="D69" s="170"/>
      <c r="E69" s="170"/>
      <c r="F69" s="170"/>
      <c r="G69" s="175"/>
      <c r="H69" s="175"/>
      <c r="I69" s="170"/>
      <c r="J69" s="176"/>
      <c r="K69" s="153"/>
      <c r="L69" s="170"/>
      <c r="M69" s="170"/>
      <c r="N69" s="170"/>
      <c r="O69" s="170"/>
      <c r="P69" s="170"/>
      <c r="Q69" s="158" t="str">
        <f t="shared" si="0"/>
        <v/>
      </c>
      <c r="R69" s="159" t="str">
        <f t="shared" si="1"/>
        <v/>
      </c>
      <c r="S69" s="156"/>
      <c r="T69" s="157" t="str">
        <f>IF($B69="","",IF(AND($Q69="yes",SUMPRODUCT((T$6:T68&gt;0)*($B$6:$B68=$B69)*1)=0),MAX(T$6:T68)+1,0))</f>
        <v/>
      </c>
      <c r="U69" s="157" t="str">
        <f>IF($B69="","",IF($Q69="yes",MAX(U$6:U68)+IF(OR($I69="",COUNTIF($R:$R,$I69)&gt;0),1,COUNTIF($B:$B,$I69)),0))</f>
        <v/>
      </c>
      <c r="V69" s="143"/>
    </row>
    <row r="70" spans="1:22" ht="15" customHeight="1" x14ac:dyDescent="0.25">
      <c r="A70" s="152">
        <f t="shared" si="2"/>
        <v>64</v>
      </c>
      <c r="B70" s="170"/>
      <c r="C70" s="170"/>
      <c r="D70" s="170"/>
      <c r="E70" s="170"/>
      <c r="F70" s="170"/>
      <c r="G70" s="175"/>
      <c r="H70" s="175"/>
      <c r="I70" s="170"/>
      <c r="J70" s="176"/>
      <c r="K70" s="153"/>
      <c r="L70" s="170"/>
      <c r="M70" s="170"/>
      <c r="N70" s="170"/>
      <c r="O70" s="170"/>
      <c r="P70" s="170"/>
      <c r="Q70" s="158" t="str">
        <f t="shared" si="0"/>
        <v/>
      </c>
      <c r="R70" s="159" t="str">
        <f t="shared" si="1"/>
        <v/>
      </c>
      <c r="S70" s="156"/>
      <c r="T70" s="157" t="str">
        <f>IF($B70="","",IF(AND($Q70="yes",SUMPRODUCT((T$6:T69&gt;0)*($B$6:$B69=$B70)*1)=0),MAX(T$6:T69)+1,0))</f>
        <v/>
      </c>
      <c r="U70" s="157" t="str">
        <f>IF($B70="","",IF($Q70="yes",MAX(U$6:U69)+IF(OR($I70="",COUNTIF($R:$R,$I70)&gt;0),1,COUNTIF($B:$B,$I70)),0))</f>
        <v/>
      </c>
      <c r="V70" s="143"/>
    </row>
    <row r="71" spans="1:22" ht="15" customHeight="1" x14ac:dyDescent="0.25">
      <c r="A71" s="152">
        <f t="shared" si="2"/>
        <v>65</v>
      </c>
      <c r="B71" s="170"/>
      <c r="C71" s="170"/>
      <c r="D71" s="170"/>
      <c r="E71" s="170"/>
      <c r="F71" s="170"/>
      <c r="G71" s="175"/>
      <c r="H71" s="175"/>
      <c r="I71" s="170"/>
      <c r="J71" s="176"/>
      <c r="K71" s="153"/>
      <c r="L71" s="170"/>
      <c r="M71" s="170"/>
      <c r="N71" s="170"/>
      <c r="O71" s="170"/>
      <c r="P71" s="170"/>
      <c r="Q71" s="158" t="str">
        <f t="shared" ref="Q71:Q134" si="3">IF($B71="","",IF(COUNTIF($L71:$P71,"=Yes")&gt;0,"Yes","No"))</f>
        <v/>
      </c>
      <c r="R71" s="159" t="str">
        <f t="shared" ref="R71:R134" si="4">IF($B71="","",IFERROR(IF($Q71="Yes",$B71,VLOOKUP($I71,LE_Inputs,COLUMNS(LE_Inputs),FALSE)),"None"))</f>
        <v/>
      </c>
      <c r="S71" s="156"/>
      <c r="T71" s="157" t="str">
        <f>IF($B71="","",IF(AND($Q71="yes",SUMPRODUCT((T$6:T70&gt;0)*($B$6:$B70=$B71)*1)=0),MAX(T$6:T70)+1,0))</f>
        <v/>
      </c>
      <c r="U71" s="157" t="str">
        <f>IF($B71="","",IF($Q71="yes",MAX(U$6:U70)+IF(OR($I71="",COUNTIF($R:$R,$I71)&gt;0),1,COUNTIF($B:$B,$I71)),0))</f>
        <v/>
      </c>
      <c r="V71" s="143"/>
    </row>
    <row r="72" spans="1:22" ht="15" customHeight="1" x14ac:dyDescent="0.25">
      <c r="A72" s="152">
        <f t="shared" si="2"/>
        <v>66</v>
      </c>
      <c r="B72" s="170"/>
      <c r="C72" s="170"/>
      <c r="D72" s="170"/>
      <c r="E72" s="170"/>
      <c r="F72" s="170"/>
      <c r="G72" s="175"/>
      <c r="H72" s="175"/>
      <c r="I72" s="170"/>
      <c r="J72" s="176"/>
      <c r="K72" s="153"/>
      <c r="L72" s="170"/>
      <c r="M72" s="170"/>
      <c r="N72" s="170"/>
      <c r="O72" s="170"/>
      <c r="P72" s="170"/>
      <c r="Q72" s="158" t="str">
        <f t="shared" si="3"/>
        <v/>
      </c>
      <c r="R72" s="159" t="str">
        <f t="shared" si="4"/>
        <v/>
      </c>
      <c r="S72" s="156"/>
      <c r="T72" s="157" t="str">
        <f>IF($B72="","",IF(AND($Q72="yes",SUMPRODUCT((T$6:T71&gt;0)*($B$6:$B71=$B72)*1)=0),MAX(T$6:T71)+1,0))</f>
        <v/>
      </c>
      <c r="U72" s="157" t="str">
        <f>IF($B72="","",IF($Q72="yes",MAX(U$6:U71)+IF(OR($I72="",COUNTIF($R:$R,$I72)&gt;0),1,COUNTIF($B:$B,$I72)),0))</f>
        <v/>
      </c>
      <c r="V72" s="143"/>
    </row>
    <row r="73" spans="1:22" ht="15" customHeight="1" x14ac:dyDescent="0.25">
      <c r="A73" s="152">
        <f t="shared" ref="A73:A136" si="5">A72+1</f>
        <v>67</v>
      </c>
      <c r="B73" s="170"/>
      <c r="C73" s="170"/>
      <c r="D73" s="170"/>
      <c r="E73" s="170"/>
      <c r="F73" s="170"/>
      <c r="G73" s="175"/>
      <c r="H73" s="175"/>
      <c r="I73" s="170"/>
      <c r="J73" s="176"/>
      <c r="K73" s="153"/>
      <c r="L73" s="170"/>
      <c r="M73" s="170"/>
      <c r="N73" s="170"/>
      <c r="O73" s="170"/>
      <c r="P73" s="170"/>
      <c r="Q73" s="158" t="str">
        <f t="shared" si="3"/>
        <v/>
      </c>
      <c r="R73" s="159" t="str">
        <f t="shared" si="4"/>
        <v/>
      </c>
      <c r="S73" s="156"/>
      <c r="T73" s="157" t="str">
        <f>IF($B73="","",IF(AND($Q73="yes",SUMPRODUCT((T$6:T72&gt;0)*($B$6:$B72=$B73)*1)=0),MAX(T$6:T72)+1,0))</f>
        <v/>
      </c>
      <c r="U73" s="157" t="str">
        <f>IF($B73="","",IF($Q73="yes",MAX(U$6:U72)+IF(OR($I73="",COUNTIF($R:$R,$I73)&gt;0),1,COUNTIF($B:$B,$I73)),0))</f>
        <v/>
      </c>
      <c r="V73" s="143"/>
    </row>
    <row r="74" spans="1:22" ht="15" customHeight="1" x14ac:dyDescent="0.25">
      <c r="A74" s="152">
        <f t="shared" si="5"/>
        <v>68</v>
      </c>
      <c r="B74" s="170"/>
      <c r="C74" s="170"/>
      <c r="D74" s="170"/>
      <c r="E74" s="170"/>
      <c r="F74" s="170"/>
      <c r="G74" s="175"/>
      <c r="H74" s="175"/>
      <c r="I74" s="170"/>
      <c r="J74" s="176"/>
      <c r="K74" s="153"/>
      <c r="L74" s="170"/>
      <c r="M74" s="170"/>
      <c r="N74" s="170"/>
      <c r="O74" s="170"/>
      <c r="P74" s="170"/>
      <c r="Q74" s="158" t="str">
        <f t="shared" si="3"/>
        <v/>
      </c>
      <c r="R74" s="159" t="str">
        <f t="shared" si="4"/>
        <v/>
      </c>
      <c r="S74" s="156"/>
      <c r="T74" s="157" t="str">
        <f>IF($B74="","",IF(AND($Q74="yes",SUMPRODUCT((T$6:T73&gt;0)*($B$6:$B73=$B74)*1)=0),MAX(T$6:T73)+1,0))</f>
        <v/>
      </c>
      <c r="U74" s="157" t="str">
        <f>IF($B74="","",IF($Q74="yes",MAX(U$6:U73)+IF(OR($I74="",COUNTIF($R:$R,$I74)&gt;0),1,COUNTIF($B:$B,$I74)),0))</f>
        <v/>
      </c>
      <c r="V74" s="143"/>
    </row>
    <row r="75" spans="1:22" ht="15" customHeight="1" x14ac:dyDescent="0.25">
      <c r="A75" s="152">
        <f t="shared" si="5"/>
        <v>69</v>
      </c>
      <c r="B75" s="170"/>
      <c r="C75" s="170"/>
      <c r="D75" s="170"/>
      <c r="E75" s="170"/>
      <c r="F75" s="170"/>
      <c r="G75" s="175"/>
      <c r="H75" s="175"/>
      <c r="I75" s="170"/>
      <c r="J75" s="176"/>
      <c r="K75" s="153"/>
      <c r="L75" s="170"/>
      <c r="M75" s="170"/>
      <c r="N75" s="170"/>
      <c r="O75" s="170"/>
      <c r="P75" s="170"/>
      <c r="Q75" s="158" t="str">
        <f t="shared" si="3"/>
        <v/>
      </c>
      <c r="R75" s="159" t="str">
        <f t="shared" si="4"/>
        <v/>
      </c>
      <c r="S75" s="156"/>
      <c r="T75" s="157" t="str">
        <f>IF($B75="","",IF(AND($Q75="yes",SUMPRODUCT((T$6:T74&gt;0)*($B$6:$B74=$B75)*1)=0),MAX(T$6:T74)+1,0))</f>
        <v/>
      </c>
      <c r="U75" s="157" t="str">
        <f>IF($B75="","",IF($Q75="yes",MAX(U$6:U74)+IF(OR($I75="",COUNTIF($R:$R,$I75)&gt;0),1,COUNTIF($B:$B,$I75)),0))</f>
        <v/>
      </c>
      <c r="V75" s="143"/>
    </row>
    <row r="76" spans="1:22" ht="15" customHeight="1" x14ac:dyDescent="0.25">
      <c r="A76" s="152">
        <f t="shared" si="5"/>
        <v>70</v>
      </c>
      <c r="B76" s="170"/>
      <c r="C76" s="170"/>
      <c r="D76" s="170"/>
      <c r="E76" s="170"/>
      <c r="F76" s="170"/>
      <c r="G76" s="175"/>
      <c r="H76" s="175"/>
      <c r="I76" s="170"/>
      <c r="J76" s="176"/>
      <c r="K76" s="153"/>
      <c r="L76" s="170"/>
      <c r="M76" s="170"/>
      <c r="N76" s="170"/>
      <c r="O76" s="170"/>
      <c r="P76" s="170"/>
      <c r="Q76" s="158" t="str">
        <f t="shared" si="3"/>
        <v/>
      </c>
      <c r="R76" s="159" t="str">
        <f t="shared" si="4"/>
        <v/>
      </c>
      <c r="S76" s="156"/>
      <c r="T76" s="157" t="str">
        <f>IF($B76="","",IF(AND($Q76="yes",SUMPRODUCT((T$6:T75&gt;0)*($B$6:$B75=$B76)*1)=0),MAX(T$6:T75)+1,0))</f>
        <v/>
      </c>
      <c r="U76" s="157" t="str">
        <f>IF($B76="","",IF($Q76="yes",MAX(U$6:U75)+IF(OR($I76="",COUNTIF($R:$R,$I76)&gt;0),1,COUNTIF($B:$B,$I76)),0))</f>
        <v/>
      </c>
      <c r="V76" s="143"/>
    </row>
    <row r="77" spans="1:22" ht="15" customHeight="1" x14ac:dyDescent="0.25">
      <c r="A77" s="152">
        <f t="shared" si="5"/>
        <v>71</v>
      </c>
      <c r="B77" s="170"/>
      <c r="C77" s="170"/>
      <c r="D77" s="170"/>
      <c r="E77" s="170"/>
      <c r="F77" s="170"/>
      <c r="G77" s="175"/>
      <c r="H77" s="175"/>
      <c r="I77" s="170"/>
      <c r="J77" s="176"/>
      <c r="K77" s="153"/>
      <c r="L77" s="170"/>
      <c r="M77" s="170"/>
      <c r="N77" s="170"/>
      <c r="O77" s="170"/>
      <c r="P77" s="170"/>
      <c r="Q77" s="158" t="str">
        <f t="shared" si="3"/>
        <v/>
      </c>
      <c r="R77" s="159" t="str">
        <f t="shared" si="4"/>
        <v/>
      </c>
      <c r="S77" s="156"/>
      <c r="T77" s="157" t="str">
        <f>IF($B77="","",IF(AND($Q77="yes",SUMPRODUCT((T$6:T76&gt;0)*($B$6:$B76=$B77)*1)=0),MAX(T$6:T76)+1,0))</f>
        <v/>
      </c>
      <c r="U77" s="157" t="str">
        <f>IF($B77="","",IF($Q77="yes",MAX(U$6:U76)+IF(OR($I77="",COUNTIF($R:$R,$I77)&gt;0),1,COUNTIF($B:$B,$I77)),0))</f>
        <v/>
      </c>
      <c r="V77" s="143"/>
    </row>
    <row r="78" spans="1:22" ht="15" customHeight="1" x14ac:dyDescent="0.25">
      <c r="A78" s="152">
        <f t="shared" si="5"/>
        <v>72</v>
      </c>
      <c r="B78" s="170"/>
      <c r="C78" s="170"/>
      <c r="D78" s="170"/>
      <c r="E78" s="170"/>
      <c r="F78" s="170"/>
      <c r="G78" s="175"/>
      <c r="H78" s="175"/>
      <c r="I78" s="170"/>
      <c r="J78" s="176"/>
      <c r="K78" s="153"/>
      <c r="L78" s="170"/>
      <c r="M78" s="170"/>
      <c r="N78" s="170"/>
      <c r="O78" s="170"/>
      <c r="P78" s="170"/>
      <c r="Q78" s="158" t="str">
        <f t="shared" si="3"/>
        <v/>
      </c>
      <c r="R78" s="159" t="str">
        <f t="shared" si="4"/>
        <v/>
      </c>
      <c r="S78" s="156"/>
      <c r="T78" s="157" t="str">
        <f>IF($B78="","",IF(AND($Q78="yes",SUMPRODUCT((T$6:T77&gt;0)*($B$6:$B77=$B78)*1)=0),MAX(T$6:T77)+1,0))</f>
        <v/>
      </c>
      <c r="U78" s="157" t="str">
        <f>IF($B78="","",IF($Q78="yes",MAX(U$6:U77)+IF(OR($I78="",COUNTIF($R:$R,$I78)&gt;0),1,COUNTIF($B:$B,$I78)),0))</f>
        <v/>
      </c>
      <c r="V78" s="143"/>
    </row>
    <row r="79" spans="1:22" ht="15" customHeight="1" x14ac:dyDescent="0.25">
      <c r="A79" s="152">
        <f t="shared" si="5"/>
        <v>73</v>
      </c>
      <c r="B79" s="170"/>
      <c r="C79" s="170"/>
      <c r="D79" s="170"/>
      <c r="E79" s="170"/>
      <c r="F79" s="170"/>
      <c r="G79" s="175"/>
      <c r="H79" s="175"/>
      <c r="I79" s="170"/>
      <c r="J79" s="176"/>
      <c r="K79" s="153"/>
      <c r="L79" s="170"/>
      <c r="M79" s="170"/>
      <c r="N79" s="170"/>
      <c r="O79" s="170"/>
      <c r="P79" s="170"/>
      <c r="Q79" s="158" t="str">
        <f t="shared" si="3"/>
        <v/>
      </c>
      <c r="R79" s="159" t="str">
        <f t="shared" si="4"/>
        <v/>
      </c>
      <c r="S79" s="156"/>
      <c r="T79" s="157" t="str">
        <f>IF($B79="","",IF(AND($Q79="yes",SUMPRODUCT((T$6:T78&gt;0)*($B$6:$B78=$B79)*1)=0),MAX(T$6:T78)+1,0))</f>
        <v/>
      </c>
      <c r="U79" s="157" t="str">
        <f>IF($B79="","",IF($Q79="yes",MAX(U$6:U78)+IF(OR($I79="",COUNTIF($R:$R,$I79)&gt;0),1,COUNTIF($B:$B,$I79)),0))</f>
        <v/>
      </c>
      <c r="V79" s="143"/>
    </row>
    <row r="80" spans="1:22" ht="15" customHeight="1" x14ac:dyDescent="0.25">
      <c r="A80" s="152">
        <f t="shared" si="5"/>
        <v>74</v>
      </c>
      <c r="B80" s="170"/>
      <c r="C80" s="170"/>
      <c r="D80" s="170"/>
      <c r="E80" s="170"/>
      <c r="F80" s="170"/>
      <c r="G80" s="175"/>
      <c r="H80" s="175"/>
      <c r="I80" s="170"/>
      <c r="J80" s="176"/>
      <c r="K80" s="153"/>
      <c r="L80" s="170"/>
      <c r="M80" s="170"/>
      <c r="N80" s="170"/>
      <c r="O80" s="170"/>
      <c r="P80" s="170"/>
      <c r="Q80" s="158" t="str">
        <f t="shared" si="3"/>
        <v/>
      </c>
      <c r="R80" s="159" t="str">
        <f t="shared" si="4"/>
        <v/>
      </c>
      <c r="S80" s="156"/>
      <c r="T80" s="157" t="str">
        <f>IF($B80="","",IF(AND($Q80="yes",SUMPRODUCT((T$6:T79&gt;0)*($B$6:$B79=$B80)*1)=0),MAX(T$6:T79)+1,0))</f>
        <v/>
      </c>
      <c r="U80" s="157" t="str">
        <f>IF($B80="","",IF($Q80="yes",MAX(U$6:U79)+IF(OR($I80="",COUNTIF($R:$R,$I80)&gt;0),1,COUNTIF($B:$B,$I80)),0))</f>
        <v/>
      </c>
      <c r="V80" s="143"/>
    </row>
    <row r="81" spans="1:22" ht="15" customHeight="1" x14ac:dyDescent="0.25">
      <c r="A81" s="152">
        <f t="shared" si="5"/>
        <v>75</v>
      </c>
      <c r="B81" s="170"/>
      <c r="C81" s="170"/>
      <c r="D81" s="170"/>
      <c r="E81" s="170"/>
      <c r="F81" s="170"/>
      <c r="G81" s="175"/>
      <c r="H81" s="175"/>
      <c r="I81" s="170"/>
      <c r="J81" s="176"/>
      <c r="K81" s="153"/>
      <c r="L81" s="170"/>
      <c r="M81" s="170"/>
      <c r="N81" s="170"/>
      <c r="O81" s="170"/>
      <c r="P81" s="170"/>
      <c r="Q81" s="158" t="str">
        <f t="shared" si="3"/>
        <v/>
      </c>
      <c r="R81" s="159" t="str">
        <f t="shared" si="4"/>
        <v/>
      </c>
      <c r="S81" s="156"/>
      <c r="T81" s="157" t="str">
        <f>IF($B81="","",IF(AND($Q81="yes",SUMPRODUCT((T$6:T80&gt;0)*($B$6:$B80=$B81)*1)=0),MAX(T$6:T80)+1,0))</f>
        <v/>
      </c>
      <c r="U81" s="157" t="str">
        <f>IF($B81="","",IF($Q81="yes",MAX(U$6:U80)+IF(OR($I81="",COUNTIF($R:$R,$I81)&gt;0),1,COUNTIF($B:$B,$I81)),0))</f>
        <v/>
      </c>
      <c r="V81" s="143"/>
    </row>
    <row r="82" spans="1:22" ht="15" customHeight="1" x14ac:dyDescent="0.25">
      <c r="A82" s="152">
        <f t="shared" si="5"/>
        <v>76</v>
      </c>
      <c r="B82" s="170"/>
      <c r="C82" s="170"/>
      <c r="D82" s="170"/>
      <c r="E82" s="170"/>
      <c r="F82" s="170"/>
      <c r="G82" s="175"/>
      <c r="H82" s="175"/>
      <c r="I82" s="170"/>
      <c r="J82" s="176"/>
      <c r="K82" s="153"/>
      <c r="L82" s="170"/>
      <c r="M82" s="170"/>
      <c r="N82" s="170"/>
      <c r="O82" s="170"/>
      <c r="P82" s="170"/>
      <c r="Q82" s="158" t="str">
        <f t="shared" si="3"/>
        <v/>
      </c>
      <c r="R82" s="159" t="str">
        <f t="shared" si="4"/>
        <v/>
      </c>
      <c r="S82" s="156"/>
      <c r="T82" s="157" t="str">
        <f>IF($B82="","",IF(AND($Q82="yes",SUMPRODUCT((T$6:T81&gt;0)*($B$6:$B81=$B82)*1)=0),MAX(T$6:T81)+1,0))</f>
        <v/>
      </c>
      <c r="U82" s="157" t="str">
        <f>IF($B82="","",IF($Q82="yes",MAX(U$6:U81)+IF(OR($I82="",COUNTIF($R:$R,$I82)&gt;0),1,COUNTIF($B:$B,$I82)),0))</f>
        <v/>
      </c>
      <c r="V82" s="143"/>
    </row>
    <row r="83" spans="1:22" ht="15" customHeight="1" x14ac:dyDescent="0.25">
      <c r="A83" s="152">
        <f t="shared" si="5"/>
        <v>77</v>
      </c>
      <c r="B83" s="170"/>
      <c r="C83" s="170"/>
      <c r="D83" s="170"/>
      <c r="E83" s="170"/>
      <c r="F83" s="170"/>
      <c r="G83" s="175"/>
      <c r="H83" s="175"/>
      <c r="I83" s="170"/>
      <c r="J83" s="176"/>
      <c r="K83" s="153"/>
      <c r="L83" s="170"/>
      <c r="M83" s="170"/>
      <c r="N83" s="170"/>
      <c r="O83" s="170"/>
      <c r="P83" s="170"/>
      <c r="Q83" s="158" t="str">
        <f t="shared" si="3"/>
        <v/>
      </c>
      <c r="R83" s="159" t="str">
        <f t="shared" si="4"/>
        <v/>
      </c>
      <c r="S83" s="156"/>
      <c r="T83" s="157" t="str">
        <f>IF($B83="","",IF(AND($Q83="yes",SUMPRODUCT((T$6:T82&gt;0)*($B$6:$B82=$B83)*1)=0),MAX(T$6:T82)+1,0))</f>
        <v/>
      </c>
      <c r="U83" s="157" t="str">
        <f>IF($B83="","",IF($Q83="yes",MAX(U$6:U82)+IF(OR($I83="",COUNTIF($R:$R,$I83)&gt;0),1,COUNTIF($B:$B,$I83)),0))</f>
        <v/>
      </c>
      <c r="V83" s="143"/>
    </row>
    <row r="84" spans="1:22" ht="15" customHeight="1" x14ac:dyDescent="0.25">
      <c r="A84" s="152">
        <f t="shared" si="5"/>
        <v>78</v>
      </c>
      <c r="B84" s="170"/>
      <c r="C84" s="170"/>
      <c r="D84" s="170"/>
      <c r="E84" s="170"/>
      <c r="F84" s="170"/>
      <c r="G84" s="175"/>
      <c r="H84" s="175"/>
      <c r="I84" s="170"/>
      <c r="J84" s="176"/>
      <c r="K84" s="153"/>
      <c r="L84" s="170"/>
      <c r="M84" s="170"/>
      <c r="N84" s="170"/>
      <c r="O84" s="170"/>
      <c r="P84" s="170"/>
      <c r="Q84" s="158" t="str">
        <f t="shared" si="3"/>
        <v/>
      </c>
      <c r="R84" s="159" t="str">
        <f t="shared" si="4"/>
        <v/>
      </c>
      <c r="S84" s="156"/>
      <c r="T84" s="157" t="str">
        <f>IF($B84="","",IF(AND($Q84="yes",SUMPRODUCT((T$6:T83&gt;0)*($B$6:$B83=$B84)*1)=0),MAX(T$6:T83)+1,0))</f>
        <v/>
      </c>
      <c r="U84" s="157" t="str">
        <f>IF($B84="","",IF($Q84="yes",MAX(U$6:U83)+IF(OR($I84="",COUNTIF($R:$R,$I84)&gt;0),1,COUNTIF($B:$B,$I84)),0))</f>
        <v/>
      </c>
      <c r="V84" s="143"/>
    </row>
    <row r="85" spans="1:22" ht="15" customHeight="1" x14ac:dyDescent="0.25">
      <c r="A85" s="152">
        <f t="shared" si="5"/>
        <v>79</v>
      </c>
      <c r="B85" s="170"/>
      <c r="C85" s="170"/>
      <c r="D85" s="170"/>
      <c r="E85" s="170"/>
      <c r="F85" s="170"/>
      <c r="G85" s="175"/>
      <c r="H85" s="175"/>
      <c r="I85" s="170"/>
      <c r="J85" s="176"/>
      <c r="K85" s="153"/>
      <c r="L85" s="170"/>
      <c r="M85" s="170"/>
      <c r="N85" s="170"/>
      <c r="O85" s="170"/>
      <c r="P85" s="170"/>
      <c r="Q85" s="158" t="str">
        <f t="shared" si="3"/>
        <v/>
      </c>
      <c r="R85" s="159" t="str">
        <f t="shared" si="4"/>
        <v/>
      </c>
      <c r="S85" s="156"/>
      <c r="T85" s="157" t="str">
        <f>IF($B85="","",IF(AND($Q85="yes",SUMPRODUCT((T$6:T84&gt;0)*($B$6:$B84=$B85)*1)=0),MAX(T$6:T84)+1,0))</f>
        <v/>
      </c>
      <c r="U85" s="157" t="str">
        <f>IF($B85="","",IF($Q85="yes",MAX(U$6:U84)+IF(OR($I85="",COUNTIF($R:$R,$I85)&gt;0),1,COUNTIF($B:$B,$I85)),0))</f>
        <v/>
      </c>
      <c r="V85" s="143"/>
    </row>
    <row r="86" spans="1:22" ht="15" customHeight="1" x14ac:dyDescent="0.25">
      <c r="A86" s="152">
        <f t="shared" si="5"/>
        <v>80</v>
      </c>
      <c r="B86" s="170"/>
      <c r="C86" s="170"/>
      <c r="D86" s="170"/>
      <c r="E86" s="170"/>
      <c r="F86" s="170"/>
      <c r="G86" s="175"/>
      <c r="H86" s="175"/>
      <c r="I86" s="170"/>
      <c r="J86" s="176"/>
      <c r="K86" s="153"/>
      <c r="L86" s="170"/>
      <c r="M86" s="170"/>
      <c r="N86" s="170"/>
      <c r="O86" s="170"/>
      <c r="P86" s="170"/>
      <c r="Q86" s="158" t="str">
        <f t="shared" si="3"/>
        <v/>
      </c>
      <c r="R86" s="159" t="str">
        <f t="shared" si="4"/>
        <v/>
      </c>
      <c r="S86" s="156"/>
      <c r="T86" s="157" t="str">
        <f>IF($B86="","",IF(AND($Q86="yes",SUMPRODUCT((T$6:T85&gt;0)*($B$6:$B85=$B86)*1)=0),MAX(T$6:T85)+1,0))</f>
        <v/>
      </c>
      <c r="U86" s="157" t="str">
        <f>IF($B86="","",IF($Q86="yes",MAX(U$6:U85)+IF(OR($I86="",COUNTIF($R:$R,$I86)&gt;0),1,COUNTIF($B:$B,$I86)),0))</f>
        <v/>
      </c>
      <c r="V86" s="143"/>
    </row>
    <row r="87" spans="1:22" ht="15" customHeight="1" x14ac:dyDescent="0.25">
      <c r="A87" s="152">
        <f t="shared" si="5"/>
        <v>81</v>
      </c>
      <c r="B87" s="170"/>
      <c r="C87" s="170"/>
      <c r="D87" s="170"/>
      <c r="E87" s="170"/>
      <c r="F87" s="170"/>
      <c r="G87" s="175"/>
      <c r="H87" s="175"/>
      <c r="I87" s="170"/>
      <c r="J87" s="176"/>
      <c r="K87" s="153"/>
      <c r="L87" s="170"/>
      <c r="M87" s="170"/>
      <c r="N87" s="170"/>
      <c r="O87" s="170"/>
      <c r="P87" s="170"/>
      <c r="Q87" s="158" t="str">
        <f t="shared" si="3"/>
        <v/>
      </c>
      <c r="R87" s="159" t="str">
        <f t="shared" si="4"/>
        <v/>
      </c>
      <c r="S87" s="156"/>
      <c r="T87" s="157" t="str">
        <f>IF($B87="","",IF(AND($Q87="yes",SUMPRODUCT((T$6:T86&gt;0)*($B$6:$B86=$B87)*1)=0),MAX(T$6:T86)+1,0))</f>
        <v/>
      </c>
      <c r="U87" s="157" t="str">
        <f>IF($B87="","",IF($Q87="yes",MAX(U$6:U86)+IF(OR($I87="",COUNTIF($R:$R,$I87)&gt;0),1,COUNTIF($B:$B,$I87)),0))</f>
        <v/>
      </c>
      <c r="V87" s="143"/>
    </row>
    <row r="88" spans="1:22" ht="15" customHeight="1" x14ac:dyDescent="0.25">
      <c r="A88" s="152">
        <f t="shared" si="5"/>
        <v>82</v>
      </c>
      <c r="B88" s="170"/>
      <c r="C88" s="170"/>
      <c r="D88" s="170"/>
      <c r="E88" s="170"/>
      <c r="F88" s="170"/>
      <c r="G88" s="175"/>
      <c r="H88" s="175"/>
      <c r="I88" s="170"/>
      <c r="J88" s="176"/>
      <c r="K88" s="153"/>
      <c r="L88" s="170"/>
      <c r="M88" s="170"/>
      <c r="N88" s="170"/>
      <c r="O88" s="170"/>
      <c r="P88" s="170"/>
      <c r="Q88" s="158" t="str">
        <f t="shared" si="3"/>
        <v/>
      </c>
      <c r="R88" s="159" t="str">
        <f t="shared" si="4"/>
        <v/>
      </c>
      <c r="S88" s="156"/>
      <c r="T88" s="157" t="str">
        <f>IF($B88="","",IF(AND($Q88="yes",SUMPRODUCT((T$6:T87&gt;0)*($B$6:$B87=$B88)*1)=0),MAX(T$6:T87)+1,0))</f>
        <v/>
      </c>
      <c r="U88" s="157" t="str">
        <f>IF($B88="","",IF($Q88="yes",MAX(U$6:U87)+IF(OR($I88="",COUNTIF($R:$R,$I88)&gt;0),1,COUNTIF($B:$B,$I88)),0))</f>
        <v/>
      </c>
      <c r="V88" s="143"/>
    </row>
    <row r="89" spans="1:22" ht="15" customHeight="1" x14ac:dyDescent="0.25">
      <c r="A89" s="152">
        <f t="shared" si="5"/>
        <v>83</v>
      </c>
      <c r="B89" s="170"/>
      <c r="C89" s="170"/>
      <c r="D89" s="170"/>
      <c r="E89" s="170"/>
      <c r="F89" s="170"/>
      <c r="G89" s="175"/>
      <c r="H89" s="175"/>
      <c r="I89" s="170"/>
      <c r="J89" s="176"/>
      <c r="K89" s="153"/>
      <c r="L89" s="170"/>
      <c r="M89" s="170"/>
      <c r="N89" s="170"/>
      <c r="O89" s="170"/>
      <c r="P89" s="170"/>
      <c r="Q89" s="158" t="str">
        <f t="shared" si="3"/>
        <v/>
      </c>
      <c r="R89" s="159" t="str">
        <f t="shared" si="4"/>
        <v/>
      </c>
      <c r="S89" s="156"/>
      <c r="T89" s="157" t="str">
        <f>IF($B89="","",IF(AND($Q89="yes",SUMPRODUCT((T$6:T88&gt;0)*($B$6:$B88=$B89)*1)=0),MAX(T$6:T88)+1,0))</f>
        <v/>
      </c>
      <c r="U89" s="157" t="str">
        <f>IF($B89="","",IF($Q89="yes",MAX(U$6:U88)+IF(OR($I89="",COUNTIF($R:$R,$I89)&gt;0),1,COUNTIF($B:$B,$I89)),0))</f>
        <v/>
      </c>
      <c r="V89" s="143"/>
    </row>
    <row r="90" spans="1:22" ht="15" customHeight="1" x14ac:dyDescent="0.25">
      <c r="A90" s="152">
        <f t="shared" si="5"/>
        <v>84</v>
      </c>
      <c r="B90" s="170"/>
      <c r="C90" s="170"/>
      <c r="D90" s="170"/>
      <c r="E90" s="170"/>
      <c r="F90" s="170"/>
      <c r="G90" s="175"/>
      <c r="H90" s="175"/>
      <c r="I90" s="170"/>
      <c r="J90" s="176"/>
      <c r="K90" s="153"/>
      <c r="L90" s="170"/>
      <c r="M90" s="170"/>
      <c r="N90" s="170"/>
      <c r="O90" s="170"/>
      <c r="P90" s="170"/>
      <c r="Q90" s="158" t="str">
        <f t="shared" si="3"/>
        <v/>
      </c>
      <c r="R90" s="159" t="str">
        <f t="shared" si="4"/>
        <v/>
      </c>
      <c r="S90" s="156"/>
      <c r="T90" s="157" t="str">
        <f>IF($B90="","",IF(AND($Q90="yes",SUMPRODUCT((T$6:T89&gt;0)*($B$6:$B89=$B90)*1)=0),MAX(T$6:T89)+1,0))</f>
        <v/>
      </c>
      <c r="U90" s="157" t="str">
        <f>IF($B90="","",IF($Q90="yes",MAX(U$6:U89)+IF(OR($I90="",COUNTIF($R:$R,$I90)&gt;0),1,COUNTIF($B:$B,$I90)),0))</f>
        <v/>
      </c>
      <c r="V90" s="143"/>
    </row>
    <row r="91" spans="1:22" ht="15" customHeight="1" x14ac:dyDescent="0.25">
      <c r="A91" s="152">
        <f t="shared" si="5"/>
        <v>85</v>
      </c>
      <c r="B91" s="170"/>
      <c r="C91" s="170"/>
      <c r="D91" s="170"/>
      <c r="E91" s="170"/>
      <c r="F91" s="170"/>
      <c r="G91" s="175"/>
      <c r="H91" s="175"/>
      <c r="I91" s="170"/>
      <c r="J91" s="176"/>
      <c r="K91" s="153"/>
      <c r="L91" s="170"/>
      <c r="M91" s="170"/>
      <c r="N91" s="170"/>
      <c r="O91" s="170"/>
      <c r="P91" s="170"/>
      <c r="Q91" s="158" t="str">
        <f t="shared" si="3"/>
        <v/>
      </c>
      <c r="R91" s="159" t="str">
        <f t="shared" si="4"/>
        <v/>
      </c>
      <c r="S91" s="156"/>
      <c r="T91" s="157" t="str">
        <f>IF($B91="","",IF(AND($Q91="yes",SUMPRODUCT((T$6:T90&gt;0)*($B$6:$B90=$B91)*1)=0),MAX(T$6:T90)+1,0))</f>
        <v/>
      </c>
      <c r="U91" s="157" t="str">
        <f>IF($B91="","",IF($Q91="yes",MAX(U$6:U90)+IF(OR($I91="",COUNTIF($R:$R,$I91)&gt;0),1,COUNTIF($B:$B,$I91)),0))</f>
        <v/>
      </c>
      <c r="V91" s="143"/>
    </row>
    <row r="92" spans="1:22" ht="15" customHeight="1" x14ac:dyDescent="0.25">
      <c r="A92" s="152">
        <f t="shared" si="5"/>
        <v>86</v>
      </c>
      <c r="B92" s="170"/>
      <c r="C92" s="170"/>
      <c r="D92" s="170"/>
      <c r="E92" s="170"/>
      <c r="F92" s="170"/>
      <c r="G92" s="175"/>
      <c r="H92" s="175"/>
      <c r="I92" s="170"/>
      <c r="J92" s="176"/>
      <c r="K92" s="153"/>
      <c r="L92" s="170"/>
      <c r="M92" s="170"/>
      <c r="N92" s="170"/>
      <c r="O92" s="170"/>
      <c r="P92" s="170"/>
      <c r="Q92" s="158" t="str">
        <f t="shared" si="3"/>
        <v/>
      </c>
      <c r="R92" s="159" t="str">
        <f t="shared" si="4"/>
        <v/>
      </c>
      <c r="S92" s="156"/>
      <c r="T92" s="157" t="str">
        <f>IF($B92="","",IF(AND($Q92="yes",SUMPRODUCT((T$6:T91&gt;0)*($B$6:$B91=$B92)*1)=0),MAX(T$6:T91)+1,0))</f>
        <v/>
      </c>
      <c r="U92" s="157" t="str">
        <f>IF($B92="","",IF($Q92="yes",MAX(U$6:U91)+IF(OR($I92="",COUNTIF($R:$R,$I92)&gt;0),1,COUNTIF($B:$B,$I92)),0))</f>
        <v/>
      </c>
      <c r="V92" s="143"/>
    </row>
    <row r="93" spans="1:22" ht="15" customHeight="1" x14ac:dyDescent="0.25">
      <c r="A93" s="152">
        <f t="shared" si="5"/>
        <v>87</v>
      </c>
      <c r="B93" s="170"/>
      <c r="C93" s="170"/>
      <c r="D93" s="170"/>
      <c r="E93" s="170"/>
      <c r="F93" s="170"/>
      <c r="G93" s="175"/>
      <c r="H93" s="175"/>
      <c r="I93" s="170"/>
      <c r="J93" s="176"/>
      <c r="K93" s="153"/>
      <c r="L93" s="170"/>
      <c r="M93" s="170"/>
      <c r="N93" s="170"/>
      <c r="O93" s="170"/>
      <c r="P93" s="170"/>
      <c r="Q93" s="158" t="str">
        <f t="shared" si="3"/>
        <v/>
      </c>
      <c r="R93" s="159" t="str">
        <f t="shared" si="4"/>
        <v/>
      </c>
      <c r="S93" s="156"/>
      <c r="T93" s="157" t="str">
        <f>IF($B93="","",IF(AND($Q93="yes",SUMPRODUCT((T$6:T92&gt;0)*($B$6:$B92=$B93)*1)=0),MAX(T$6:T92)+1,0))</f>
        <v/>
      </c>
      <c r="U93" s="157" t="str">
        <f>IF($B93="","",IF($Q93="yes",MAX(U$6:U92)+IF(OR($I93="",COUNTIF($R:$R,$I93)&gt;0),1,COUNTIF($B:$B,$I93)),0))</f>
        <v/>
      </c>
      <c r="V93" s="143"/>
    </row>
    <row r="94" spans="1:22" ht="15" customHeight="1" x14ac:dyDescent="0.25">
      <c r="A94" s="152">
        <f t="shared" si="5"/>
        <v>88</v>
      </c>
      <c r="B94" s="170"/>
      <c r="C94" s="170"/>
      <c r="D94" s="170"/>
      <c r="E94" s="170"/>
      <c r="F94" s="170"/>
      <c r="G94" s="175"/>
      <c r="H94" s="175"/>
      <c r="I94" s="170"/>
      <c r="J94" s="176"/>
      <c r="K94" s="153"/>
      <c r="L94" s="170"/>
      <c r="M94" s="170"/>
      <c r="N94" s="170"/>
      <c r="O94" s="170"/>
      <c r="P94" s="170"/>
      <c r="Q94" s="158" t="str">
        <f t="shared" si="3"/>
        <v/>
      </c>
      <c r="R94" s="159" t="str">
        <f t="shared" si="4"/>
        <v/>
      </c>
      <c r="S94" s="156"/>
      <c r="T94" s="157" t="str">
        <f>IF($B94="","",IF(AND($Q94="yes",SUMPRODUCT((T$6:T93&gt;0)*($B$6:$B93=$B94)*1)=0),MAX(T$6:T93)+1,0))</f>
        <v/>
      </c>
      <c r="U94" s="157" t="str">
        <f>IF($B94="","",IF($Q94="yes",MAX(U$6:U93)+IF(OR($I94="",COUNTIF($R:$R,$I94)&gt;0),1,COUNTIF($B:$B,$I94)),0))</f>
        <v/>
      </c>
      <c r="V94" s="143"/>
    </row>
    <row r="95" spans="1:22" ht="15" customHeight="1" x14ac:dyDescent="0.25">
      <c r="A95" s="152">
        <f t="shared" si="5"/>
        <v>89</v>
      </c>
      <c r="B95" s="170"/>
      <c r="C95" s="170"/>
      <c r="D95" s="170"/>
      <c r="E95" s="170"/>
      <c r="F95" s="170"/>
      <c r="G95" s="175"/>
      <c r="H95" s="175"/>
      <c r="I95" s="170"/>
      <c r="J95" s="176"/>
      <c r="K95" s="153"/>
      <c r="L95" s="170"/>
      <c r="M95" s="170"/>
      <c r="N95" s="170"/>
      <c r="O95" s="170"/>
      <c r="P95" s="170"/>
      <c r="Q95" s="158" t="str">
        <f t="shared" si="3"/>
        <v/>
      </c>
      <c r="R95" s="159" t="str">
        <f t="shared" si="4"/>
        <v/>
      </c>
      <c r="S95" s="156"/>
      <c r="T95" s="157" t="str">
        <f>IF($B95="","",IF(AND($Q95="yes",SUMPRODUCT((T$6:T94&gt;0)*($B$6:$B94=$B95)*1)=0),MAX(T$6:T94)+1,0))</f>
        <v/>
      </c>
      <c r="U95" s="157" t="str">
        <f>IF($B95="","",IF($Q95="yes",MAX(U$6:U94)+IF(OR($I95="",COUNTIF($R:$R,$I95)&gt;0),1,COUNTIF($B:$B,$I95)),0))</f>
        <v/>
      </c>
      <c r="V95" s="143"/>
    </row>
    <row r="96" spans="1:22" ht="15" customHeight="1" x14ac:dyDescent="0.25">
      <c r="A96" s="152">
        <f t="shared" si="5"/>
        <v>90</v>
      </c>
      <c r="B96" s="170"/>
      <c r="C96" s="170"/>
      <c r="D96" s="170"/>
      <c r="E96" s="170"/>
      <c r="F96" s="170"/>
      <c r="G96" s="175"/>
      <c r="H96" s="175"/>
      <c r="I96" s="170"/>
      <c r="J96" s="176"/>
      <c r="K96" s="153"/>
      <c r="L96" s="170"/>
      <c r="M96" s="170"/>
      <c r="N96" s="170"/>
      <c r="O96" s="170"/>
      <c r="P96" s="170"/>
      <c r="Q96" s="158" t="str">
        <f t="shared" si="3"/>
        <v/>
      </c>
      <c r="R96" s="159" t="str">
        <f t="shared" si="4"/>
        <v/>
      </c>
      <c r="S96" s="156"/>
      <c r="T96" s="157" t="str">
        <f>IF($B96="","",IF(AND($Q96="yes",SUMPRODUCT((T$6:T95&gt;0)*($B$6:$B95=$B96)*1)=0),MAX(T$6:T95)+1,0))</f>
        <v/>
      </c>
      <c r="U96" s="157" t="str">
        <f>IF($B96="","",IF($Q96="yes",MAX(U$6:U95)+IF(OR($I96="",COUNTIF($R:$R,$I96)&gt;0),1,COUNTIF($B:$B,$I96)),0))</f>
        <v/>
      </c>
      <c r="V96" s="143"/>
    </row>
    <row r="97" spans="1:22" ht="15" customHeight="1" x14ac:dyDescent="0.25">
      <c r="A97" s="152">
        <f t="shared" si="5"/>
        <v>91</v>
      </c>
      <c r="B97" s="170"/>
      <c r="C97" s="170"/>
      <c r="D97" s="170"/>
      <c r="E97" s="170"/>
      <c r="F97" s="170"/>
      <c r="G97" s="175"/>
      <c r="H97" s="175"/>
      <c r="I97" s="170"/>
      <c r="J97" s="176"/>
      <c r="K97" s="153"/>
      <c r="L97" s="170"/>
      <c r="M97" s="170"/>
      <c r="N97" s="170"/>
      <c r="O97" s="170"/>
      <c r="P97" s="170"/>
      <c r="Q97" s="158" t="str">
        <f t="shared" si="3"/>
        <v/>
      </c>
      <c r="R97" s="159" t="str">
        <f t="shared" si="4"/>
        <v/>
      </c>
      <c r="S97" s="156"/>
      <c r="T97" s="157" t="str">
        <f>IF($B97="","",IF(AND($Q97="yes",SUMPRODUCT((T$6:T96&gt;0)*($B$6:$B96=$B97)*1)=0),MAX(T$6:T96)+1,0))</f>
        <v/>
      </c>
      <c r="U97" s="157" t="str">
        <f>IF($B97="","",IF($Q97="yes",MAX(U$6:U96)+IF(OR($I97="",COUNTIF($R:$R,$I97)&gt;0),1,COUNTIF($B:$B,$I97)),0))</f>
        <v/>
      </c>
      <c r="V97" s="143"/>
    </row>
    <row r="98" spans="1:22" ht="15" customHeight="1" x14ac:dyDescent="0.25">
      <c r="A98" s="152">
        <f t="shared" si="5"/>
        <v>92</v>
      </c>
      <c r="B98" s="170"/>
      <c r="C98" s="170"/>
      <c r="D98" s="170"/>
      <c r="E98" s="170"/>
      <c r="F98" s="170"/>
      <c r="G98" s="175"/>
      <c r="H98" s="175"/>
      <c r="I98" s="170"/>
      <c r="J98" s="176"/>
      <c r="K98" s="153"/>
      <c r="L98" s="170"/>
      <c r="M98" s="170"/>
      <c r="N98" s="170"/>
      <c r="O98" s="170"/>
      <c r="P98" s="170"/>
      <c r="Q98" s="158" t="str">
        <f t="shared" si="3"/>
        <v/>
      </c>
      <c r="R98" s="159" t="str">
        <f t="shared" si="4"/>
        <v/>
      </c>
      <c r="S98" s="156"/>
      <c r="T98" s="157" t="str">
        <f>IF($B98="","",IF(AND($Q98="yes",SUMPRODUCT((T$6:T97&gt;0)*($B$6:$B97=$B98)*1)=0),MAX(T$6:T97)+1,0))</f>
        <v/>
      </c>
      <c r="U98" s="157" t="str">
        <f>IF($B98="","",IF($Q98="yes",MAX(U$6:U97)+IF(OR($I98="",COUNTIF($R:$R,$I98)&gt;0),1,COUNTIF($B:$B,$I98)),0))</f>
        <v/>
      </c>
      <c r="V98" s="143"/>
    </row>
    <row r="99" spans="1:22" ht="15" customHeight="1" x14ac:dyDescent="0.25">
      <c r="A99" s="152">
        <f t="shared" si="5"/>
        <v>93</v>
      </c>
      <c r="B99" s="170"/>
      <c r="C99" s="170"/>
      <c r="D99" s="170"/>
      <c r="E99" s="170"/>
      <c r="F99" s="170"/>
      <c r="G99" s="175"/>
      <c r="H99" s="175"/>
      <c r="I99" s="170"/>
      <c r="J99" s="176"/>
      <c r="K99" s="153"/>
      <c r="L99" s="170"/>
      <c r="M99" s="170"/>
      <c r="N99" s="170"/>
      <c r="O99" s="170"/>
      <c r="P99" s="170"/>
      <c r="Q99" s="158" t="str">
        <f t="shared" si="3"/>
        <v/>
      </c>
      <c r="R99" s="159" t="str">
        <f t="shared" si="4"/>
        <v/>
      </c>
      <c r="S99" s="156"/>
      <c r="T99" s="157" t="str">
        <f>IF($B99="","",IF(AND($Q99="yes",SUMPRODUCT((T$6:T98&gt;0)*($B$6:$B98=$B99)*1)=0),MAX(T$6:T98)+1,0))</f>
        <v/>
      </c>
      <c r="U99" s="157" t="str">
        <f>IF($B99="","",IF($Q99="yes",MAX(U$6:U98)+IF(OR($I99="",COUNTIF($R:$R,$I99)&gt;0),1,COUNTIF($B:$B,$I99)),0))</f>
        <v/>
      </c>
      <c r="V99" s="143"/>
    </row>
    <row r="100" spans="1:22" ht="15" customHeight="1" x14ac:dyDescent="0.25">
      <c r="A100" s="152">
        <f t="shared" si="5"/>
        <v>94</v>
      </c>
      <c r="B100" s="170"/>
      <c r="C100" s="170"/>
      <c r="D100" s="170"/>
      <c r="E100" s="170"/>
      <c r="F100" s="170"/>
      <c r="G100" s="175"/>
      <c r="H100" s="175"/>
      <c r="I100" s="170"/>
      <c r="J100" s="176"/>
      <c r="K100" s="153"/>
      <c r="L100" s="170"/>
      <c r="M100" s="170"/>
      <c r="N100" s="170"/>
      <c r="O100" s="170"/>
      <c r="P100" s="170"/>
      <c r="Q100" s="158" t="str">
        <f t="shared" si="3"/>
        <v/>
      </c>
      <c r="R100" s="159" t="str">
        <f t="shared" si="4"/>
        <v/>
      </c>
      <c r="S100" s="156"/>
      <c r="T100" s="157" t="str">
        <f>IF($B100="","",IF(AND($Q100="yes",SUMPRODUCT((T$6:T99&gt;0)*($B$6:$B99=$B100)*1)=0),MAX(T$6:T99)+1,0))</f>
        <v/>
      </c>
      <c r="U100" s="157" t="str">
        <f>IF($B100="","",IF($Q100="yes",MAX(U$6:U99)+IF(OR($I100="",COUNTIF($R:$R,$I100)&gt;0),1,COUNTIF($B:$B,$I100)),0))</f>
        <v/>
      </c>
      <c r="V100" s="143"/>
    </row>
    <row r="101" spans="1:22" ht="15" customHeight="1" x14ac:dyDescent="0.25">
      <c r="A101" s="152">
        <f t="shared" si="5"/>
        <v>95</v>
      </c>
      <c r="B101" s="170"/>
      <c r="C101" s="170"/>
      <c r="D101" s="170"/>
      <c r="E101" s="170"/>
      <c r="F101" s="170"/>
      <c r="G101" s="175"/>
      <c r="H101" s="175"/>
      <c r="I101" s="170"/>
      <c r="J101" s="176"/>
      <c r="K101" s="153"/>
      <c r="L101" s="170"/>
      <c r="M101" s="170"/>
      <c r="N101" s="170"/>
      <c r="O101" s="170"/>
      <c r="P101" s="170"/>
      <c r="Q101" s="158" t="str">
        <f t="shared" si="3"/>
        <v/>
      </c>
      <c r="R101" s="159" t="str">
        <f t="shared" si="4"/>
        <v/>
      </c>
      <c r="S101" s="156"/>
      <c r="T101" s="157" t="str">
        <f>IF($B101="","",IF(AND($Q101="yes",SUMPRODUCT((T$6:T100&gt;0)*($B$6:$B100=$B101)*1)=0),MAX(T$6:T100)+1,0))</f>
        <v/>
      </c>
      <c r="U101" s="157" t="str">
        <f>IF($B101="","",IF($Q101="yes",MAX(U$6:U100)+IF(OR($I101="",COUNTIF($R:$R,$I101)&gt;0),1,COUNTIF($B:$B,$I101)),0))</f>
        <v/>
      </c>
      <c r="V101" s="143"/>
    </row>
    <row r="102" spans="1:22" ht="15" customHeight="1" x14ac:dyDescent="0.25">
      <c r="A102" s="152">
        <f t="shared" si="5"/>
        <v>96</v>
      </c>
      <c r="B102" s="170"/>
      <c r="C102" s="170"/>
      <c r="D102" s="170"/>
      <c r="E102" s="170"/>
      <c r="F102" s="170"/>
      <c r="G102" s="175"/>
      <c r="H102" s="175"/>
      <c r="I102" s="170"/>
      <c r="J102" s="176"/>
      <c r="K102" s="153"/>
      <c r="L102" s="170"/>
      <c r="M102" s="170"/>
      <c r="N102" s="170"/>
      <c r="O102" s="170"/>
      <c r="P102" s="170"/>
      <c r="Q102" s="158" t="str">
        <f t="shared" si="3"/>
        <v/>
      </c>
      <c r="R102" s="159" t="str">
        <f t="shared" si="4"/>
        <v/>
      </c>
      <c r="S102" s="156"/>
      <c r="T102" s="157" t="str">
        <f>IF($B102="","",IF(AND($Q102="yes",SUMPRODUCT((T$6:T101&gt;0)*($B$6:$B101=$B102)*1)=0),MAX(T$6:T101)+1,0))</f>
        <v/>
      </c>
      <c r="U102" s="157" t="str">
        <f>IF($B102="","",IF($Q102="yes",MAX(U$6:U101)+IF(OR($I102="",COUNTIF($R:$R,$I102)&gt;0),1,COUNTIF($B:$B,$I102)),0))</f>
        <v/>
      </c>
      <c r="V102" s="143"/>
    </row>
    <row r="103" spans="1:22" ht="15" customHeight="1" x14ac:dyDescent="0.25">
      <c r="A103" s="152">
        <f t="shared" si="5"/>
        <v>97</v>
      </c>
      <c r="B103" s="170"/>
      <c r="C103" s="170"/>
      <c r="D103" s="170"/>
      <c r="E103" s="170"/>
      <c r="F103" s="170"/>
      <c r="G103" s="175"/>
      <c r="H103" s="175"/>
      <c r="I103" s="170"/>
      <c r="J103" s="176"/>
      <c r="K103" s="153"/>
      <c r="L103" s="170"/>
      <c r="M103" s="170"/>
      <c r="N103" s="170"/>
      <c r="O103" s="170"/>
      <c r="P103" s="170"/>
      <c r="Q103" s="158" t="str">
        <f t="shared" si="3"/>
        <v/>
      </c>
      <c r="R103" s="159" t="str">
        <f t="shared" si="4"/>
        <v/>
      </c>
      <c r="S103" s="156"/>
      <c r="T103" s="157" t="str">
        <f>IF($B103="","",IF(AND($Q103="yes",SUMPRODUCT((T$6:T102&gt;0)*($B$6:$B102=$B103)*1)=0),MAX(T$6:T102)+1,0))</f>
        <v/>
      </c>
      <c r="U103" s="157" t="str">
        <f>IF($B103="","",IF($Q103="yes",MAX(U$6:U102)+IF(OR($I103="",COUNTIF($R:$R,$I103)&gt;0),1,COUNTIF($B:$B,$I103)),0))</f>
        <v/>
      </c>
      <c r="V103" s="143"/>
    </row>
    <row r="104" spans="1:22" ht="15" customHeight="1" x14ac:dyDescent="0.25">
      <c r="A104" s="152">
        <f t="shared" si="5"/>
        <v>98</v>
      </c>
      <c r="B104" s="170"/>
      <c r="C104" s="170"/>
      <c r="D104" s="170"/>
      <c r="E104" s="170"/>
      <c r="F104" s="170"/>
      <c r="G104" s="175"/>
      <c r="H104" s="175"/>
      <c r="I104" s="170"/>
      <c r="J104" s="176"/>
      <c r="K104" s="153"/>
      <c r="L104" s="170"/>
      <c r="M104" s="170"/>
      <c r="N104" s="170"/>
      <c r="O104" s="170"/>
      <c r="P104" s="170"/>
      <c r="Q104" s="158" t="str">
        <f t="shared" si="3"/>
        <v/>
      </c>
      <c r="R104" s="159" t="str">
        <f t="shared" si="4"/>
        <v/>
      </c>
      <c r="S104" s="156"/>
      <c r="T104" s="157" t="str">
        <f>IF($B104="","",IF(AND($Q104="yes",SUMPRODUCT((T$6:T103&gt;0)*($B$6:$B103=$B104)*1)=0),MAX(T$6:T103)+1,0))</f>
        <v/>
      </c>
      <c r="U104" s="157" t="str">
        <f>IF($B104="","",IF($Q104="yes",MAX(U$6:U103)+IF(OR($I104="",COUNTIF($R:$R,$I104)&gt;0),1,COUNTIF($B:$B,$I104)),0))</f>
        <v/>
      </c>
      <c r="V104" s="143"/>
    </row>
    <row r="105" spans="1:22" ht="15" customHeight="1" x14ac:dyDescent="0.25">
      <c r="A105" s="152">
        <f t="shared" si="5"/>
        <v>99</v>
      </c>
      <c r="B105" s="170"/>
      <c r="C105" s="170"/>
      <c r="D105" s="170"/>
      <c r="E105" s="170"/>
      <c r="F105" s="170"/>
      <c r="G105" s="175"/>
      <c r="H105" s="175"/>
      <c r="I105" s="170"/>
      <c r="J105" s="176"/>
      <c r="K105" s="153"/>
      <c r="L105" s="170"/>
      <c r="M105" s="170"/>
      <c r="N105" s="170"/>
      <c r="O105" s="170"/>
      <c r="P105" s="170"/>
      <c r="Q105" s="158" t="str">
        <f t="shared" si="3"/>
        <v/>
      </c>
      <c r="R105" s="159" t="str">
        <f t="shared" si="4"/>
        <v/>
      </c>
      <c r="S105" s="156"/>
      <c r="T105" s="157" t="str">
        <f>IF($B105="","",IF(AND($Q105="yes",SUMPRODUCT((T$6:T104&gt;0)*($B$6:$B104=$B105)*1)=0),MAX(T$6:T104)+1,0))</f>
        <v/>
      </c>
      <c r="U105" s="157" t="str">
        <f>IF($B105="","",IF($Q105="yes",MAX(U$6:U104)+IF(OR($I105="",COUNTIF($R:$R,$I105)&gt;0),1,COUNTIF($B:$B,$I105)),0))</f>
        <v/>
      </c>
      <c r="V105" s="143"/>
    </row>
    <row r="106" spans="1:22" ht="15" customHeight="1" x14ac:dyDescent="0.25">
      <c r="A106" s="152">
        <f t="shared" si="5"/>
        <v>100</v>
      </c>
      <c r="B106" s="170"/>
      <c r="C106" s="170"/>
      <c r="D106" s="170"/>
      <c r="E106" s="170"/>
      <c r="F106" s="170"/>
      <c r="G106" s="175"/>
      <c r="H106" s="175"/>
      <c r="I106" s="170"/>
      <c r="J106" s="176"/>
      <c r="K106" s="153"/>
      <c r="L106" s="170"/>
      <c r="M106" s="170"/>
      <c r="N106" s="170"/>
      <c r="O106" s="170"/>
      <c r="P106" s="170"/>
      <c r="Q106" s="158" t="str">
        <f t="shared" si="3"/>
        <v/>
      </c>
      <c r="R106" s="159" t="str">
        <f t="shared" si="4"/>
        <v/>
      </c>
      <c r="S106" s="156"/>
      <c r="T106" s="157" t="str">
        <f>IF($B106="","",IF(AND($Q106="yes",SUMPRODUCT((T$6:T105&gt;0)*($B$6:$B105=$B106)*1)=0),MAX(T$6:T105)+1,0))</f>
        <v/>
      </c>
      <c r="U106" s="157" t="str">
        <f>IF($B106="","",IF($Q106="yes",MAX(U$6:U105)+IF(OR($I106="",COUNTIF($R:$R,$I106)&gt;0),1,COUNTIF($B:$B,$I106)),0))</f>
        <v/>
      </c>
      <c r="V106" s="143"/>
    </row>
    <row r="107" spans="1:22" ht="15" customHeight="1" x14ac:dyDescent="0.25">
      <c r="A107" s="152">
        <f t="shared" si="5"/>
        <v>101</v>
      </c>
      <c r="B107" s="170"/>
      <c r="C107" s="170"/>
      <c r="D107" s="170"/>
      <c r="E107" s="170"/>
      <c r="F107" s="170"/>
      <c r="G107" s="175"/>
      <c r="H107" s="175"/>
      <c r="I107" s="170"/>
      <c r="J107" s="176"/>
      <c r="K107" s="153"/>
      <c r="L107" s="170"/>
      <c r="M107" s="170"/>
      <c r="N107" s="170"/>
      <c r="O107" s="170"/>
      <c r="P107" s="170"/>
      <c r="Q107" s="158" t="str">
        <f t="shared" si="3"/>
        <v/>
      </c>
      <c r="R107" s="159" t="str">
        <f t="shared" si="4"/>
        <v/>
      </c>
      <c r="S107" s="156"/>
      <c r="T107" s="157" t="str">
        <f>IF($B107="","",IF(AND($Q107="yes",SUMPRODUCT((T$6:T106&gt;0)*($B$6:$B106=$B107)*1)=0),MAX(T$6:T106)+1,0))</f>
        <v/>
      </c>
      <c r="U107" s="157" t="str">
        <f>IF($B107="","",IF($Q107="yes",MAX(U$6:U106)+IF(OR($I107="",COUNTIF($R:$R,$I107)&gt;0),1,COUNTIF($B:$B,$I107)),0))</f>
        <v/>
      </c>
      <c r="V107" s="143"/>
    </row>
    <row r="108" spans="1:22" ht="15" customHeight="1" x14ac:dyDescent="0.25">
      <c r="A108" s="152">
        <f t="shared" si="5"/>
        <v>102</v>
      </c>
      <c r="B108" s="170"/>
      <c r="C108" s="170"/>
      <c r="D108" s="170"/>
      <c r="E108" s="170"/>
      <c r="F108" s="170"/>
      <c r="G108" s="175"/>
      <c r="H108" s="175"/>
      <c r="I108" s="170"/>
      <c r="J108" s="176"/>
      <c r="K108" s="153"/>
      <c r="L108" s="170"/>
      <c r="M108" s="170"/>
      <c r="N108" s="170"/>
      <c r="O108" s="170"/>
      <c r="P108" s="170"/>
      <c r="Q108" s="158" t="str">
        <f t="shared" si="3"/>
        <v/>
      </c>
      <c r="R108" s="159" t="str">
        <f t="shared" si="4"/>
        <v/>
      </c>
      <c r="S108" s="156"/>
      <c r="T108" s="157" t="str">
        <f>IF($B108="","",IF(AND($Q108="yes",SUMPRODUCT((T$6:T107&gt;0)*($B$6:$B107=$B108)*1)=0),MAX(T$6:T107)+1,0))</f>
        <v/>
      </c>
      <c r="U108" s="157" t="str">
        <f>IF($B108="","",IF($Q108="yes",MAX(U$6:U107)+IF(OR($I108="",COUNTIF($R:$R,$I108)&gt;0),1,COUNTIF($B:$B,$I108)),0))</f>
        <v/>
      </c>
      <c r="V108" s="143"/>
    </row>
    <row r="109" spans="1:22" ht="15" customHeight="1" x14ac:dyDescent="0.25">
      <c r="A109" s="152">
        <f t="shared" si="5"/>
        <v>103</v>
      </c>
      <c r="B109" s="170"/>
      <c r="C109" s="170"/>
      <c r="D109" s="170"/>
      <c r="E109" s="170"/>
      <c r="F109" s="170"/>
      <c r="G109" s="175"/>
      <c r="H109" s="175"/>
      <c r="I109" s="170"/>
      <c r="J109" s="176"/>
      <c r="K109" s="153"/>
      <c r="L109" s="170"/>
      <c r="M109" s="170"/>
      <c r="N109" s="170"/>
      <c r="O109" s="170"/>
      <c r="P109" s="170"/>
      <c r="Q109" s="158" t="str">
        <f t="shared" si="3"/>
        <v/>
      </c>
      <c r="R109" s="159" t="str">
        <f t="shared" si="4"/>
        <v/>
      </c>
      <c r="S109" s="156"/>
      <c r="T109" s="157" t="str">
        <f>IF($B109="","",IF(AND($Q109="yes",SUMPRODUCT((T$6:T108&gt;0)*($B$6:$B108=$B109)*1)=0),MAX(T$6:T108)+1,0))</f>
        <v/>
      </c>
      <c r="U109" s="157" t="str">
        <f>IF($B109="","",IF($Q109="yes",MAX(U$6:U108)+IF(OR($I109="",COUNTIF($R:$R,$I109)&gt;0),1,COUNTIF($B:$B,$I109)),0))</f>
        <v/>
      </c>
      <c r="V109" s="143"/>
    </row>
    <row r="110" spans="1:22" ht="15" customHeight="1" x14ac:dyDescent="0.25">
      <c r="A110" s="152">
        <f t="shared" si="5"/>
        <v>104</v>
      </c>
      <c r="B110" s="170"/>
      <c r="C110" s="170"/>
      <c r="D110" s="170"/>
      <c r="E110" s="170"/>
      <c r="F110" s="170"/>
      <c r="G110" s="175"/>
      <c r="H110" s="175"/>
      <c r="I110" s="170"/>
      <c r="J110" s="176"/>
      <c r="K110" s="153"/>
      <c r="L110" s="170"/>
      <c r="M110" s="170"/>
      <c r="N110" s="170"/>
      <c r="O110" s="170"/>
      <c r="P110" s="170"/>
      <c r="Q110" s="158" t="str">
        <f t="shared" si="3"/>
        <v/>
      </c>
      <c r="R110" s="159" t="str">
        <f t="shared" si="4"/>
        <v/>
      </c>
      <c r="S110" s="156"/>
      <c r="T110" s="157" t="str">
        <f>IF($B110="","",IF(AND($Q110="yes",SUMPRODUCT((T$6:T109&gt;0)*($B$6:$B109=$B110)*1)=0),MAX(T$6:T109)+1,0))</f>
        <v/>
      </c>
      <c r="U110" s="157" t="str">
        <f>IF($B110="","",IF($Q110="yes",MAX(U$6:U109)+IF(OR($I110="",COUNTIF($R:$R,$I110)&gt;0),1,COUNTIF($B:$B,$I110)),0))</f>
        <v/>
      </c>
      <c r="V110" s="143"/>
    </row>
    <row r="111" spans="1:22" ht="15" customHeight="1" x14ac:dyDescent="0.25">
      <c r="A111" s="152">
        <f t="shared" si="5"/>
        <v>105</v>
      </c>
      <c r="B111" s="170"/>
      <c r="C111" s="170"/>
      <c r="D111" s="170"/>
      <c r="E111" s="170"/>
      <c r="F111" s="170"/>
      <c r="G111" s="175"/>
      <c r="H111" s="175"/>
      <c r="I111" s="170"/>
      <c r="J111" s="176"/>
      <c r="K111" s="153"/>
      <c r="L111" s="170"/>
      <c r="M111" s="170"/>
      <c r="N111" s="170"/>
      <c r="O111" s="170"/>
      <c r="P111" s="170"/>
      <c r="Q111" s="158" t="str">
        <f t="shared" si="3"/>
        <v/>
      </c>
      <c r="R111" s="159" t="str">
        <f t="shared" si="4"/>
        <v/>
      </c>
      <c r="S111" s="156"/>
      <c r="T111" s="157" t="str">
        <f>IF($B111="","",IF(AND($Q111="yes",SUMPRODUCT((T$6:T110&gt;0)*($B$6:$B110=$B111)*1)=0),MAX(T$6:T110)+1,0))</f>
        <v/>
      </c>
      <c r="U111" s="157" t="str">
        <f>IF($B111="","",IF($Q111="yes",MAX(U$6:U110)+IF(OR($I111="",COUNTIF($R:$R,$I111)&gt;0),1,COUNTIF($B:$B,$I111)),0))</f>
        <v/>
      </c>
      <c r="V111" s="143"/>
    </row>
    <row r="112" spans="1:22" ht="15" customHeight="1" x14ac:dyDescent="0.25">
      <c r="A112" s="152">
        <f t="shared" si="5"/>
        <v>106</v>
      </c>
      <c r="B112" s="170"/>
      <c r="C112" s="170"/>
      <c r="D112" s="170"/>
      <c r="E112" s="170"/>
      <c r="F112" s="170"/>
      <c r="G112" s="175"/>
      <c r="H112" s="175"/>
      <c r="I112" s="170"/>
      <c r="J112" s="176"/>
      <c r="K112" s="153"/>
      <c r="L112" s="170"/>
      <c r="M112" s="170"/>
      <c r="N112" s="170"/>
      <c r="O112" s="170"/>
      <c r="P112" s="170"/>
      <c r="Q112" s="158" t="str">
        <f t="shared" si="3"/>
        <v/>
      </c>
      <c r="R112" s="159" t="str">
        <f t="shared" si="4"/>
        <v/>
      </c>
      <c r="S112" s="156"/>
      <c r="T112" s="157" t="str">
        <f>IF($B112="","",IF(AND($Q112="yes",SUMPRODUCT((T$6:T111&gt;0)*($B$6:$B111=$B112)*1)=0),MAX(T$6:T111)+1,0))</f>
        <v/>
      </c>
      <c r="U112" s="157" t="str">
        <f>IF($B112="","",IF($Q112="yes",MAX(U$6:U111)+IF(OR($I112="",COUNTIF($R:$R,$I112)&gt;0),1,COUNTIF($B:$B,$I112)),0))</f>
        <v/>
      </c>
      <c r="V112" s="143"/>
    </row>
    <row r="113" spans="1:22" ht="15" customHeight="1" x14ac:dyDescent="0.25">
      <c r="A113" s="152">
        <f t="shared" si="5"/>
        <v>107</v>
      </c>
      <c r="B113" s="170"/>
      <c r="C113" s="170"/>
      <c r="D113" s="170"/>
      <c r="E113" s="170"/>
      <c r="F113" s="170"/>
      <c r="G113" s="175"/>
      <c r="H113" s="175"/>
      <c r="I113" s="170"/>
      <c r="J113" s="176"/>
      <c r="K113" s="153"/>
      <c r="L113" s="170"/>
      <c r="M113" s="170"/>
      <c r="N113" s="170"/>
      <c r="O113" s="170"/>
      <c r="P113" s="170"/>
      <c r="Q113" s="158" t="str">
        <f t="shared" si="3"/>
        <v/>
      </c>
      <c r="R113" s="159" t="str">
        <f t="shared" si="4"/>
        <v/>
      </c>
      <c r="S113" s="156"/>
      <c r="T113" s="157" t="str">
        <f>IF($B113="","",IF(AND($Q113="yes",SUMPRODUCT((T$6:T112&gt;0)*($B$6:$B112=$B113)*1)=0),MAX(T$6:T112)+1,0))</f>
        <v/>
      </c>
      <c r="U113" s="157" t="str">
        <f>IF($B113="","",IF($Q113="yes",MAX(U$6:U112)+IF(OR($I113="",COUNTIF($R:$R,$I113)&gt;0),1,COUNTIF($B:$B,$I113)),0))</f>
        <v/>
      </c>
      <c r="V113" s="143"/>
    </row>
    <row r="114" spans="1:22" ht="15" customHeight="1" x14ac:dyDescent="0.25">
      <c r="A114" s="152">
        <f t="shared" si="5"/>
        <v>108</v>
      </c>
      <c r="B114" s="170"/>
      <c r="C114" s="170"/>
      <c r="D114" s="170"/>
      <c r="E114" s="170"/>
      <c r="F114" s="170"/>
      <c r="G114" s="175"/>
      <c r="H114" s="175"/>
      <c r="I114" s="170"/>
      <c r="J114" s="176"/>
      <c r="K114" s="153"/>
      <c r="L114" s="170"/>
      <c r="M114" s="170"/>
      <c r="N114" s="170"/>
      <c r="O114" s="170"/>
      <c r="P114" s="170"/>
      <c r="Q114" s="158" t="str">
        <f t="shared" si="3"/>
        <v/>
      </c>
      <c r="R114" s="159" t="str">
        <f t="shared" si="4"/>
        <v/>
      </c>
      <c r="S114" s="156"/>
      <c r="T114" s="157" t="str">
        <f>IF($B114="","",IF(AND($Q114="yes",SUMPRODUCT((T$6:T113&gt;0)*($B$6:$B113=$B114)*1)=0),MAX(T$6:T113)+1,0))</f>
        <v/>
      </c>
      <c r="U114" s="157" t="str">
        <f>IF($B114="","",IF($Q114="yes",MAX(U$6:U113)+IF(OR($I114="",COUNTIF($R:$R,$I114)&gt;0),1,COUNTIF($B:$B,$I114)),0))</f>
        <v/>
      </c>
      <c r="V114" s="143"/>
    </row>
    <row r="115" spans="1:22" ht="15" customHeight="1" x14ac:dyDescent="0.25">
      <c r="A115" s="152">
        <f t="shared" si="5"/>
        <v>109</v>
      </c>
      <c r="B115" s="170"/>
      <c r="C115" s="170"/>
      <c r="D115" s="170"/>
      <c r="E115" s="170"/>
      <c r="F115" s="170"/>
      <c r="G115" s="175"/>
      <c r="H115" s="175"/>
      <c r="I115" s="170"/>
      <c r="J115" s="176"/>
      <c r="K115" s="153"/>
      <c r="L115" s="170"/>
      <c r="M115" s="170"/>
      <c r="N115" s="170"/>
      <c r="O115" s="170"/>
      <c r="P115" s="170"/>
      <c r="Q115" s="158" t="str">
        <f t="shared" si="3"/>
        <v/>
      </c>
      <c r="R115" s="159" t="str">
        <f t="shared" si="4"/>
        <v/>
      </c>
      <c r="S115" s="156"/>
      <c r="T115" s="157" t="str">
        <f>IF($B115="","",IF(AND($Q115="yes",SUMPRODUCT((T$6:T114&gt;0)*($B$6:$B114=$B115)*1)=0),MAX(T$6:T114)+1,0))</f>
        <v/>
      </c>
      <c r="U115" s="157" t="str">
        <f>IF($B115="","",IF($Q115="yes",MAX(U$6:U114)+IF(OR($I115="",COUNTIF($R:$R,$I115)&gt;0),1,COUNTIF($B:$B,$I115)),0))</f>
        <v/>
      </c>
      <c r="V115" s="143"/>
    </row>
    <row r="116" spans="1:22" ht="15" customHeight="1" x14ac:dyDescent="0.25">
      <c r="A116" s="152">
        <f t="shared" si="5"/>
        <v>110</v>
      </c>
      <c r="B116" s="170"/>
      <c r="C116" s="170"/>
      <c r="D116" s="170"/>
      <c r="E116" s="170"/>
      <c r="F116" s="170"/>
      <c r="G116" s="175"/>
      <c r="H116" s="175"/>
      <c r="I116" s="170"/>
      <c r="J116" s="176"/>
      <c r="K116" s="153"/>
      <c r="L116" s="170"/>
      <c r="M116" s="170"/>
      <c r="N116" s="170"/>
      <c r="O116" s="170"/>
      <c r="P116" s="170"/>
      <c r="Q116" s="158" t="str">
        <f t="shared" si="3"/>
        <v/>
      </c>
      <c r="R116" s="159" t="str">
        <f t="shared" si="4"/>
        <v/>
      </c>
      <c r="S116" s="156"/>
      <c r="T116" s="157" t="str">
        <f>IF($B116="","",IF(AND($Q116="yes",SUMPRODUCT((T$6:T115&gt;0)*($B$6:$B115=$B116)*1)=0),MAX(T$6:T115)+1,0))</f>
        <v/>
      </c>
      <c r="U116" s="157" t="str">
        <f>IF($B116="","",IF($Q116="yes",MAX(U$6:U115)+IF(OR($I116="",COUNTIF($R:$R,$I116)&gt;0),1,COUNTIF($B:$B,$I116)),0))</f>
        <v/>
      </c>
      <c r="V116" s="143"/>
    </row>
    <row r="117" spans="1:22" ht="15" customHeight="1" x14ac:dyDescent="0.25">
      <c r="A117" s="152">
        <f t="shared" si="5"/>
        <v>111</v>
      </c>
      <c r="B117" s="170"/>
      <c r="C117" s="170"/>
      <c r="D117" s="170"/>
      <c r="E117" s="170"/>
      <c r="F117" s="170"/>
      <c r="G117" s="175"/>
      <c r="H117" s="175"/>
      <c r="I117" s="170"/>
      <c r="J117" s="176"/>
      <c r="K117" s="153"/>
      <c r="L117" s="170"/>
      <c r="M117" s="170"/>
      <c r="N117" s="170"/>
      <c r="O117" s="170"/>
      <c r="P117" s="170"/>
      <c r="Q117" s="158" t="str">
        <f t="shared" si="3"/>
        <v/>
      </c>
      <c r="R117" s="159" t="str">
        <f t="shared" si="4"/>
        <v/>
      </c>
      <c r="S117" s="156"/>
      <c r="T117" s="157" t="str">
        <f>IF($B117="","",IF(AND($Q117="yes",SUMPRODUCT((T$6:T116&gt;0)*($B$6:$B116=$B117)*1)=0),MAX(T$6:T116)+1,0))</f>
        <v/>
      </c>
      <c r="U117" s="157" t="str">
        <f>IF($B117="","",IF($Q117="yes",MAX(U$6:U116)+IF(OR($I117="",COUNTIF($R:$R,$I117)&gt;0),1,COUNTIF($B:$B,$I117)),0))</f>
        <v/>
      </c>
      <c r="V117" s="143"/>
    </row>
    <row r="118" spans="1:22" ht="15" customHeight="1" x14ac:dyDescent="0.25">
      <c r="A118" s="152">
        <f t="shared" si="5"/>
        <v>112</v>
      </c>
      <c r="B118" s="170"/>
      <c r="C118" s="170"/>
      <c r="D118" s="170"/>
      <c r="E118" s="170"/>
      <c r="F118" s="170"/>
      <c r="G118" s="175"/>
      <c r="H118" s="175"/>
      <c r="I118" s="170"/>
      <c r="J118" s="176"/>
      <c r="K118" s="153"/>
      <c r="L118" s="170"/>
      <c r="M118" s="170"/>
      <c r="N118" s="170"/>
      <c r="O118" s="170"/>
      <c r="P118" s="170"/>
      <c r="Q118" s="158" t="str">
        <f t="shared" si="3"/>
        <v/>
      </c>
      <c r="R118" s="159" t="str">
        <f t="shared" si="4"/>
        <v/>
      </c>
      <c r="S118" s="156"/>
      <c r="T118" s="157" t="str">
        <f>IF($B118="","",IF(AND($Q118="yes",SUMPRODUCT((T$6:T117&gt;0)*($B$6:$B117=$B118)*1)=0),MAX(T$6:T117)+1,0))</f>
        <v/>
      </c>
      <c r="U118" s="157" t="str">
        <f>IF($B118="","",IF($Q118="yes",MAX(U$6:U117)+IF(OR($I118="",COUNTIF($R:$R,$I118)&gt;0),1,COUNTIF($B:$B,$I118)),0))</f>
        <v/>
      </c>
      <c r="V118" s="143"/>
    </row>
    <row r="119" spans="1:22" ht="15" customHeight="1" x14ac:dyDescent="0.25">
      <c r="A119" s="152">
        <f t="shared" si="5"/>
        <v>113</v>
      </c>
      <c r="B119" s="170"/>
      <c r="C119" s="170"/>
      <c r="D119" s="170"/>
      <c r="E119" s="170"/>
      <c r="F119" s="170"/>
      <c r="G119" s="175"/>
      <c r="H119" s="175"/>
      <c r="I119" s="170"/>
      <c r="J119" s="176"/>
      <c r="K119" s="153"/>
      <c r="L119" s="170"/>
      <c r="M119" s="170"/>
      <c r="N119" s="170"/>
      <c r="O119" s="170"/>
      <c r="P119" s="170"/>
      <c r="Q119" s="158" t="str">
        <f t="shared" si="3"/>
        <v/>
      </c>
      <c r="R119" s="159" t="str">
        <f t="shared" si="4"/>
        <v/>
      </c>
      <c r="S119" s="156"/>
      <c r="T119" s="157" t="str">
        <f>IF($B119="","",IF(AND($Q119="yes",SUMPRODUCT((T$6:T118&gt;0)*($B$6:$B118=$B119)*1)=0),MAX(T$6:T118)+1,0))</f>
        <v/>
      </c>
      <c r="U119" s="157" t="str">
        <f>IF($B119="","",IF($Q119="yes",MAX(U$6:U118)+IF(OR($I119="",COUNTIF($R:$R,$I119)&gt;0),1,COUNTIF($B:$B,$I119)),0))</f>
        <v/>
      </c>
      <c r="V119" s="143"/>
    </row>
    <row r="120" spans="1:22" ht="15" customHeight="1" x14ac:dyDescent="0.25">
      <c r="A120" s="152">
        <f t="shared" si="5"/>
        <v>114</v>
      </c>
      <c r="B120" s="170"/>
      <c r="C120" s="170"/>
      <c r="D120" s="170"/>
      <c r="E120" s="170"/>
      <c r="F120" s="170"/>
      <c r="G120" s="175"/>
      <c r="H120" s="175"/>
      <c r="I120" s="170"/>
      <c r="J120" s="176"/>
      <c r="K120" s="153"/>
      <c r="L120" s="170"/>
      <c r="M120" s="170"/>
      <c r="N120" s="170"/>
      <c r="O120" s="170"/>
      <c r="P120" s="170"/>
      <c r="Q120" s="158" t="str">
        <f t="shared" si="3"/>
        <v/>
      </c>
      <c r="R120" s="159" t="str">
        <f t="shared" si="4"/>
        <v/>
      </c>
      <c r="S120" s="156"/>
      <c r="T120" s="157" t="str">
        <f>IF($B120="","",IF(AND($Q120="yes",SUMPRODUCT((T$6:T119&gt;0)*($B$6:$B119=$B120)*1)=0),MAX(T$6:T119)+1,0))</f>
        <v/>
      </c>
      <c r="U120" s="157" t="str">
        <f>IF($B120="","",IF($Q120="yes",MAX(U$6:U119)+IF(OR($I120="",COUNTIF($R:$R,$I120)&gt;0),1,COUNTIF($B:$B,$I120)),0))</f>
        <v/>
      </c>
      <c r="V120" s="143"/>
    </row>
    <row r="121" spans="1:22" ht="15" customHeight="1" x14ac:dyDescent="0.25">
      <c r="A121" s="152">
        <f t="shared" si="5"/>
        <v>115</v>
      </c>
      <c r="B121" s="170"/>
      <c r="C121" s="170"/>
      <c r="D121" s="170"/>
      <c r="E121" s="170"/>
      <c r="F121" s="170"/>
      <c r="G121" s="175"/>
      <c r="H121" s="175"/>
      <c r="I121" s="170"/>
      <c r="J121" s="176"/>
      <c r="K121" s="153"/>
      <c r="L121" s="170"/>
      <c r="M121" s="170"/>
      <c r="N121" s="170"/>
      <c r="O121" s="170"/>
      <c r="P121" s="170"/>
      <c r="Q121" s="158" t="str">
        <f t="shared" si="3"/>
        <v/>
      </c>
      <c r="R121" s="159" t="str">
        <f t="shared" si="4"/>
        <v/>
      </c>
      <c r="S121" s="156"/>
      <c r="T121" s="157" t="str">
        <f>IF($B121="","",IF(AND($Q121="yes",SUMPRODUCT((T$6:T120&gt;0)*($B$6:$B120=$B121)*1)=0),MAX(T$6:T120)+1,0))</f>
        <v/>
      </c>
      <c r="U121" s="157" t="str">
        <f>IF($B121="","",IF($Q121="yes",MAX(U$6:U120)+IF(OR($I121="",COUNTIF($R:$R,$I121)&gt;0),1,COUNTIF($B:$B,$I121)),0))</f>
        <v/>
      </c>
      <c r="V121" s="143"/>
    </row>
    <row r="122" spans="1:22" ht="15" customHeight="1" x14ac:dyDescent="0.25">
      <c r="A122" s="152">
        <f t="shared" si="5"/>
        <v>116</v>
      </c>
      <c r="B122" s="170"/>
      <c r="C122" s="170"/>
      <c r="D122" s="170"/>
      <c r="E122" s="170"/>
      <c r="F122" s="170"/>
      <c r="G122" s="175"/>
      <c r="H122" s="175"/>
      <c r="I122" s="170"/>
      <c r="J122" s="176"/>
      <c r="K122" s="153"/>
      <c r="L122" s="170"/>
      <c r="M122" s="170"/>
      <c r="N122" s="170"/>
      <c r="O122" s="170"/>
      <c r="P122" s="170"/>
      <c r="Q122" s="158" t="str">
        <f t="shared" si="3"/>
        <v/>
      </c>
      <c r="R122" s="159" t="str">
        <f t="shared" si="4"/>
        <v/>
      </c>
      <c r="S122" s="156"/>
      <c r="T122" s="157" t="str">
        <f>IF($B122="","",IF(AND($Q122="yes",SUMPRODUCT((T$6:T121&gt;0)*($B$6:$B121=$B122)*1)=0),MAX(T$6:T121)+1,0))</f>
        <v/>
      </c>
      <c r="U122" s="157" t="str">
        <f>IF($B122="","",IF($Q122="yes",MAX(U$6:U121)+IF(OR($I122="",COUNTIF($R:$R,$I122)&gt;0),1,COUNTIF($B:$B,$I122)),0))</f>
        <v/>
      </c>
      <c r="V122" s="143"/>
    </row>
    <row r="123" spans="1:22" ht="15" customHeight="1" x14ac:dyDescent="0.25">
      <c r="A123" s="152">
        <f t="shared" si="5"/>
        <v>117</v>
      </c>
      <c r="B123" s="170"/>
      <c r="C123" s="170"/>
      <c r="D123" s="170"/>
      <c r="E123" s="170"/>
      <c r="F123" s="170"/>
      <c r="G123" s="175"/>
      <c r="H123" s="175"/>
      <c r="I123" s="170"/>
      <c r="J123" s="176"/>
      <c r="K123" s="153"/>
      <c r="L123" s="170"/>
      <c r="M123" s="170"/>
      <c r="N123" s="170"/>
      <c r="O123" s="170"/>
      <c r="P123" s="170"/>
      <c r="Q123" s="158" t="str">
        <f t="shared" si="3"/>
        <v/>
      </c>
      <c r="R123" s="159" t="str">
        <f t="shared" si="4"/>
        <v/>
      </c>
      <c r="S123" s="156"/>
      <c r="T123" s="157" t="str">
        <f>IF($B123="","",IF(AND($Q123="yes",SUMPRODUCT((T$6:T122&gt;0)*($B$6:$B122=$B123)*1)=0),MAX(T$6:T122)+1,0))</f>
        <v/>
      </c>
      <c r="U123" s="157" t="str">
        <f>IF($B123="","",IF($Q123="yes",MAX(U$6:U122)+IF(OR($I123="",COUNTIF($R:$R,$I123)&gt;0),1,COUNTIF($B:$B,$I123)),0))</f>
        <v/>
      </c>
      <c r="V123" s="143"/>
    </row>
    <row r="124" spans="1:22" ht="15" customHeight="1" x14ac:dyDescent="0.25">
      <c r="A124" s="152">
        <f t="shared" si="5"/>
        <v>118</v>
      </c>
      <c r="B124" s="170"/>
      <c r="C124" s="170"/>
      <c r="D124" s="170"/>
      <c r="E124" s="170"/>
      <c r="F124" s="170"/>
      <c r="G124" s="175"/>
      <c r="H124" s="175"/>
      <c r="I124" s="170"/>
      <c r="J124" s="176"/>
      <c r="K124" s="153"/>
      <c r="L124" s="170"/>
      <c r="M124" s="170"/>
      <c r="N124" s="170"/>
      <c r="O124" s="170"/>
      <c r="P124" s="170"/>
      <c r="Q124" s="158" t="str">
        <f t="shared" si="3"/>
        <v/>
      </c>
      <c r="R124" s="159" t="str">
        <f t="shared" si="4"/>
        <v/>
      </c>
      <c r="S124" s="156"/>
      <c r="T124" s="157" t="str">
        <f>IF($B124="","",IF(AND($Q124="yes",SUMPRODUCT((T$6:T123&gt;0)*($B$6:$B123=$B124)*1)=0),MAX(T$6:T123)+1,0))</f>
        <v/>
      </c>
      <c r="U124" s="157" t="str">
        <f>IF($B124="","",IF($Q124="yes",MAX(U$6:U123)+IF(OR($I124="",COUNTIF($R:$R,$I124)&gt;0),1,COUNTIF($B:$B,$I124)),0))</f>
        <v/>
      </c>
      <c r="V124" s="143"/>
    </row>
    <row r="125" spans="1:22" ht="15" customHeight="1" x14ac:dyDescent="0.25">
      <c r="A125" s="152">
        <f t="shared" si="5"/>
        <v>119</v>
      </c>
      <c r="B125" s="170"/>
      <c r="C125" s="170"/>
      <c r="D125" s="170"/>
      <c r="E125" s="170"/>
      <c r="F125" s="170"/>
      <c r="G125" s="175"/>
      <c r="H125" s="175"/>
      <c r="I125" s="170"/>
      <c r="J125" s="176"/>
      <c r="K125" s="153"/>
      <c r="L125" s="170"/>
      <c r="M125" s="170"/>
      <c r="N125" s="170"/>
      <c r="O125" s="170"/>
      <c r="P125" s="170"/>
      <c r="Q125" s="158" t="str">
        <f t="shared" si="3"/>
        <v/>
      </c>
      <c r="R125" s="159" t="str">
        <f t="shared" si="4"/>
        <v/>
      </c>
      <c r="S125" s="156"/>
      <c r="T125" s="157" t="str">
        <f>IF($B125="","",IF(AND($Q125="yes",SUMPRODUCT((T$6:T124&gt;0)*($B$6:$B124=$B125)*1)=0),MAX(T$6:T124)+1,0))</f>
        <v/>
      </c>
      <c r="U125" s="157" t="str">
        <f>IF($B125="","",IF($Q125="yes",MAX(U$6:U124)+IF(OR($I125="",COUNTIF($R:$R,$I125)&gt;0),1,COUNTIF($B:$B,$I125)),0))</f>
        <v/>
      </c>
      <c r="V125" s="143"/>
    </row>
    <row r="126" spans="1:22" ht="15" customHeight="1" x14ac:dyDescent="0.25">
      <c r="A126" s="152">
        <f t="shared" si="5"/>
        <v>120</v>
      </c>
      <c r="B126" s="170"/>
      <c r="C126" s="170"/>
      <c r="D126" s="170"/>
      <c r="E126" s="170"/>
      <c r="F126" s="170"/>
      <c r="G126" s="175"/>
      <c r="H126" s="175"/>
      <c r="I126" s="170"/>
      <c r="J126" s="176"/>
      <c r="K126" s="153"/>
      <c r="L126" s="170"/>
      <c r="M126" s="170"/>
      <c r="N126" s="170"/>
      <c r="O126" s="170"/>
      <c r="P126" s="170"/>
      <c r="Q126" s="158" t="str">
        <f t="shared" si="3"/>
        <v/>
      </c>
      <c r="R126" s="159" t="str">
        <f t="shared" si="4"/>
        <v/>
      </c>
      <c r="S126" s="156"/>
      <c r="T126" s="157" t="str">
        <f>IF($B126="","",IF(AND($Q126="yes",SUMPRODUCT((T$6:T125&gt;0)*($B$6:$B125=$B126)*1)=0),MAX(T$6:T125)+1,0))</f>
        <v/>
      </c>
      <c r="U126" s="157" t="str">
        <f>IF($B126="","",IF($Q126="yes",MAX(U$6:U125)+IF(OR($I126="",COUNTIF($R:$R,$I126)&gt;0),1,COUNTIF($B:$B,$I126)),0))</f>
        <v/>
      </c>
      <c r="V126" s="143"/>
    </row>
    <row r="127" spans="1:22" ht="15" customHeight="1" x14ac:dyDescent="0.25">
      <c r="A127" s="152">
        <f t="shared" si="5"/>
        <v>121</v>
      </c>
      <c r="B127" s="170"/>
      <c r="C127" s="170"/>
      <c r="D127" s="170"/>
      <c r="E127" s="170"/>
      <c r="F127" s="170"/>
      <c r="G127" s="175"/>
      <c r="H127" s="175"/>
      <c r="I127" s="170"/>
      <c r="J127" s="176"/>
      <c r="K127" s="153"/>
      <c r="L127" s="170"/>
      <c r="M127" s="170"/>
      <c r="N127" s="170"/>
      <c r="O127" s="170"/>
      <c r="P127" s="170"/>
      <c r="Q127" s="158" t="str">
        <f t="shared" si="3"/>
        <v/>
      </c>
      <c r="R127" s="159" t="str">
        <f t="shared" si="4"/>
        <v/>
      </c>
      <c r="S127" s="156"/>
      <c r="T127" s="157" t="str">
        <f>IF($B127="","",IF(AND($Q127="yes",SUMPRODUCT((T$6:T126&gt;0)*($B$6:$B126=$B127)*1)=0),MAX(T$6:T126)+1,0))</f>
        <v/>
      </c>
      <c r="U127" s="157" t="str">
        <f>IF($B127="","",IF($Q127="yes",MAX(U$6:U126)+IF(OR($I127="",COUNTIF($R:$R,$I127)&gt;0),1,COUNTIF($B:$B,$I127)),0))</f>
        <v/>
      </c>
      <c r="V127" s="143"/>
    </row>
    <row r="128" spans="1:22" ht="15" customHeight="1" x14ac:dyDescent="0.25">
      <c r="A128" s="152">
        <f t="shared" si="5"/>
        <v>122</v>
      </c>
      <c r="B128" s="170"/>
      <c r="C128" s="170"/>
      <c r="D128" s="170"/>
      <c r="E128" s="170"/>
      <c r="F128" s="170"/>
      <c r="G128" s="175"/>
      <c r="H128" s="175"/>
      <c r="I128" s="170"/>
      <c r="J128" s="176"/>
      <c r="K128" s="153"/>
      <c r="L128" s="170"/>
      <c r="M128" s="170"/>
      <c r="N128" s="170"/>
      <c r="O128" s="170"/>
      <c r="P128" s="170"/>
      <c r="Q128" s="158" t="str">
        <f t="shared" si="3"/>
        <v/>
      </c>
      <c r="R128" s="159" t="str">
        <f t="shared" si="4"/>
        <v/>
      </c>
      <c r="S128" s="156"/>
      <c r="T128" s="157" t="str">
        <f>IF($B128="","",IF(AND($Q128="yes",SUMPRODUCT((T$6:T127&gt;0)*($B$6:$B127=$B128)*1)=0),MAX(T$6:T127)+1,0))</f>
        <v/>
      </c>
      <c r="U128" s="157" t="str">
        <f>IF($B128="","",IF($Q128="yes",MAX(U$6:U127)+IF(OR($I128="",COUNTIF($R:$R,$I128)&gt;0),1,COUNTIF($B:$B,$I128)),0))</f>
        <v/>
      </c>
      <c r="V128" s="143"/>
    </row>
    <row r="129" spans="1:22" ht="15" customHeight="1" x14ac:dyDescent="0.25">
      <c r="A129" s="152">
        <f t="shared" si="5"/>
        <v>123</v>
      </c>
      <c r="B129" s="170"/>
      <c r="C129" s="170"/>
      <c r="D129" s="170"/>
      <c r="E129" s="170"/>
      <c r="F129" s="170"/>
      <c r="G129" s="175"/>
      <c r="H129" s="175"/>
      <c r="I129" s="170"/>
      <c r="J129" s="176"/>
      <c r="K129" s="153"/>
      <c r="L129" s="170"/>
      <c r="M129" s="170"/>
      <c r="N129" s="170"/>
      <c r="O129" s="170"/>
      <c r="P129" s="170"/>
      <c r="Q129" s="158" t="str">
        <f t="shared" si="3"/>
        <v/>
      </c>
      <c r="R129" s="159" t="str">
        <f t="shared" si="4"/>
        <v/>
      </c>
      <c r="S129" s="156"/>
      <c r="T129" s="157" t="str">
        <f>IF($B129="","",IF(AND($Q129="yes",SUMPRODUCT((T$6:T128&gt;0)*($B$6:$B128=$B129)*1)=0),MAX(T$6:T128)+1,0))</f>
        <v/>
      </c>
      <c r="U129" s="157" t="str">
        <f>IF($B129="","",IF($Q129="yes",MAX(U$6:U128)+IF(OR($I129="",COUNTIF($R:$R,$I129)&gt;0),1,COUNTIF($B:$B,$I129)),0))</f>
        <v/>
      </c>
      <c r="V129" s="143"/>
    </row>
    <row r="130" spans="1:22" ht="15" customHeight="1" x14ac:dyDescent="0.25">
      <c r="A130" s="152">
        <f t="shared" si="5"/>
        <v>124</v>
      </c>
      <c r="B130" s="170"/>
      <c r="C130" s="170"/>
      <c r="D130" s="170"/>
      <c r="E130" s="170"/>
      <c r="F130" s="170"/>
      <c r="G130" s="175"/>
      <c r="H130" s="175"/>
      <c r="I130" s="170"/>
      <c r="J130" s="176"/>
      <c r="K130" s="153"/>
      <c r="L130" s="170"/>
      <c r="M130" s="170"/>
      <c r="N130" s="170"/>
      <c r="O130" s="170"/>
      <c r="P130" s="170"/>
      <c r="Q130" s="158" t="str">
        <f t="shared" si="3"/>
        <v/>
      </c>
      <c r="R130" s="159" t="str">
        <f t="shared" si="4"/>
        <v/>
      </c>
      <c r="S130" s="156"/>
      <c r="T130" s="157" t="str">
        <f>IF($B130="","",IF(AND($Q130="yes",SUMPRODUCT((T$6:T129&gt;0)*($B$6:$B129=$B130)*1)=0),MAX(T$6:T129)+1,0))</f>
        <v/>
      </c>
      <c r="U130" s="157" t="str">
        <f>IF($B130="","",IF($Q130="yes",MAX(U$6:U129)+IF(OR($I130="",COUNTIF($R:$R,$I130)&gt;0),1,COUNTIF($B:$B,$I130)),0))</f>
        <v/>
      </c>
      <c r="V130" s="143"/>
    </row>
    <row r="131" spans="1:22" ht="15" customHeight="1" x14ac:dyDescent="0.25">
      <c r="A131" s="152">
        <f t="shared" si="5"/>
        <v>125</v>
      </c>
      <c r="B131" s="170"/>
      <c r="C131" s="170"/>
      <c r="D131" s="170"/>
      <c r="E131" s="170"/>
      <c r="F131" s="170"/>
      <c r="G131" s="175"/>
      <c r="H131" s="175"/>
      <c r="I131" s="170"/>
      <c r="J131" s="176"/>
      <c r="K131" s="153"/>
      <c r="L131" s="170"/>
      <c r="M131" s="170"/>
      <c r="N131" s="170"/>
      <c r="O131" s="170"/>
      <c r="P131" s="170"/>
      <c r="Q131" s="158" t="str">
        <f t="shared" si="3"/>
        <v/>
      </c>
      <c r="R131" s="159" t="str">
        <f t="shared" si="4"/>
        <v/>
      </c>
      <c r="S131" s="156"/>
      <c r="T131" s="157" t="str">
        <f>IF($B131="","",IF(AND($Q131="yes",SUMPRODUCT((T$6:T130&gt;0)*($B$6:$B130=$B131)*1)=0),MAX(T$6:T130)+1,0))</f>
        <v/>
      </c>
      <c r="U131" s="157" t="str">
        <f>IF($B131="","",IF($Q131="yes",MAX(U$6:U130)+IF(OR($I131="",COUNTIF($R:$R,$I131)&gt;0),1,COUNTIF($B:$B,$I131)),0))</f>
        <v/>
      </c>
      <c r="V131" s="143"/>
    </row>
    <row r="132" spans="1:22" ht="15" customHeight="1" x14ac:dyDescent="0.25">
      <c r="A132" s="152">
        <f t="shared" si="5"/>
        <v>126</v>
      </c>
      <c r="B132" s="170"/>
      <c r="C132" s="170"/>
      <c r="D132" s="170"/>
      <c r="E132" s="170"/>
      <c r="F132" s="170"/>
      <c r="G132" s="175"/>
      <c r="H132" s="175"/>
      <c r="I132" s="170"/>
      <c r="J132" s="176"/>
      <c r="K132" s="153"/>
      <c r="L132" s="170"/>
      <c r="M132" s="170"/>
      <c r="N132" s="170"/>
      <c r="O132" s="170"/>
      <c r="P132" s="170"/>
      <c r="Q132" s="158" t="str">
        <f t="shared" si="3"/>
        <v/>
      </c>
      <c r="R132" s="159" t="str">
        <f t="shared" si="4"/>
        <v/>
      </c>
      <c r="S132" s="156"/>
      <c r="T132" s="157" t="str">
        <f>IF($B132="","",IF(AND($Q132="yes",SUMPRODUCT((T$6:T131&gt;0)*($B$6:$B131=$B132)*1)=0),MAX(T$6:T131)+1,0))</f>
        <v/>
      </c>
      <c r="U132" s="157" t="str">
        <f>IF($B132="","",IF($Q132="yes",MAX(U$6:U131)+IF(OR($I132="",COUNTIF($R:$R,$I132)&gt;0),1,COUNTIF($B:$B,$I132)),0))</f>
        <v/>
      </c>
      <c r="V132" s="143"/>
    </row>
    <row r="133" spans="1:22" ht="15" customHeight="1" x14ac:dyDescent="0.25">
      <c r="A133" s="152">
        <f t="shared" si="5"/>
        <v>127</v>
      </c>
      <c r="B133" s="170"/>
      <c r="C133" s="170"/>
      <c r="D133" s="170"/>
      <c r="E133" s="170"/>
      <c r="F133" s="170"/>
      <c r="G133" s="175"/>
      <c r="H133" s="175"/>
      <c r="I133" s="170"/>
      <c r="J133" s="176"/>
      <c r="K133" s="153"/>
      <c r="L133" s="170"/>
      <c r="M133" s="170"/>
      <c r="N133" s="170"/>
      <c r="O133" s="170"/>
      <c r="P133" s="170"/>
      <c r="Q133" s="158" t="str">
        <f t="shared" si="3"/>
        <v/>
      </c>
      <c r="R133" s="159" t="str">
        <f t="shared" si="4"/>
        <v/>
      </c>
      <c r="S133" s="156"/>
      <c r="T133" s="157" t="str">
        <f>IF($B133="","",IF(AND($Q133="yes",SUMPRODUCT((T$6:T132&gt;0)*($B$6:$B132=$B133)*1)=0),MAX(T$6:T132)+1,0))</f>
        <v/>
      </c>
      <c r="U133" s="157" t="str">
        <f>IF($B133="","",IF($Q133="yes",MAX(U$6:U132)+IF(OR($I133="",COUNTIF($R:$R,$I133)&gt;0),1,COUNTIF($B:$B,$I133)),0))</f>
        <v/>
      </c>
      <c r="V133" s="143"/>
    </row>
    <row r="134" spans="1:22" ht="15" customHeight="1" x14ac:dyDescent="0.25">
      <c r="A134" s="152">
        <f t="shared" si="5"/>
        <v>128</v>
      </c>
      <c r="B134" s="170"/>
      <c r="C134" s="170"/>
      <c r="D134" s="170"/>
      <c r="E134" s="170"/>
      <c r="F134" s="170"/>
      <c r="G134" s="175"/>
      <c r="H134" s="175"/>
      <c r="I134" s="170"/>
      <c r="J134" s="176"/>
      <c r="K134" s="153"/>
      <c r="L134" s="170"/>
      <c r="M134" s="170"/>
      <c r="N134" s="170"/>
      <c r="O134" s="170"/>
      <c r="P134" s="170"/>
      <c r="Q134" s="158" t="str">
        <f t="shared" si="3"/>
        <v/>
      </c>
      <c r="R134" s="159" t="str">
        <f t="shared" si="4"/>
        <v/>
      </c>
      <c r="S134" s="156"/>
      <c r="T134" s="157" t="str">
        <f>IF($B134="","",IF(AND($Q134="yes",SUMPRODUCT((T$6:T133&gt;0)*($B$6:$B133=$B134)*1)=0),MAX(T$6:T133)+1,0))</f>
        <v/>
      </c>
      <c r="U134" s="157" t="str">
        <f>IF($B134="","",IF($Q134="yes",MAX(U$6:U133)+IF(OR($I134="",COUNTIF($R:$R,$I134)&gt;0),1,COUNTIF($B:$B,$I134)),0))</f>
        <v/>
      </c>
      <c r="V134" s="143"/>
    </row>
    <row r="135" spans="1:22" ht="15" customHeight="1" x14ac:dyDescent="0.25">
      <c r="A135" s="152">
        <f t="shared" si="5"/>
        <v>129</v>
      </c>
      <c r="B135" s="170"/>
      <c r="C135" s="170"/>
      <c r="D135" s="170"/>
      <c r="E135" s="170"/>
      <c r="F135" s="170"/>
      <c r="G135" s="175"/>
      <c r="H135" s="175"/>
      <c r="I135" s="170"/>
      <c r="J135" s="176"/>
      <c r="K135" s="153"/>
      <c r="L135" s="170"/>
      <c r="M135" s="170"/>
      <c r="N135" s="170"/>
      <c r="O135" s="170"/>
      <c r="P135" s="170"/>
      <c r="Q135" s="158" t="str">
        <f t="shared" ref="Q135:Q198" si="6">IF($B135="","",IF(COUNTIF($L135:$P135,"=Yes")&gt;0,"Yes","No"))</f>
        <v/>
      </c>
      <c r="R135" s="159" t="str">
        <f t="shared" ref="R135:R198" si="7">IF($B135="","",IFERROR(IF($Q135="Yes",$B135,VLOOKUP($I135,LE_Inputs,COLUMNS(LE_Inputs),FALSE)),"None"))</f>
        <v/>
      </c>
      <c r="S135" s="156"/>
      <c r="T135" s="157" t="str">
        <f>IF($B135="","",IF(AND($Q135="yes",SUMPRODUCT((T$6:T134&gt;0)*($B$6:$B134=$B135)*1)=0),MAX(T$6:T134)+1,0))</f>
        <v/>
      </c>
      <c r="U135" s="157" t="str">
        <f>IF($B135="","",IF($Q135="yes",MAX(U$6:U134)+IF(OR($I135="",COUNTIF($R:$R,$I135)&gt;0),1,COUNTIF($B:$B,$I135)),0))</f>
        <v/>
      </c>
      <c r="V135" s="143"/>
    </row>
    <row r="136" spans="1:22" ht="15" customHeight="1" x14ac:dyDescent="0.25">
      <c r="A136" s="152">
        <f t="shared" si="5"/>
        <v>130</v>
      </c>
      <c r="B136" s="170"/>
      <c r="C136" s="170"/>
      <c r="D136" s="170"/>
      <c r="E136" s="170"/>
      <c r="F136" s="170"/>
      <c r="G136" s="175"/>
      <c r="H136" s="175"/>
      <c r="I136" s="170"/>
      <c r="J136" s="176"/>
      <c r="K136" s="153"/>
      <c r="L136" s="170"/>
      <c r="M136" s="170"/>
      <c r="N136" s="170"/>
      <c r="O136" s="170"/>
      <c r="P136" s="170"/>
      <c r="Q136" s="158" t="str">
        <f t="shared" si="6"/>
        <v/>
      </c>
      <c r="R136" s="159" t="str">
        <f t="shared" si="7"/>
        <v/>
      </c>
      <c r="S136" s="156"/>
      <c r="T136" s="157" t="str">
        <f>IF($B136="","",IF(AND($Q136="yes",SUMPRODUCT((T$6:T135&gt;0)*($B$6:$B135=$B136)*1)=0),MAX(T$6:T135)+1,0))</f>
        <v/>
      </c>
      <c r="U136" s="157" t="str">
        <f>IF($B136="","",IF($Q136="yes",MAX(U$6:U135)+IF(OR($I136="",COUNTIF($R:$R,$I136)&gt;0),1,COUNTIF($B:$B,$I136)),0))</f>
        <v/>
      </c>
      <c r="V136" s="143"/>
    </row>
    <row r="137" spans="1:22" ht="15" customHeight="1" x14ac:dyDescent="0.25">
      <c r="A137" s="152">
        <f t="shared" ref="A137:A199" si="8">A136+1</f>
        <v>131</v>
      </c>
      <c r="B137" s="170"/>
      <c r="C137" s="170"/>
      <c r="D137" s="170"/>
      <c r="E137" s="170"/>
      <c r="F137" s="170"/>
      <c r="G137" s="175"/>
      <c r="H137" s="175"/>
      <c r="I137" s="170"/>
      <c r="J137" s="176"/>
      <c r="K137" s="153"/>
      <c r="L137" s="170"/>
      <c r="M137" s="170"/>
      <c r="N137" s="170"/>
      <c r="O137" s="170"/>
      <c r="P137" s="170"/>
      <c r="Q137" s="158" t="str">
        <f t="shared" si="6"/>
        <v/>
      </c>
      <c r="R137" s="159" t="str">
        <f t="shared" si="7"/>
        <v/>
      </c>
      <c r="S137" s="156"/>
      <c r="T137" s="157" t="str">
        <f>IF($B137="","",IF(AND($Q137="yes",SUMPRODUCT((T$6:T136&gt;0)*($B$6:$B136=$B137)*1)=0),MAX(T$6:T136)+1,0))</f>
        <v/>
      </c>
      <c r="U137" s="157" t="str">
        <f>IF($B137="","",IF($Q137="yes",MAX(U$6:U136)+IF(OR($I137="",COUNTIF($R:$R,$I137)&gt;0),1,COUNTIF($B:$B,$I137)),0))</f>
        <v/>
      </c>
      <c r="V137" s="143"/>
    </row>
    <row r="138" spans="1:22" ht="15" customHeight="1" x14ac:dyDescent="0.25">
      <c r="A138" s="152">
        <f t="shared" si="8"/>
        <v>132</v>
      </c>
      <c r="B138" s="170"/>
      <c r="C138" s="170"/>
      <c r="D138" s="170"/>
      <c r="E138" s="170"/>
      <c r="F138" s="170"/>
      <c r="G138" s="175"/>
      <c r="H138" s="175"/>
      <c r="I138" s="170"/>
      <c r="J138" s="176"/>
      <c r="K138" s="153"/>
      <c r="L138" s="170"/>
      <c r="M138" s="170"/>
      <c r="N138" s="170"/>
      <c r="O138" s="170"/>
      <c r="P138" s="170"/>
      <c r="Q138" s="158" t="str">
        <f t="shared" si="6"/>
        <v/>
      </c>
      <c r="R138" s="159" t="str">
        <f t="shared" si="7"/>
        <v/>
      </c>
      <c r="S138" s="156"/>
      <c r="T138" s="157" t="str">
        <f>IF($B138="","",IF(AND($Q138="yes",SUMPRODUCT((T$6:T137&gt;0)*($B$6:$B137=$B138)*1)=0),MAX(T$6:T137)+1,0))</f>
        <v/>
      </c>
      <c r="U138" s="157" t="str">
        <f>IF($B138="","",IF($Q138="yes",MAX(U$6:U137)+IF(OR($I138="",COUNTIF($R:$R,$I138)&gt;0),1,COUNTIF($B:$B,$I138)),0))</f>
        <v/>
      </c>
      <c r="V138" s="143"/>
    </row>
    <row r="139" spans="1:22" ht="15" customHeight="1" x14ac:dyDescent="0.25">
      <c r="A139" s="152">
        <f t="shared" si="8"/>
        <v>133</v>
      </c>
      <c r="B139" s="170"/>
      <c r="C139" s="170"/>
      <c r="D139" s="170"/>
      <c r="E139" s="170"/>
      <c r="F139" s="170"/>
      <c r="G139" s="175"/>
      <c r="H139" s="175"/>
      <c r="I139" s="170"/>
      <c r="J139" s="176"/>
      <c r="K139" s="153"/>
      <c r="L139" s="170"/>
      <c r="M139" s="170"/>
      <c r="N139" s="170"/>
      <c r="O139" s="170"/>
      <c r="P139" s="170"/>
      <c r="Q139" s="158" t="str">
        <f t="shared" si="6"/>
        <v/>
      </c>
      <c r="R139" s="159" t="str">
        <f t="shared" si="7"/>
        <v/>
      </c>
      <c r="S139" s="156"/>
      <c r="T139" s="157" t="str">
        <f>IF($B139="","",IF(AND($Q139="yes",SUMPRODUCT((T$6:T138&gt;0)*($B$6:$B138=$B139)*1)=0),MAX(T$6:T138)+1,0))</f>
        <v/>
      </c>
      <c r="U139" s="157" t="str">
        <f>IF($B139="","",IF($Q139="yes",MAX(U$6:U138)+IF(OR($I139="",COUNTIF($R:$R,$I139)&gt;0),1,COUNTIF($B:$B,$I139)),0))</f>
        <v/>
      </c>
      <c r="V139" s="143"/>
    </row>
    <row r="140" spans="1:22" ht="15" customHeight="1" x14ac:dyDescent="0.25">
      <c r="A140" s="152">
        <f t="shared" si="8"/>
        <v>134</v>
      </c>
      <c r="B140" s="170"/>
      <c r="C140" s="170"/>
      <c r="D140" s="170"/>
      <c r="E140" s="170"/>
      <c r="F140" s="170"/>
      <c r="G140" s="175"/>
      <c r="H140" s="175"/>
      <c r="I140" s="170"/>
      <c r="J140" s="176"/>
      <c r="K140" s="153"/>
      <c r="L140" s="170"/>
      <c r="M140" s="170"/>
      <c r="N140" s="170"/>
      <c r="O140" s="170"/>
      <c r="P140" s="170"/>
      <c r="Q140" s="158" t="str">
        <f t="shared" si="6"/>
        <v/>
      </c>
      <c r="R140" s="159" t="str">
        <f t="shared" si="7"/>
        <v/>
      </c>
      <c r="S140" s="156"/>
      <c r="T140" s="157" t="str">
        <f>IF($B140="","",IF(AND($Q140="yes",SUMPRODUCT((T$6:T139&gt;0)*($B$6:$B139=$B140)*1)=0),MAX(T$6:T139)+1,0))</f>
        <v/>
      </c>
      <c r="U140" s="157" t="str">
        <f>IF($B140="","",IF($Q140="yes",MAX(U$6:U139)+IF(OR($I140="",COUNTIF($R:$R,$I140)&gt;0),1,COUNTIF($B:$B,$I140)),0))</f>
        <v/>
      </c>
      <c r="V140" s="143"/>
    </row>
    <row r="141" spans="1:22" ht="15" customHeight="1" x14ac:dyDescent="0.25">
      <c r="A141" s="152">
        <f t="shared" si="8"/>
        <v>135</v>
      </c>
      <c r="B141" s="170"/>
      <c r="C141" s="170"/>
      <c r="D141" s="170"/>
      <c r="E141" s="170"/>
      <c r="F141" s="170"/>
      <c r="G141" s="175"/>
      <c r="H141" s="175"/>
      <c r="I141" s="170"/>
      <c r="J141" s="176"/>
      <c r="K141" s="153"/>
      <c r="L141" s="170"/>
      <c r="M141" s="170"/>
      <c r="N141" s="170"/>
      <c r="O141" s="170"/>
      <c r="P141" s="170"/>
      <c r="Q141" s="158" t="str">
        <f t="shared" si="6"/>
        <v/>
      </c>
      <c r="R141" s="159" t="str">
        <f t="shared" si="7"/>
        <v/>
      </c>
      <c r="S141" s="156"/>
      <c r="T141" s="157" t="str">
        <f>IF($B141="","",IF(AND($Q141="yes",SUMPRODUCT((T$6:T140&gt;0)*($B$6:$B140=$B141)*1)=0),MAX(T$6:T140)+1,0))</f>
        <v/>
      </c>
      <c r="U141" s="157" t="str">
        <f>IF($B141="","",IF($Q141="yes",MAX(U$6:U140)+IF(OR($I141="",COUNTIF($R:$R,$I141)&gt;0),1,COUNTIF($B:$B,$I141)),0))</f>
        <v/>
      </c>
      <c r="V141" s="143"/>
    </row>
    <row r="142" spans="1:22" ht="15" customHeight="1" x14ac:dyDescent="0.25">
      <c r="A142" s="152">
        <f t="shared" si="8"/>
        <v>136</v>
      </c>
      <c r="B142" s="170"/>
      <c r="C142" s="170"/>
      <c r="D142" s="170"/>
      <c r="E142" s="170"/>
      <c r="F142" s="170"/>
      <c r="G142" s="175"/>
      <c r="H142" s="175"/>
      <c r="I142" s="170"/>
      <c r="J142" s="176"/>
      <c r="K142" s="153"/>
      <c r="L142" s="170"/>
      <c r="M142" s="170"/>
      <c r="N142" s="170"/>
      <c r="O142" s="170"/>
      <c r="P142" s="170"/>
      <c r="Q142" s="158" t="str">
        <f t="shared" si="6"/>
        <v/>
      </c>
      <c r="R142" s="159" t="str">
        <f t="shared" si="7"/>
        <v/>
      </c>
      <c r="S142" s="156"/>
      <c r="T142" s="157" t="str">
        <f>IF($B142="","",IF(AND($Q142="yes",SUMPRODUCT((T$6:T141&gt;0)*($B$6:$B141=$B142)*1)=0),MAX(T$6:T141)+1,0))</f>
        <v/>
      </c>
      <c r="U142" s="157" t="str">
        <f>IF($B142="","",IF($Q142="yes",MAX(U$6:U141)+IF(OR($I142="",COUNTIF($R:$R,$I142)&gt;0),1,COUNTIF($B:$B,$I142)),0))</f>
        <v/>
      </c>
      <c r="V142" s="143"/>
    </row>
    <row r="143" spans="1:22" ht="15" customHeight="1" x14ac:dyDescent="0.25">
      <c r="A143" s="152">
        <f t="shared" si="8"/>
        <v>137</v>
      </c>
      <c r="B143" s="170"/>
      <c r="C143" s="170"/>
      <c r="D143" s="170"/>
      <c r="E143" s="170"/>
      <c r="F143" s="170"/>
      <c r="G143" s="175"/>
      <c r="H143" s="175"/>
      <c r="I143" s="170"/>
      <c r="J143" s="176"/>
      <c r="K143" s="153"/>
      <c r="L143" s="170"/>
      <c r="M143" s="170"/>
      <c r="N143" s="170"/>
      <c r="O143" s="170"/>
      <c r="P143" s="170"/>
      <c r="Q143" s="158" t="str">
        <f t="shared" si="6"/>
        <v/>
      </c>
      <c r="R143" s="159" t="str">
        <f t="shared" si="7"/>
        <v/>
      </c>
      <c r="S143" s="156"/>
      <c r="T143" s="157" t="str">
        <f>IF($B143="","",IF(AND($Q143="yes",SUMPRODUCT((T$6:T142&gt;0)*($B$6:$B142=$B143)*1)=0),MAX(T$6:T142)+1,0))</f>
        <v/>
      </c>
      <c r="U143" s="157" t="str">
        <f>IF($B143="","",IF($Q143="yes",MAX(U$6:U142)+IF(OR($I143="",COUNTIF($R:$R,$I143)&gt;0),1,COUNTIF($B:$B,$I143)),0))</f>
        <v/>
      </c>
      <c r="V143" s="143"/>
    </row>
    <row r="144" spans="1:22" ht="15" customHeight="1" x14ac:dyDescent="0.25">
      <c r="A144" s="152">
        <f t="shared" si="8"/>
        <v>138</v>
      </c>
      <c r="B144" s="170"/>
      <c r="C144" s="170"/>
      <c r="D144" s="170"/>
      <c r="E144" s="170"/>
      <c r="F144" s="170"/>
      <c r="G144" s="175"/>
      <c r="H144" s="175"/>
      <c r="I144" s="170"/>
      <c r="J144" s="176"/>
      <c r="K144" s="153"/>
      <c r="L144" s="170"/>
      <c r="M144" s="170"/>
      <c r="N144" s="170"/>
      <c r="O144" s="170"/>
      <c r="P144" s="170"/>
      <c r="Q144" s="158" t="str">
        <f t="shared" si="6"/>
        <v/>
      </c>
      <c r="R144" s="159" t="str">
        <f t="shared" si="7"/>
        <v/>
      </c>
      <c r="S144" s="156"/>
      <c r="T144" s="157" t="str">
        <f>IF($B144="","",IF(AND($Q144="yes",SUMPRODUCT((T$6:T143&gt;0)*($B$6:$B143=$B144)*1)=0),MAX(T$6:T143)+1,0))</f>
        <v/>
      </c>
      <c r="U144" s="157" t="str">
        <f>IF($B144="","",IF($Q144="yes",MAX(U$6:U143)+IF(OR($I144="",COUNTIF($R:$R,$I144)&gt;0),1,COUNTIF($B:$B,$I144)),0))</f>
        <v/>
      </c>
      <c r="V144" s="143"/>
    </row>
    <row r="145" spans="1:22" ht="15" customHeight="1" x14ac:dyDescent="0.25">
      <c r="A145" s="152">
        <f t="shared" si="8"/>
        <v>139</v>
      </c>
      <c r="B145" s="170"/>
      <c r="C145" s="170"/>
      <c r="D145" s="170"/>
      <c r="E145" s="170"/>
      <c r="F145" s="170"/>
      <c r="G145" s="175"/>
      <c r="H145" s="175"/>
      <c r="I145" s="170"/>
      <c r="J145" s="176"/>
      <c r="K145" s="153"/>
      <c r="L145" s="170"/>
      <c r="M145" s="170"/>
      <c r="N145" s="170"/>
      <c r="O145" s="170"/>
      <c r="P145" s="170"/>
      <c r="Q145" s="158" t="str">
        <f t="shared" si="6"/>
        <v/>
      </c>
      <c r="R145" s="159" t="str">
        <f t="shared" si="7"/>
        <v/>
      </c>
      <c r="S145" s="156"/>
      <c r="T145" s="157" t="str">
        <f>IF($B145="","",IF(AND($Q145="yes",SUMPRODUCT((T$6:T144&gt;0)*($B$6:$B144=$B145)*1)=0),MAX(T$6:T144)+1,0))</f>
        <v/>
      </c>
      <c r="U145" s="157" t="str">
        <f>IF($B145="","",IF($Q145="yes",MAX(U$6:U144)+IF(OR($I145="",COUNTIF($R:$R,$I145)&gt;0),1,COUNTIF($B:$B,$I145)),0))</f>
        <v/>
      </c>
      <c r="V145" s="143"/>
    </row>
    <row r="146" spans="1:22" ht="15" customHeight="1" x14ac:dyDescent="0.25">
      <c r="A146" s="152">
        <f t="shared" si="8"/>
        <v>140</v>
      </c>
      <c r="B146" s="170"/>
      <c r="C146" s="170"/>
      <c r="D146" s="170"/>
      <c r="E146" s="170"/>
      <c r="F146" s="170"/>
      <c r="G146" s="175"/>
      <c r="H146" s="175"/>
      <c r="I146" s="170"/>
      <c r="J146" s="176"/>
      <c r="K146" s="153"/>
      <c r="L146" s="170"/>
      <c r="M146" s="170"/>
      <c r="N146" s="170"/>
      <c r="O146" s="170"/>
      <c r="P146" s="170"/>
      <c r="Q146" s="158" t="str">
        <f t="shared" si="6"/>
        <v/>
      </c>
      <c r="R146" s="159" t="str">
        <f t="shared" si="7"/>
        <v/>
      </c>
      <c r="S146" s="156"/>
      <c r="T146" s="157" t="str">
        <f>IF($B146="","",IF(AND($Q146="yes",SUMPRODUCT((T$6:T145&gt;0)*($B$6:$B145=$B146)*1)=0),MAX(T$6:T145)+1,0))</f>
        <v/>
      </c>
      <c r="U146" s="157" t="str">
        <f>IF($B146="","",IF($Q146="yes",MAX(U$6:U145)+IF(OR($I146="",COUNTIF($R:$R,$I146)&gt;0),1,COUNTIF($B:$B,$I146)),0))</f>
        <v/>
      </c>
      <c r="V146" s="143"/>
    </row>
    <row r="147" spans="1:22" ht="15" customHeight="1" x14ac:dyDescent="0.25">
      <c r="A147" s="152">
        <f t="shared" si="8"/>
        <v>141</v>
      </c>
      <c r="B147" s="170"/>
      <c r="C147" s="170"/>
      <c r="D147" s="170"/>
      <c r="E147" s="170"/>
      <c r="F147" s="170"/>
      <c r="G147" s="175"/>
      <c r="H147" s="175"/>
      <c r="I147" s="170"/>
      <c r="J147" s="176"/>
      <c r="K147" s="153"/>
      <c r="L147" s="170"/>
      <c r="M147" s="170"/>
      <c r="N147" s="170"/>
      <c r="O147" s="170"/>
      <c r="P147" s="170"/>
      <c r="Q147" s="158" t="str">
        <f t="shared" si="6"/>
        <v/>
      </c>
      <c r="R147" s="159" t="str">
        <f t="shared" si="7"/>
        <v/>
      </c>
      <c r="S147" s="156"/>
      <c r="T147" s="157" t="str">
        <f>IF($B147="","",IF(AND($Q147="yes",SUMPRODUCT((T$6:T146&gt;0)*($B$6:$B146=$B147)*1)=0),MAX(T$6:T146)+1,0))</f>
        <v/>
      </c>
      <c r="U147" s="157" t="str">
        <f>IF($B147="","",IF($Q147="yes",MAX(U$6:U146)+IF(OR($I147="",COUNTIF($R:$R,$I147)&gt;0),1,COUNTIF($B:$B,$I147)),0))</f>
        <v/>
      </c>
      <c r="V147" s="143"/>
    </row>
    <row r="148" spans="1:22" ht="15" customHeight="1" x14ac:dyDescent="0.25">
      <c r="A148" s="152">
        <f t="shared" si="8"/>
        <v>142</v>
      </c>
      <c r="B148" s="170"/>
      <c r="C148" s="170"/>
      <c r="D148" s="170"/>
      <c r="E148" s="170"/>
      <c r="F148" s="170"/>
      <c r="G148" s="175"/>
      <c r="H148" s="175"/>
      <c r="I148" s="170"/>
      <c r="J148" s="176"/>
      <c r="K148" s="153"/>
      <c r="L148" s="170"/>
      <c r="M148" s="170"/>
      <c r="N148" s="170"/>
      <c r="O148" s="170"/>
      <c r="P148" s="170"/>
      <c r="Q148" s="158" t="str">
        <f t="shared" si="6"/>
        <v/>
      </c>
      <c r="R148" s="159" t="str">
        <f t="shared" si="7"/>
        <v/>
      </c>
      <c r="S148" s="156"/>
      <c r="T148" s="157" t="str">
        <f>IF($B148="","",IF(AND($Q148="yes",SUMPRODUCT((T$6:T147&gt;0)*($B$6:$B147=$B148)*1)=0),MAX(T$6:T147)+1,0))</f>
        <v/>
      </c>
      <c r="U148" s="157" t="str">
        <f>IF($B148="","",IF($Q148="yes",MAX(U$6:U147)+IF(OR($I148="",COUNTIF($R:$R,$I148)&gt;0),1,COUNTIF($B:$B,$I148)),0))</f>
        <v/>
      </c>
      <c r="V148" s="143"/>
    </row>
    <row r="149" spans="1:22" ht="15" customHeight="1" x14ac:dyDescent="0.25">
      <c r="A149" s="152">
        <f t="shared" si="8"/>
        <v>143</v>
      </c>
      <c r="B149" s="170"/>
      <c r="C149" s="170"/>
      <c r="D149" s="170"/>
      <c r="E149" s="170"/>
      <c r="F149" s="170"/>
      <c r="G149" s="175"/>
      <c r="H149" s="175"/>
      <c r="I149" s="170"/>
      <c r="J149" s="176"/>
      <c r="K149" s="153"/>
      <c r="L149" s="170"/>
      <c r="M149" s="170"/>
      <c r="N149" s="170"/>
      <c r="O149" s="170"/>
      <c r="P149" s="170"/>
      <c r="Q149" s="158" t="str">
        <f t="shared" si="6"/>
        <v/>
      </c>
      <c r="R149" s="159" t="str">
        <f t="shared" si="7"/>
        <v/>
      </c>
      <c r="S149" s="156"/>
      <c r="T149" s="157" t="str">
        <f>IF($B149="","",IF(AND($Q149="yes",SUMPRODUCT((T$6:T148&gt;0)*($B$6:$B148=$B149)*1)=0),MAX(T$6:T148)+1,0))</f>
        <v/>
      </c>
      <c r="U149" s="157" t="str">
        <f>IF($B149="","",IF($Q149="yes",MAX(U$6:U148)+IF(OR($I149="",COUNTIF($R:$R,$I149)&gt;0),1,COUNTIF($B:$B,$I149)),0))</f>
        <v/>
      </c>
      <c r="V149" s="143"/>
    </row>
    <row r="150" spans="1:22" ht="15" customHeight="1" x14ac:dyDescent="0.25">
      <c r="A150" s="152">
        <f t="shared" si="8"/>
        <v>144</v>
      </c>
      <c r="B150" s="170"/>
      <c r="C150" s="170"/>
      <c r="D150" s="170"/>
      <c r="E150" s="170"/>
      <c r="F150" s="170"/>
      <c r="G150" s="175"/>
      <c r="H150" s="175"/>
      <c r="I150" s="170"/>
      <c r="J150" s="176"/>
      <c r="K150" s="153"/>
      <c r="L150" s="170"/>
      <c r="M150" s="170"/>
      <c r="N150" s="170"/>
      <c r="O150" s="170"/>
      <c r="P150" s="170"/>
      <c r="Q150" s="158" t="str">
        <f t="shared" si="6"/>
        <v/>
      </c>
      <c r="R150" s="159" t="str">
        <f t="shared" si="7"/>
        <v/>
      </c>
      <c r="S150" s="156"/>
      <c r="T150" s="157" t="str">
        <f>IF($B150="","",IF(AND($Q150="yes",SUMPRODUCT((T$6:T149&gt;0)*($B$6:$B149=$B150)*1)=0),MAX(T$6:T149)+1,0))</f>
        <v/>
      </c>
      <c r="U150" s="157" t="str">
        <f>IF($B150="","",IF($Q150="yes",MAX(U$6:U149)+IF(OR($I150="",COUNTIF($R:$R,$I150)&gt;0),1,COUNTIF($B:$B,$I150)),0))</f>
        <v/>
      </c>
      <c r="V150" s="143"/>
    </row>
    <row r="151" spans="1:22" ht="15" customHeight="1" x14ac:dyDescent="0.25">
      <c r="A151" s="152">
        <f t="shared" si="8"/>
        <v>145</v>
      </c>
      <c r="B151" s="170"/>
      <c r="C151" s="170"/>
      <c r="D151" s="170"/>
      <c r="E151" s="170"/>
      <c r="F151" s="170"/>
      <c r="G151" s="175"/>
      <c r="H151" s="175"/>
      <c r="I151" s="170"/>
      <c r="J151" s="176"/>
      <c r="K151" s="153"/>
      <c r="L151" s="170"/>
      <c r="M151" s="170"/>
      <c r="N151" s="170"/>
      <c r="O151" s="170"/>
      <c r="P151" s="170"/>
      <c r="Q151" s="158" t="str">
        <f t="shared" si="6"/>
        <v/>
      </c>
      <c r="R151" s="159" t="str">
        <f t="shared" si="7"/>
        <v/>
      </c>
      <c r="S151" s="156"/>
      <c r="T151" s="157" t="str">
        <f>IF($B151="","",IF(AND($Q151="yes",SUMPRODUCT((T$6:T150&gt;0)*($B$6:$B150=$B151)*1)=0),MAX(T$6:T150)+1,0))</f>
        <v/>
      </c>
      <c r="U151" s="157" t="str">
        <f>IF($B151="","",IF($Q151="yes",MAX(U$6:U150)+IF(OR($I151="",COUNTIF($R:$R,$I151)&gt;0),1,COUNTIF($B:$B,$I151)),0))</f>
        <v/>
      </c>
      <c r="V151" s="143"/>
    </row>
    <row r="152" spans="1:22" ht="15" customHeight="1" x14ac:dyDescent="0.25">
      <c r="A152" s="152">
        <f t="shared" si="8"/>
        <v>146</v>
      </c>
      <c r="B152" s="170"/>
      <c r="C152" s="170"/>
      <c r="D152" s="170"/>
      <c r="E152" s="170"/>
      <c r="F152" s="170"/>
      <c r="G152" s="175"/>
      <c r="H152" s="175"/>
      <c r="I152" s="170"/>
      <c r="J152" s="176"/>
      <c r="K152" s="153"/>
      <c r="L152" s="170"/>
      <c r="M152" s="170"/>
      <c r="N152" s="170"/>
      <c r="O152" s="170"/>
      <c r="P152" s="170"/>
      <c r="Q152" s="158" t="str">
        <f t="shared" si="6"/>
        <v/>
      </c>
      <c r="R152" s="159" t="str">
        <f t="shared" si="7"/>
        <v/>
      </c>
      <c r="S152" s="156"/>
      <c r="T152" s="157" t="str">
        <f>IF($B152="","",IF(AND($Q152="yes",SUMPRODUCT((T$6:T151&gt;0)*($B$6:$B151=$B152)*1)=0),MAX(T$6:T151)+1,0))</f>
        <v/>
      </c>
      <c r="U152" s="157" t="str">
        <f>IF($B152="","",IF($Q152="yes",MAX(U$6:U151)+IF(OR($I152="",COUNTIF($R:$R,$I152)&gt;0),1,COUNTIF($B:$B,$I152)),0))</f>
        <v/>
      </c>
      <c r="V152" s="143"/>
    </row>
    <row r="153" spans="1:22" ht="15" customHeight="1" x14ac:dyDescent="0.25">
      <c r="A153" s="152">
        <f t="shared" si="8"/>
        <v>147</v>
      </c>
      <c r="B153" s="170"/>
      <c r="C153" s="170"/>
      <c r="D153" s="170"/>
      <c r="E153" s="170"/>
      <c r="F153" s="170"/>
      <c r="G153" s="175"/>
      <c r="H153" s="175"/>
      <c r="I153" s="170"/>
      <c r="J153" s="176"/>
      <c r="K153" s="153"/>
      <c r="L153" s="170"/>
      <c r="M153" s="170"/>
      <c r="N153" s="170"/>
      <c r="O153" s="170"/>
      <c r="P153" s="170"/>
      <c r="Q153" s="158" t="str">
        <f t="shared" si="6"/>
        <v/>
      </c>
      <c r="R153" s="159" t="str">
        <f t="shared" si="7"/>
        <v/>
      </c>
      <c r="S153" s="156"/>
      <c r="T153" s="157" t="str">
        <f>IF($B153="","",IF(AND($Q153="yes",SUMPRODUCT((T$6:T152&gt;0)*($B$6:$B152=$B153)*1)=0),MAX(T$6:T152)+1,0))</f>
        <v/>
      </c>
      <c r="U153" s="157" t="str">
        <f>IF($B153="","",IF($Q153="yes",MAX(U$6:U152)+IF(OR($I153="",COUNTIF($R:$R,$I153)&gt;0),1,COUNTIF($B:$B,$I153)),0))</f>
        <v/>
      </c>
      <c r="V153" s="143"/>
    </row>
    <row r="154" spans="1:22" ht="15" customHeight="1" x14ac:dyDescent="0.25">
      <c r="A154" s="152">
        <f t="shared" si="8"/>
        <v>148</v>
      </c>
      <c r="B154" s="170"/>
      <c r="C154" s="170"/>
      <c r="D154" s="170"/>
      <c r="E154" s="170"/>
      <c r="F154" s="170"/>
      <c r="G154" s="175"/>
      <c r="H154" s="175"/>
      <c r="I154" s="170"/>
      <c r="J154" s="176"/>
      <c r="K154" s="153"/>
      <c r="L154" s="170"/>
      <c r="M154" s="170"/>
      <c r="N154" s="170"/>
      <c r="O154" s="170"/>
      <c r="P154" s="170"/>
      <c r="Q154" s="158" t="str">
        <f t="shared" si="6"/>
        <v/>
      </c>
      <c r="R154" s="159" t="str">
        <f t="shared" si="7"/>
        <v/>
      </c>
      <c r="S154" s="156"/>
      <c r="T154" s="157" t="str">
        <f>IF($B154="","",IF(AND($Q154="yes",SUMPRODUCT((T$6:T153&gt;0)*($B$6:$B153=$B154)*1)=0),MAX(T$6:T153)+1,0))</f>
        <v/>
      </c>
      <c r="U154" s="157" t="str">
        <f>IF($B154="","",IF($Q154="yes",MAX(U$6:U153)+IF(OR($I154="",COUNTIF($R:$R,$I154)&gt;0),1,COUNTIF($B:$B,$I154)),0))</f>
        <v/>
      </c>
      <c r="V154" s="143"/>
    </row>
    <row r="155" spans="1:22" ht="15" customHeight="1" x14ac:dyDescent="0.25">
      <c r="A155" s="152">
        <f t="shared" si="8"/>
        <v>149</v>
      </c>
      <c r="B155" s="170"/>
      <c r="C155" s="170"/>
      <c r="D155" s="170"/>
      <c r="E155" s="170"/>
      <c r="F155" s="170"/>
      <c r="G155" s="175"/>
      <c r="H155" s="175"/>
      <c r="I155" s="170"/>
      <c r="J155" s="176"/>
      <c r="K155" s="153"/>
      <c r="L155" s="170"/>
      <c r="M155" s="170"/>
      <c r="N155" s="170"/>
      <c r="O155" s="170"/>
      <c r="P155" s="170"/>
      <c r="Q155" s="158" t="str">
        <f t="shared" si="6"/>
        <v/>
      </c>
      <c r="R155" s="159" t="str">
        <f t="shared" si="7"/>
        <v/>
      </c>
      <c r="S155" s="156"/>
      <c r="T155" s="157" t="str">
        <f>IF($B155="","",IF(AND($Q155="yes",SUMPRODUCT((T$6:T154&gt;0)*($B$6:$B154=$B155)*1)=0),MAX(T$6:T154)+1,0))</f>
        <v/>
      </c>
      <c r="U155" s="157" t="str">
        <f>IF($B155="","",IF($Q155="yes",MAX(U$6:U154)+IF(OR($I155="",COUNTIF($R:$R,$I155)&gt;0),1,COUNTIF($B:$B,$I155)),0))</f>
        <v/>
      </c>
      <c r="V155" s="143"/>
    </row>
    <row r="156" spans="1:22" ht="15" customHeight="1" x14ac:dyDescent="0.25">
      <c r="A156" s="152">
        <f t="shared" si="8"/>
        <v>150</v>
      </c>
      <c r="B156" s="170"/>
      <c r="C156" s="170"/>
      <c r="D156" s="170"/>
      <c r="E156" s="170"/>
      <c r="F156" s="170"/>
      <c r="G156" s="175"/>
      <c r="H156" s="175"/>
      <c r="I156" s="170"/>
      <c r="J156" s="176"/>
      <c r="K156" s="153"/>
      <c r="L156" s="170"/>
      <c r="M156" s="170"/>
      <c r="N156" s="170"/>
      <c r="O156" s="170"/>
      <c r="P156" s="170"/>
      <c r="Q156" s="158" t="str">
        <f t="shared" si="6"/>
        <v/>
      </c>
      <c r="R156" s="159" t="str">
        <f t="shared" si="7"/>
        <v/>
      </c>
      <c r="S156" s="156"/>
      <c r="T156" s="157" t="str">
        <f>IF($B156="","",IF(AND($Q156="yes",SUMPRODUCT((T$6:T155&gt;0)*($B$6:$B155=$B156)*1)=0),MAX(T$6:T155)+1,0))</f>
        <v/>
      </c>
      <c r="U156" s="157" t="str">
        <f>IF($B156="","",IF($Q156="yes",MAX(U$6:U155)+IF(OR($I156="",COUNTIF($R:$R,$I156)&gt;0),1,COUNTIF($B:$B,$I156)),0))</f>
        <v/>
      </c>
      <c r="V156" s="143"/>
    </row>
    <row r="157" spans="1:22" ht="15" customHeight="1" x14ac:dyDescent="0.25">
      <c r="A157" s="152">
        <f t="shared" si="8"/>
        <v>151</v>
      </c>
      <c r="B157" s="170"/>
      <c r="C157" s="170"/>
      <c r="D157" s="170"/>
      <c r="E157" s="170"/>
      <c r="F157" s="170"/>
      <c r="G157" s="175"/>
      <c r="H157" s="175"/>
      <c r="I157" s="170"/>
      <c r="J157" s="176"/>
      <c r="K157" s="153"/>
      <c r="L157" s="170"/>
      <c r="M157" s="170"/>
      <c r="N157" s="170"/>
      <c r="O157" s="170"/>
      <c r="P157" s="170"/>
      <c r="Q157" s="158" t="str">
        <f t="shared" si="6"/>
        <v/>
      </c>
      <c r="R157" s="159" t="str">
        <f t="shared" si="7"/>
        <v/>
      </c>
      <c r="S157" s="156"/>
      <c r="T157" s="157" t="str">
        <f>IF($B157="","",IF(AND($Q157="yes",SUMPRODUCT((T$6:T156&gt;0)*($B$6:$B156=$B157)*1)=0),MAX(T$6:T156)+1,0))</f>
        <v/>
      </c>
      <c r="U157" s="157" t="str">
        <f>IF($B157="","",IF($Q157="yes",MAX(U$6:U156)+IF(OR($I157="",COUNTIF($R:$R,$I157)&gt;0),1,COUNTIF($B:$B,$I157)),0))</f>
        <v/>
      </c>
      <c r="V157" s="143"/>
    </row>
    <row r="158" spans="1:22" ht="15" customHeight="1" x14ac:dyDescent="0.25">
      <c r="A158" s="152">
        <f t="shared" si="8"/>
        <v>152</v>
      </c>
      <c r="B158" s="170"/>
      <c r="C158" s="170"/>
      <c r="D158" s="170"/>
      <c r="E158" s="170"/>
      <c r="F158" s="170"/>
      <c r="G158" s="175"/>
      <c r="H158" s="175"/>
      <c r="I158" s="170"/>
      <c r="J158" s="176"/>
      <c r="K158" s="153"/>
      <c r="L158" s="170"/>
      <c r="M158" s="170"/>
      <c r="N158" s="170"/>
      <c r="O158" s="170"/>
      <c r="P158" s="170"/>
      <c r="Q158" s="158" t="str">
        <f t="shared" si="6"/>
        <v/>
      </c>
      <c r="R158" s="159" t="str">
        <f t="shared" si="7"/>
        <v/>
      </c>
      <c r="S158" s="156"/>
      <c r="T158" s="157" t="str">
        <f>IF($B158="","",IF(AND($Q158="yes",SUMPRODUCT((T$6:T157&gt;0)*($B$6:$B157=$B158)*1)=0),MAX(T$6:T157)+1,0))</f>
        <v/>
      </c>
      <c r="U158" s="157" t="str">
        <f>IF($B158="","",IF($Q158="yes",MAX(U$6:U157)+IF(OR($I158="",COUNTIF($R:$R,$I158)&gt;0),1,COUNTIF($B:$B,$I158)),0))</f>
        <v/>
      </c>
      <c r="V158" s="143"/>
    </row>
    <row r="159" spans="1:22" ht="15" customHeight="1" x14ac:dyDescent="0.25">
      <c r="A159" s="152">
        <f t="shared" si="8"/>
        <v>153</v>
      </c>
      <c r="B159" s="170"/>
      <c r="C159" s="170"/>
      <c r="D159" s="170"/>
      <c r="E159" s="170"/>
      <c r="F159" s="170"/>
      <c r="G159" s="175"/>
      <c r="H159" s="175"/>
      <c r="I159" s="170"/>
      <c r="J159" s="176"/>
      <c r="K159" s="153"/>
      <c r="L159" s="170"/>
      <c r="M159" s="170"/>
      <c r="N159" s="170"/>
      <c r="O159" s="170"/>
      <c r="P159" s="170"/>
      <c r="Q159" s="158" t="str">
        <f t="shared" si="6"/>
        <v/>
      </c>
      <c r="R159" s="159" t="str">
        <f t="shared" si="7"/>
        <v/>
      </c>
      <c r="S159" s="156"/>
      <c r="T159" s="157" t="str">
        <f>IF($B159="","",IF(AND($Q159="yes",SUMPRODUCT((T$6:T158&gt;0)*($B$6:$B158=$B159)*1)=0),MAX(T$6:T158)+1,0))</f>
        <v/>
      </c>
      <c r="U159" s="157" t="str">
        <f>IF($B159="","",IF($Q159="yes",MAX(U$6:U158)+IF(OR($I159="",COUNTIF($R:$R,$I159)&gt;0),1,COUNTIF($B:$B,$I159)),0))</f>
        <v/>
      </c>
      <c r="V159" s="143"/>
    </row>
    <row r="160" spans="1:22" ht="15" customHeight="1" x14ac:dyDescent="0.25">
      <c r="A160" s="152">
        <f t="shared" si="8"/>
        <v>154</v>
      </c>
      <c r="B160" s="170"/>
      <c r="C160" s="170"/>
      <c r="D160" s="170"/>
      <c r="E160" s="170"/>
      <c r="F160" s="170"/>
      <c r="G160" s="175"/>
      <c r="H160" s="175"/>
      <c r="I160" s="170"/>
      <c r="J160" s="176"/>
      <c r="K160" s="153"/>
      <c r="L160" s="170"/>
      <c r="M160" s="170"/>
      <c r="N160" s="170"/>
      <c r="O160" s="170"/>
      <c r="P160" s="170"/>
      <c r="Q160" s="158" t="str">
        <f t="shared" si="6"/>
        <v/>
      </c>
      <c r="R160" s="159" t="str">
        <f t="shared" si="7"/>
        <v/>
      </c>
      <c r="S160" s="156"/>
      <c r="T160" s="157" t="str">
        <f>IF($B160="","",IF(AND($Q160="yes",SUMPRODUCT((T$6:T159&gt;0)*($B$6:$B159=$B160)*1)=0),MAX(T$6:T159)+1,0))</f>
        <v/>
      </c>
      <c r="U160" s="157" t="str">
        <f>IF($B160="","",IF($Q160="yes",MAX(U$6:U159)+IF(OR($I160="",COUNTIF($R:$R,$I160)&gt;0),1,COUNTIF($B:$B,$I160)),0))</f>
        <v/>
      </c>
      <c r="V160" s="143"/>
    </row>
    <row r="161" spans="1:22" ht="15" customHeight="1" x14ac:dyDescent="0.25">
      <c r="A161" s="152">
        <f t="shared" si="8"/>
        <v>155</v>
      </c>
      <c r="B161" s="170"/>
      <c r="C161" s="170"/>
      <c r="D161" s="170"/>
      <c r="E161" s="170"/>
      <c r="F161" s="170"/>
      <c r="G161" s="175"/>
      <c r="H161" s="175"/>
      <c r="I161" s="170"/>
      <c r="J161" s="176"/>
      <c r="K161" s="153"/>
      <c r="L161" s="170"/>
      <c r="M161" s="170"/>
      <c r="N161" s="170"/>
      <c r="O161" s="170"/>
      <c r="P161" s="170"/>
      <c r="Q161" s="158" t="str">
        <f t="shared" si="6"/>
        <v/>
      </c>
      <c r="R161" s="159" t="str">
        <f t="shared" si="7"/>
        <v/>
      </c>
      <c r="S161" s="156"/>
      <c r="T161" s="157" t="str">
        <f>IF($B161="","",IF(AND($Q161="yes",SUMPRODUCT((T$6:T160&gt;0)*($B$6:$B160=$B161)*1)=0),MAX(T$6:T160)+1,0))</f>
        <v/>
      </c>
      <c r="U161" s="157" t="str">
        <f>IF($B161="","",IF($Q161="yes",MAX(U$6:U160)+IF(OR($I161="",COUNTIF($R:$R,$I161)&gt;0),1,COUNTIF($B:$B,$I161)),0))</f>
        <v/>
      </c>
      <c r="V161" s="143"/>
    </row>
    <row r="162" spans="1:22" ht="15" customHeight="1" x14ac:dyDescent="0.25">
      <c r="A162" s="152">
        <f t="shared" si="8"/>
        <v>156</v>
      </c>
      <c r="B162" s="170"/>
      <c r="C162" s="170"/>
      <c r="D162" s="170"/>
      <c r="E162" s="170"/>
      <c r="F162" s="170"/>
      <c r="G162" s="175"/>
      <c r="H162" s="175"/>
      <c r="I162" s="170"/>
      <c r="J162" s="176"/>
      <c r="K162" s="153"/>
      <c r="L162" s="170"/>
      <c r="M162" s="170"/>
      <c r="N162" s="170"/>
      <c r="O162" s="170"/>
      <c r="P162" s="170"/>
      <c r="Q162" s="158" t="str">
        <f t="shared" si="6"/>
        <v/>
      </c>
      <c r="R162" s="159" t="str">
        <f t="shared" si="7"/>
        <v/>
      </c>
      <c r="S162" s="156"/>
      <c r="T162" s="157" t="str">
        <f>IF($B162="","",IF(AND($Q162="yes",SUMPRODUCT((T$6:T161&gt;0)*($B$6:$B161=$B162)*1)=0),MAX(T$6:T161)+1,0))</f>
        <v/>
      </c>
      <c r="U162" s="157" t="str">
        <f>IF($B162="","",IF($Q162="yes",MAX(U$6:U161)+IF(OR($I162="",COUNTIF($R:$R,$I162)&gt;0),1,COUNTIF($B:$B,$I162)),0))</f>
        <v/>
      </c>
      <c r="V162" s="143"/>
    </row>
    <row r="163" spans="1:22" ht="15" customHeight="1" x14ac:dyDescent="0.25">
      <c r="A163" s="152">
        <f t="shared" si="8"/>
        <v>157</v>
      </c>
      <c r="B163" s="170"/>
      <c r="C163" s="170"/>
      <c r="D163" s="170"/>
      <c r="E163" s="170"/>
      <c r="F163" s="170"/>
      <c r="G163" s="175"/>
      <c r="H163" s="175"/>
      <c r="I163" s="170"/>
      <c r="J163" s="176"/>
      <c r="K163" s="153"/>
      <c r="L163" s="170"/>
      <c r="M163" s="170"/>
      <c r="N163" s="170"/>
      <c r="O163" s="170"/>
      <c r="P163" s="170"/>
      <c r="Q163" s="158" t="str">
        <f t="shared" si="6"/>
        <v/>
      </c>
      <c r="R163" s="159" t="str">
        <f t="shared" si="7"/>
        <v/>
      </c>
      <c r="S163" s="156"/>
      <c r="T163" s="157" t="str">
        <f>IF($B163="","",IF(AND($Q163="yes",SUMPRODUCT((T$6:T162&gt;0)*($B$6:$B162=$B163)*1)=0),MAX(T$6:T162)+1,0))</f>
        <v/>
      </c>
      <c r="U163" s="157" t="str">
        <f>IF($B163="","",IF($Q163="yes",MAX(U$6:U162)+IF(OR($I163="",COUNTIF($R:$R,$I163)&gt;0),1,COUNTIF($B:$B,$I163)),0))</f>
        <v/>
      </c>
      <c r="V163" s="143"/>
    </row>
    <row r="164" spans="1:22" ht="15" customHeight="1" x14ac:dyDescent="0.25">
      <c r="A164" s="152">
        <f t="shared" si="8"/>
        <v>158</v>
      </c>
      <c r="B164" s="170"/>
      <c r="C164" s="170"/>
      <c r="D164" s="170"/>
      <c r="E164" s="170"/>
      <c r="F164" s="170"/>
      <c r="G164" s="175"/>
      <c r="H164" s="175"/>
      <c r="I164" s="170"/>
      <c r="J164" s="176"/>
      <c r="K164" s="153"/>
      <c r="L164" s="170"/>
      <c r="M164" s="170"/>
      <c r="N164" s="170"/>
      <c r="O164" s="170"/>
      <c r="P164" s="170"/>
      <c r="Q164" s="158" t="str">
        <f t="shared" si="6"/>
        <v/>
      </c>
      <c r="R164" s="159" t="str">
        <f t="shared" si="7"/>
        <v/>
      </c>
      <c r="S164" s="156"/>
      <c r="T164" s="157" t="str">
        <f>IF($B164="","",IF(AND($Q164="yes",SUMPRODUCT((T$6:T163&gt;0)*($B$6:$B163=$B164)*1)=0),MAX(T$6:T163)+1,0))</f>
        <v/>
      </c>
      <c r="U164" s="157" t="str">
        <f>IF($B164="","",IF($Q164="yes",MAX(U$6:U163)+IF(OR($I164="",COUNTIF($R:$R,$I164)&gt;0),1,COUNTIF($B:$B,$I164)),0))</f>
        <v/>
      </c>
      <c r="V164" s="143"/>
    </row>
    <row r="165" spans="1:22" ht="15" customHeight="1" x14ac:dyDescent="0.25">
      <c r="A165" s="152">
        <f t="shared" si="8"/>
        <v>159</v>
      </c>
      <c r="B165" s="170"/>
      <c r="C165" s="170"/>
      <c r="D165" s="170"/>
      <c r="E165" s="170"/>
      <c r="F165" s="170"/>
      <c r="G165" s="175"/>
      <c r="H165" s="175"/>
      <c r="I165" s="170"/>
      <c r="J165" s="176"/>
      <c r="K165" s="153"/>
      <c r="L165" s="170"/>
      <c r="M165" s="170"/>
      <c r="N165" s="170"/>
      <c r="O165" s="170"/>
      <c r="P165" s="170"/>
      <c r="Q165" s="158" t="str">
        <f t="shared" si="6"/>
        <v/>
      </c>
      <c r="R165" s="159" t="str">
        <f t="shared" si="7"/>
        <v/>
      </c>
      <c r="S165" s="156"/>
      <c r="T165" s="157" t="str">
        <f>IF($B165="","",IF(AND($Q165="yes",SUMPRODUCT((T$6:T164&gt;0)*($B$6:$B164=$B165)*1)=0),MAX(T$6:T164)+1,0))</f>
        <v/>
      </c>
      <c r="U165" s="157" t="str">
        <f>IF($B165="","",IF($Q165="yes",MAX(U$6:U164)+IF(OR($I165="",COUNTIF($R:$R,$I165)&gt;0),1,COUNTIF($B:$B,$I165)),0))</f>
        <v/>
      </c>
      <c r="V165" s="143"/>
    </row>
    <row r="166" spans="1:22" ht="15" customHeight="1" x14ac:dyDescent="0.25">
      <c r="A166" s="152">
        <f t="shared" si="8"/>
        <v>160</v>
      </c>
      <c r="B166" s="170"/>
      <c r="C166" s="170"/>
      <c r="D166" s="170"/>
      <c r="E166" s="170"/>
      <c r="F166" s="170"/>
      <c r="G166" s="175"/>
      <c r="H166" s="175"/>
      <c r="I166" s="170"/>
      <c r="J166" s="176"/>
      <c r="K166" s="153"/>
      <c r="L166" s="170"/>
      <c r="M166" s="170"/>
      <c r="N166" s="170"/>
      <c r="O166" s="170"/>
      <c r="P166" s="170"/>
      <c r="Q166" s="158" t="str">
        <f t="shared" si="6"/>
        <v/>
      </c>
      <c r="R166" s="159" t="str">
        <f t="shared" si="7"/>
        <v/>
      </c>
      <c r="S166" s="156"/>
      <c r="T166" s="157" t="str">
        <f>IF($B166="","",IF(AND($Q166="yes",SUMPRODUCT((T$6:T165&gt;0)*($B$6:$B165=$B166)*1)=0),MAX(T$6:T165)+1,0))</f>
        <v/>
      </c>
      <c r="U166" s="157" t="str">
        <f>IF($B166="","",IF($Q166="yes",MAX(U$6:U165)+IF(OR($I166="",COUNTIF($R:$R,$I166)&gt;0),1,COUNTIF($B:$B,$I166)),0))</f>
        <v/>
      </c>
      <c r="V166" s="143"/>
    </row>
    <row r="167" spans="1:22" ht="15" customHeight="1" x14ac:dyDescent="0.25">
      <c r="A167" s="152">
        <f t="shared" si="8"/>
        <v>161</v>
      </c>
      <c r="B167" s="170"/>
      <c r="C167" s="170"/>
      <c r="D167" s="170"/>
      <c r="E167" s="170"/>
      <c r="F167" s="170"/>
      <c r="G167" s="175"/>
      <c r="H167" s="175"/>
      <c r="I167" s="170"/>
      <c r="J167" s="176"/>
      <c r="K167" s="153"/>
      <c r="L167" s="170"/>
      <c r="M167" s="170"/>
      <c r="N167" s="170"/>
      <c r="O167" s="170"/>
      <c r="P167" s="170"/>
      <c r="Q167" s="158" t="str">
        <f t="shared" si="6"/>
        <v/>
      </c>
      <c r="R167" s="159" t="str">
        <f t="shared" si="7"/>
        <v/>
      </c>
      <c r="S167" s="156"/>
      <c r="T167" s="157" t="str">
        <f>IF($B167="","",IF(AND($Q167="yes",SUMPRODUCT((T$6:T166&gt;0)*($B$6:$B166=$B167)*1)=0),MAX(T$6:T166)+1,0))</f>
        <v/>
      </c>
      <c r="U167" s="157" t="str">
        <f>IF($B167="","",IF($Q167="yes",MAX(U$6:U166)+IF(OR($I167="",COUNTIF($R:$R,$I167)&gt;0),1,COUNTIF($B:$B,$I167)),0))</f>
        <v/>
      </c>
      <c r="V167" s="143"/>
    </row>
    <row r="168" spans="1:22" ht="15" customHeight="1" x14ac:dyDescent="0.25">
      <c r="A168" s="152">
        <f t="shared" si="8"/>
        <v>162</v>
      </c>
      <c r="B168" s="170"/>
      <c r="C168" s="170"/>
      <c r="D168" s="170"/>
      <c r="E168" s="170"/>
      <c r="F168" s="170"/>
      <c r="G168" s="175"/>
      <c r="H168" s="175"/>
      <c r="I168" s="170"/>
      <c r="J168" s="176"/>
      <c r="K168" s="153"/>
      <c r="L168" s="170"/>
      <c r="M168" s="170"/>
      <c r="N168" s="170"/>
      <c r="O168" s="170"/>
      <c r="P168" s="170"/>
      <c r="Q168" s="158" t="str">
        <f t="shared" si="6"/>
        <v/>
      </c>
      <c r="R168" s="159" t="str">
        <f t="shared" si="7"/>
        <v/>
      </c>
      <c r="S168" s="156"/>
      <c r="T168" s="157" t="str">
        <f>IF($B168="","",IF(AND($Q168="yes",SUMPRODUCT((T$6:T167&gt;0)*($B$6:$B167=$B168)*1)=0),MAX(T$6:T167)+1,0))</f>
        <v/>
      </c>
      <c r="U168" s="157" t="str">
        <f>IF($B168="","",IF($Q168="yes",MAX(U$6:U167)+IF(OR($I168="",COUNTIF($R:$R,$I168)&gt;0),1,COUNTIF($B:$B,$I168)),0))</f>
        <v/>
      </c>
      <c r="V168" s="143"/>
    </row>
    <row r="169" spans="1:22" ht="15" customHeight="1" x14ac:dyDescent="0.25">
      <c r="A169" s="152">
        <f t="shared" si="8"/>
        <v>163</v>
      </c>
      <c r="B169" s="170"/>
      <c r="C169" s="170"/>
      <c r="D169" s="170"/>
      <c r="E169" s="170"/>
      <c r="F169" s="170"/>
      <c r="G169" s="175"/>
      <c r="H169" s="175"/>
      <c r="I169" s="170"/>
      <c r="J169" s="176"/>
      <c r="K169" s="153"/>
      <c r="L169" s="170"/>
      <c r="M169" s="170"/>
      <c r="N169" s="170"/>
      <c r="O169" s="170"/>
      <c r="P169" s="170"/>
      <c r="Q169" s="158" t="str">
        <f t="shared" si="6"/>
        <v/>
      </c>
      <c r="R169" s="159" t="str">
        <f t="shared" si="7"/>
        <v/>
      </c>
      <c r="S169" s="156"/>
      <c r="T169" s="157" t="str">
        <f>IF($B169="","",IF(AND($Q169="yes",SUMPRODUCT((T$6:T168&gt;0)*($B$6:$B168=$B169)*1)=0),MAX(T$6:T168)+1,0))</f>
        <v/>
      </c>
      <c r="U169" s="157" t="str">
        <f>IF($B169="","",IF($Q169="yes",MAX(U$6:U168)+IF(OR($I169="",COUNTIF($R:$R,$I169)&gt;0),1,COUNTIF($B:$B,$I169)),0))</f>
        <v/>
      </c>
      <c r="V169" s="143"/>
    </row>
    <row r="170" spans="1:22" ht="15" customHeight="1" x14ac:dyDescent="0.25">
      <c r="A170" s="152">
        <f t="shared" si="8"/>
        <v>164</v>
      </c>
      <c r="B170" s="170"/>
      <c r="C170" s="170"/>
      <c r="D170" s="170"/>
      <c r="E170" s="170"/>
      <c r="F170" s="170"/>
      <c r="G170" s="175"/>
      <c r="H170" s="175"/>
      <c r="I170" s="170"/>
      <c r="J170" s="176"/>
      <c r="K170" s="153"/>
      <c r="L170" s="170"/>
      <c r="M170" s="170"/>
      <c r="N170" s="170"/>
      <c r="O170" s="170"/>
      <c r="P170" s="170"/>
      <c r="Q170" s="158" t="str">
        <f t="shared" si="6"/>
        <v/>
      </c>
      <c r="R170" s="159" t="str">
        <f t="shared" si="7"/>
        <v/>
      </c>
      <c r="S170" s="156"/>
      <c r="T170" s="157" t="str">
        <f>IF($B170="","",IF(AND($Q170="yes",SUMPRODUCT((T$6:T169&gt;0)*($B$6:$B169=$B170)*1)=0),MAX(T$6:T169)+1,0))</f>
        <v/>
      </c>
      <c r="U170" s="157" t="str">
        <f>IF($B170="","",IF($Q170="yes",MAX(U$6:U169)+IF(OR($I170="",COUNTIF($R:$R,$I170)&gt;0),1,COUNTIF($B:$B,$I170)),0))</f>
        <v/>
      </c>
      <c r="V170" s="143"/>
    </row>
    <row r="171" spans="1:22" ht="15" customHeight="1" x14ac:dyDescent="0.25">
      <c r="A171" s="152">
        <f t="shared" si="8"/>
        <v>165</v>
      </c>
      <c r="B171" s="170"/>
      <c r="C171" s="170"/>
      <c r="D171" s="170"/>
      <c r="E171" s="170"/>
      <c r="F171" s="170"/>
      <c r="G171" s="175"/>
      <c r="H171" s="175"/>
      <c r="I171" s="170"/>
      <c r="J171" s="176"/>
      <c r="K171" s="153"/>
      <c r="L171" s="170"/>
      <c r="M171" s="170"/>
      <c r="N171" s="170"/>
      <c r="O171" s="170"/>
      <c r="P171" s="170"/>
      <c r="Q171" s="158" t="str">
        <f t="shared" si="6"/>
        <v/>
      </c>
      <c r="R171" s="159" t="str">
        <f t="shared" si="7"/>
        <v/>
      </c>
      <c r="S171" s="156"/>
      <c r="T171" s="157" t="str">
        <f>IF($B171="","",IF(AND($Q171="yes",SUMPRODUCT((T$6:T170&gt;0)*($B$6:$B170=$B171)*1)=0),MAX(T$6:T170)+1,0))</f>
        <v/>
      </c>
      <c r="U171" s="157" t="str">
        <f>IF($B171="","",IF($Q171="yes",MAX(U$6:U170)+IF(OR($I171="",COUNTIF($R:$R,$I171)&gt;0),1,COUNTIF($B:$B,$I171)),0))</f>
        <v/>
      </c>
      <c r="V171" s="143"/>
    </row>
    <row r="172" spans="1:22" ht="15" customHeight="1" x14ac:dyDescent="0.25">
      <c r="A172" s="152">
        <f t="shared" si="8"/>
        <v>166</v>
      </c>
      <c r="B172" s="170"/>
      <c r="C172" s="170"/>
      <c r="D172" s="170"/>
      <c r="E172" s="170"/>
      <c r="F172" s="170"/>
      <c r="G172" s="175"/>
      <c r="H172" s="175"/>
      <c r="I172" s="170"/>
      <c r="J172" s="176"/>
      <c r="K172" s="153"/>
      <c r="L172" s="170"/>
      <c r="M172" s="170"/>
      <c r="N172" s="170"/>
      <c r="O172" s="170"/>
      <c r="P172" s="170"/>
      <c r="Q172" s="158" t="str">
        <f t="shared" si="6"/>
        <v/>
      </c>
      <c r="R172" s="159" t="str">
        <f t="shared" si="7"/>
        <v/>
      </c>
      <c r="S172" s="156"/>
      <c r="T172" s="157" t="str">
        <f>IF($B172="","",IF(AND($Q172="yes",SUMPRODUCT((T$6:T171&gt;0)*($B$6:$B171=$B172)*1)=0),MAX(T$6:T171)+1,0))</f>
        <v/>
      </c>
      <c r="U172" s="157" t="str">
        <f>IF($B172="","",IF($Q172="yes",MAX(U$6:U171)+IF(OR($I172="",COUNTIF($R:$R,$I172)&gt;0),1,COUNTIF($B:$B,$I172)),0))</f>
        <v/>
      </c>
      <c r="V172" s="143"/>
    </row>
    <row r="173" spans="1:22" ht="15" customHeight="1" x14ac:dyDescent="0.25">
      <c r="A173" s="152">
        <f t="shared" si="8"/>
        <v>167</v>
      </c>
      <c r="B173" s="170"/>
      <c r="C173" s="170"/>
      <c r="D173" s="170"/>
      <c r="E173" s="170"/>
      <c r="F173" s="170"/>
      <c r="G173" s="175"/>
      <c r="H173" s="175"/>
      <c r="I173" s="170"/>
      <c r="J173" s="176"/>
      <c r="K173" s="153"/>
      <c r="L173" s="170"/>
      <c r="M173" s="170"/>
      <c r="N173" s="170"/>
      <c r="O173" s="170"/>
      <c r="P173" s="170"/>
      <c r="Q173" s="158" t="str">
        <f t="shared" si="6"/>
        <v/>
      </c>
      <c r="R173" s="159" t="str">
        <f t="shared" si="7"/>
        <v/>
      </c>
      <c r="S173" s="156"/>
      <c r="T173" s="157" t="str">
        <f>IF($B173="","",IF(AND($Q173="yes",SUMPRODUCT((T$6:T172&gt;0)*($B$6:$B172=$B173)*1)=0),MAX(T$6:T172)+1,0))</f>
        <v/>
      </c>
      <c r="U173" s="157" t="str">
        <f>IF($B173="","",IF($Q173="yes",MAX(U$6:U172)+IF(OR($I173="",COUNTIF($R:$R,$I173)&gt;0),1,COUNTIF($B:$B,$I173)),0))</f>
        <v/>
      </c>
      <c r="V173" s="143"/>
    </row>
    <row r="174" spans="1:22" ht="15" customHeight="1" x14ac:dyDescent="0.25">
      <c r="A174" s="152">
        <f t="shared" si="8"/>
        <v>168</v>
      </c>
      <c r="B174" s="170"/>
      <c r="C174" s="170"/>
      <c r="D174" s="170"/>
      <c r="E174" s="170"/>
      <c r="F174" s="170"/>
      <c r="G174" s="175"/>
      <c r="H174" s="175"/>
      <c r="I174" s="170"/>
      <c r="J174" s="176"/>
      <c r="K174" s="153"/>
      <c r="L174" s="170"/>
      <c r="M174" s="170"/>
      <c r="N174" s="170"/>
      <c r="O174" s="170"/>
      <c r="P174" s="170"/>
      <c r="Q174" s="158" t="str">
        <f t="shared" si="6"/>
        <v/>
      </c>
      <c r="R174" s="159" t="str">
        <f t="shared" si="7"/>
        <v/>
      </c>
      <c r="S174" s="156"/>
      <c r="T174" s="157" t="str">
        <f>IF($B174="","",IF(AND($Q174="yes",SUMPRODUCT((T$6:T173&gt;0)*($B$6:$B173=$B174)*1)=0),MAX(T$6:T173)+1,0))</f>
        <v/>
      </c>
      <c r="U174" s="157" t="str">
        <f>IF($B174="","",IF($Q174="yes",MAX(U$6:U173)+IF(OR($I174="",COUNTIF($R:$R,$I174)&gt;0),1,COUNTIF($B:$B,$I174)),0))</f>
        <v/>
      </c>
      <c r="V174" s="143"/>
    </row>
    <row r="175" spans="1:22" ht="15" customHeight="1" x14ac:dyDescent="0.25">
      <c r="A175" s="152">
        <f t="shared" si="8"/>
        <v>169</v>
      </c>
      <c r="B175" s="170"/>
      <c r="C175" s="170"/>
      <c r="D175" s="170"/>
      <c r="E175" s="170"/>
      <c r="F175" s="170"/>
      <c r="G175" s="175"/>
      <c r="H175" s="175"/>
      <c r="I175" s="170"/>
      <c r="J175" s="176"/>
      <c r="K175" s="153"/>
      <c r="L175" s="170"/>
      <c r="M175" s="170"/>
      <c r="N175" s="170"/>
      <c r="O175" s="170"/>
      <c r="P175" s="170"/>
      <c r="Q175" s="158" t="str">
        <f t="shared" si="6"/>
        <v/>
      </c>
      <c r="R175" s="159" t="str">
        <f t="shared" si="7"/>
        <v/>
      </c>
      <c r="S175" s="156"/>
      <c r="T175" s="157" t="str">
        <f>IF($B175="","",IF(AND($Q175="yes",SUMPRODUCT((T$6:T174&gt;0)*($B$6:$B174=$B175)*1)=0),MAX(T$6:T174)+1,0))</f>
        <v/>
      </c>
      <c r="U175" s="157" t="str">
        <f>IF($B175="","",IF($Q175="yes",MAX(U$6:U174)+IF(OR($I175="",COUNTIF($R:$R,$I175)&gt;0),1,COUNTIF($B:$B,$I175)),0))</f>
        <v/>
      </c>
      <c r="V175" s="143"/>
    </row>
    <row r="176" spans="1:22" ht="15" customHeight="1" x14ac:dyDescent="0.25">
      <c r="A176" s="152">
        <f t="shared" si="8"/>
        <v>170</v>
      </c>
      <c r="B176" s="170"/>
      <c r="C176" s="170"/>
      <c r="D176" s="170"/>
      <c r="E176" s="170"/>
      <c r="F176" s="170"/>
      <c r="G176" s="175"/>
      <c r="H176" s="175"/>
      <c r="I176" s="170"/>
      <c r="J176" s="176"/>
      <c r="K176" s="153"/>
      <c r="L176" s="170"/>
      <c r="M176" s="170"/>
      <c r="N176" s="170"/>
      <c r="O176" s="170"/>
      <c r="P176" s="170"/>
      <c r="Q176" s="158" t="str">
        <f t="shared" si="6"/>
        <v/>
      </c>
      <c r="R176" s="159" t="str">
        <f t="shared" si="7"/>
        <v/>
      </c>
      <c r="S176" s="156"/>
      <c r="T176" s="157" t="str">
        <f>IF($B176="","",IF(AND($Q176="yes",SUMPRODUCT((T$6:T175&gt;0)*($B$6:$B175=$B176)*1)=0),MAX(T$6:T175)+1,0))</f>
        <v/>
      </c>
      <c r="U176" s="157" t="str">
        <f>IF($B176="","",IF($Q176="yes",MAX(U$6:U175)+IF(OR($I176="",COUNTIF($R:$R,$I176)&gt;0),1,COUNTIF($B:$B,$I176)),0))</f>
        <v/>
      </c>
      <c r="V176" s="143"/>
    </row>
    <row r="177" spans="1:22" ht="15" customHeight="1" x14ac:dyDescent="0.25">
      <c r="A177" s="152">
        <f t="shared" si="8"/>
        <v>171</v>
      </c>
      <c r="B177" s="170"/>
      <c r="C177" s="170"/>
      <c r="D177" s="170"/>
      <c r="E177" s="170"/>
      <c r="F177" s="170"/>
      <c r="G177" s="175"/>
      <c r="H177" s="175"/>
      <c r="I177" s="170"/>
      <c r="J177" s="176"/>
      <c r="K177" s="153"/>
      <c r="L177" s="170"/>
      <c r="M177" s="170"/>
      <c r="N177" s="170"/>
      <c r="O177" s="170"/>
      <c r="P177" s="170"/>
      <c r="Q177" s="158" t="str">
        <f t="shared" si="6"/>
        <v/>
      </c>
      <c r="R177" s="159" t="str">
        <f t="shared" si="7"/>
        <v/>
      </c>
      <c r="S177" s="156"/>
      <c r="T177" s="157" t="str">
        <f>IF($B177="","",IF(AND($Q177="yes",SUMPRODUCT((T$6:T176&gt;0)*($B$6:$B176=$B177)*1)=0),MAX(T$6:T176)+1,0))</f>
        <v/>
      </c>
      <c r="U177" s="157" t="str">
        <f>IF($B177="","",IF($Q177="yes",MAX(U$6:U176)+IF(OR($I177="",COUNTIF($R:$R,$I177)&gt;0),1,COUNTIF($B:$B,$I177)),0))</f>
        <v/>
      </c>
      <c r="V177" s="143"/>
    </row>
    <row r="178" spans="1:22" ht="15" customHeight="1" x14ac:dyDescent="0.25">
      <c r="A178" s="152">
        <f t="shared" si="8"/>
        <v>172</v>
      </c>
      <c r="B178" s="170"/>
      <c r="C178" s="170"/>
      <c r="D178" s="170"/>
      <c r="E178" s="170"/>
      <c r="F178" s="170"/>
      <c r="G178" s="175"/>
      <c r="H178" s="175"/>
      <c r="I178" s="170"/>
      <c r="J178" s="176"/>
      <c r="K178" s="153"/>
      <c r="L178" s="170"/>
      <c r="M178" s="170"/>
      <c r="N178" s="170"/>
      <c r="O178" s="170"/>
      <c r="P178" s="170"/>
      <c r="Q178" s="158" t="str">
        <f t="shared" si="6"/>
        <v/>
      </c>
      <c r="R178" s="159" t="str">
        <f t="shared" si="7"/>
        <v/>
      </c>
      <c r="S178" s="156"/>
      <c r="T178" s="157" t="str">
        <f>IF($B178="","",IF(AND($Q178="yes",SUMPRODUCT((T$6:T177&gt;0)*($B$6:$B177=$B178)*1)=0),MAX(T$6:T177)+1,0))</f>
        <v/>
      </c>
      <c r="U178" s="157" t="str">
        <f>IF($B178="","",IF($Q178="yes",MAX(U$6:U177)+IF(OR($I178="",COUNTIF($R:$R,$I178)&gt;0),1,COUNTIF($B:$B,$I178)),0))</f>
        <v/>
      </c>
      <c r="V178" s="143"/>
    </row>
    <row r="179" spans="1:22" ht="15" customHeight="1" x14ac:dyDescent="0.25">
      <c r="A179" s="152">
        <f t="shared" si="8"/>
        <v>173</v>
      </c>
      <c r="B179" s="170"/>
      <c r="C179" s="170"/>
      <c r="D179" s="170"/>
      <c r="E179" s="170"/>
      <c r="F179" s="170"/>
      <c r="G179" s="175"/>
      <c r="H179" s="175"/>
      <c r="I179" s="170"/>
      <c r="J179" s="176"/>
      <c r="K179" s="153"/>
      <c r="L179" s="170"/>
      <c r="M179" s="170"/>
      <c r="N179" s="170"/>
      <c r="O179" s="170"/>
      <c r="P179" s="170"/>
      <c r="Q179" s="158" t="str">
        <f t="shared" si="6"/>
        <v/>
      </c>
      <c r="R179" s="159" t="str">
        <f t="shared" si="7"/>
        <v/>
      </c>
      <c r="S179" s="156"/>
      <c r="T179" s="157" t="str">
        <f>IF($B179="","",IF(AND($Q179="yes",SUMPRODUCT((T$6:T178&gt;0)*($B$6:$B178=$B179)*1)=0),MAX(T$6:T178)+1,0))</f>
        <v/>
      </c>
      <c r="U179" s="157" t="str">
        <f>IF($B179="","",IF($Q179="yes",MAX(U$6:U178)+IF(OR($I179="",COUNTIF($R:$R,$I179)&gt;0),1,COUNTIF($B:$B,$I179)),0))</f>
        <v/>
      </c>
      <c r="V179" s="143"/>
    </row>
    <row r="180" spans="1:22" ht="15" customHeight="1" x14ac:dyDescent="0.25">
      <c r="A180" s="152">
        <f t="shared" si="8"/>
        <v>174</v>
      </c>
      <c r="B180" s="170"/>
      <c r="C180" s="170"/>
      <c r="D180" s="170"/>
      <c r="E180" s="170"/>
      <c r="F180" s="170"/>
      <c r="G180" s="175"/>
      <c r="H180" s="175"/>
      <c r="I180" s="170"/>
      <c r="J180" s="176"/>
      <c r="K180" s="153"/>
      <c r="L180" s="170"/>
      <c r="M180" s="170"/>
      <c r="N180" s="170"/>
      <c r="O180" s="170"/>
      <c r="P180" s="170"/>
      <c r="Q180" s="158" t="str">
        <f t="shared" si="6"/>
        <v/>
      </c>
      <c r="R180" s="159" t="str">
        <f t="shared" si="7"/>
        <v/>
      </c>
      <c r="S180" s="156"/>
      <c r="T180" s="157" t="str">
        <f>IF($B180="","",IF(AND($Q180="yes",SUMPRODUCT((T$6:T179&gt;0)*($B$6:$B179=$B180)*1)=0),MAX(T$6:T179)+1,0))</f>
        <v/>
      </c>
      <c r="U180" s="157" t="str">
        <f>IF($B180="","",IF($Q180="yes",MAX(U$6:U179)+IF(OR($I180="",COUNTIF($R:$R,$I180)&gt;0),1,COUNTIF($B:$B,$I180)),0))</f>
        <v/>
      </c>
      <c r="V180" s="143"/>
    </row>
    <row r="181" spans="1:22" ht="15" customHeight="1" x14ac:dyDescent="0.25">
      <c r="A181" s="152">
        <f t="shared" si="8"/>
        <v>175</v>
      </c>
      <c r="B181" s="170"/>
      <c r="C181" s="170"/>
      <c r="D181" s="170"/>
      <c r="E181" s="170"/>
      <c r="F181" s="170"/>
      <c r="G181" s="175"/>
      <c r="H181" s="175"/>
      <c r="I181" s="170"/>
      <c r="J181" s="176"/>
      <c r="K181" s="153"/>
      <c r="L181" s="170"/>
      <c r="M181" s="170"/>
      <c r="N181" s="170"/>
      <c r="O181" s="170"/>
      <c r="P181" s="170"/>
      <c r="Q181" s="158" t="str">
        <f t="shared" si="6"/>
        <v/>
      </c>
      <c r="R181" s="159" t="str">
        <f t="shared" si="7"/>
        <v/>
      </c>
      <c r="S181" s="156"/>
      <c r="T181" s="157" t="str">
        <f>IF($B181="","",IF(AND($Q181="yes",SUMPRODUCT((T$6:T180&gt;0)*($B$6:$B180=$B181)*1)=0),MAX(T$6:T180)+1,0))</f>
        <v/>
      </c>
      <c r="U181" s="157" t="str">
        <f>IF($B181="","",IF($Q181="yes",MAX(U$6:U180)+IF(OR($I181="",COUNTIF($R:$R,$I181)&gt;0),1,COUNTIF($B:$B,$I181)),0))</f>
        <v/>
      </c>
      <c r="V181" s="143"/>
    </row>
    <row r="182" spans="1:22" ht="15" customHeight="1" x14ac:dyDescent="0.25">
      <c r="A182" s="152">
        <f t="shared" si="8"/>
        <v>176</v>
      </c>
      <c r="B182" s="170"/>
      <c r="C182" s="170"/>
      <c r="D182" s="170"/>
      <c r="E182" s="170"/>
      <c r="F182" s="170"/>
      <c r="G182" s="175"/>
      <c r="H182" s="175"/>
      <c r="I182" s="170"/>
      <c r="J182" s="176"/>
      <c r="K182" s="153"/>
      <c r="L182" s="170"/>
      <c r="M182" s="170"/>
      <c r="N182" s="170"/>
      <c r="O182" s="170"/>
      <c r="P182" s="170"/>
      <c r="Q182" s="158" t="str">
        <f t="shared" si="6"/>
        <v/>
      </c>
      <c r="R182" s="159" t="str">
        <f t="shared" si="7"/>
        <v/>
      </c>
      <c r="S182" s="156"/>
      <c r="T182" s="157" t="str">
        <f>IF($B182="","",IF(AND($Q182="yes",SUMPRODUCT((T$6:T181&gt;0)*($B$6:$B181=$B182)*1)=0),MAX(T$6:T181)+1,0))</f>
        <v/>
      </c>
      <c r="U182" s="157" t="str">
        <f>IF($B182="","",IF($Q182="yes",MAX(U$6:U181)+IF(OR($I182="",COUNTIF($R:$R,$I182)&gt;0),1,COUNTIF($B:$B,$I182)),0))</f>
        <v/>
      </c>
      <c r="V182" s="143"/>
    </row>
    <row r="183" spans="1:22" ht="15" customHeight="1" x14ac:dyDescent="0.25">
      <c r="A183" s="152">
        <f t="shared" si="8"/>
        <v>177</v>
      </c>
      <c r="B183" s="170"/>
      <c r="C183" s="170"/>
      <c r="D183" s="170"/>
      <c r="E183" s="170"/>
      <c r="F183" s="170"/>
      <c r="G183" s="175"/>
      <c r="H183" s="175"/>
      <c r="I183" s="170"/>
      <c r="J183" s="176"/>
      <c r="K183" s="153"/>
      <c r="L183" s="170"/>
      <c r="M183" s="170"/>
      <c r="N183" s="170"/>
      <c r="O183" s="170"/>
      <c r="P183" s="170"/>
      <c r="Q183" s="158" t="str">
        <f t="shared" si="6"/>
        <v/>
      </c>
      <c r="R183" s="159" t="str">
        <f t="shared" si="7"/>
        <v/>
      </c>
      <c r="S183" s="156"/>
      <c r="T183" s="157" t="str">
        <f>IF($B183="","",IF(AND($Q183="yes",SUMPRODUCT((T$6:T182&gt;0)*($B$6:$B182=$B183)*1)=0),MAX(T$6:T182)+1,0))</f>
        <v/>
      </c>
      <c r="U183" s="157" t="str">
        <f>IF($B183="","",IF($Q183="yes",MAX(U$6:U182)+IF(OR($I183="",COUNTIF($R:$R,$I183)&gt;0),1,COUNTIF($B:$B,$I183)),0))</f>
        <v/>
      </c>
      <c r="V183" s="143"/>
    </row>
    <row r="184" spans="1:22" ht="15" customHeight="1" x14ac:dyDescent="0.25">
      <c r="A184" s="152">
        <f t="shared" si="8"/>
        <v>178</v>
      </c>
      <c r="B184" s="170"/>
      <c r="C184" s="170"/>
      <c r="D184" s="170"/>
      <c r="E184" s="170"/>
      <c r="F184" s="170"/>
      <c r="G184" s="175"/>
      <c r="H184" s="175"/>
      <c r="I184" s="170"/>
      <c r="J184" s="176"/>
      <c r="K184" s="153"/>
      <c r="L184" s="170"/>
      <c r="M184" s="170"/>
      <c r="N184" s="170"/>
      <c r="O184" s="170"/>
      <c r="P184" s="170"/>
      <c r="Q184" s="158" t="str">
        <f t="shared" si="6"/>
        <v/>
      </c>
      <c r="R184" s="159" t="str">
        <f t="shared" si="7"/>
        <v/>
      </c>
      <c r="S184" s="156"/>
      <c r="T184" s="157" t="str">
        <f>IF($B184="","",IF(AND($Q184="yes",SUMPRODUCT((T$6:T183&gt;0)*($B$6:$B183=$B184)*1)=0),MAX(T$6:T183)+1,0))</f>
        <v/>
      </c>
      <c r="U184" s="157" t="str">
        <f>IF($B184="","",IF($Q184="yes",MAX(U$6:U183)+IF(OR($I184="",COUNTIF($R:$R,$I184)&gt;0),1,COUNTIF($B:$B,$I184)),0))</f>
        <v/>
      </c>
      <c r="V184" s="143"/>
    </row>
    <row r="185" spans="1:22" ht="15" customHeight="1" x14ac:dyDescent="0.25">
      <c r="A185" s="152">
        <f t="shared" si="8"/>
        <v>179</v>
      </c>
      <c r="B185" s="170"/>
      <c r="C185" s="170"/>
      <c r="D185" s="170"/>
      <c r="E185" s="170"/>
      <c r="F185" s="170"/>
      <c r="G185" s="175"/>
      <c r="H185" s="175"/>
      <c r="I185" s="170"/>
      <c r="J185" s="176"/>
      <c r="K185" s="153"/>
      <c r="L185" s="170"/>
      <c r="M185" s="170"/>
      <c r="N185" s="170"/>
      <c r="O185" s="170"/>
      <c r="P185" s="170"/>
      <c r="Q185" s="158" t="str">
        <f t="shared" si="6"/>
        <v/>
      </c>
      <c r="R185" s="159" t="str">
        <f t="shared" si="7"/>
        <v/>
      </c>
      <c r="S185" s="156"/>
      <c r="T185" s="157" t="str">
        <f>IF($B185="","",IF(AND($Q185="yes",SUMPRODUCT((T$6:T184&gt;0)*($B$6:$B184=$B185)*1)=0),MAX(T$6:T184)+1,0))</f>
        <v/>
      </c>
      <c r="U185" s="157" t="str">
        <f>IF($B185="","",IF($Q185="yes",MAX(U$6:U184)+IF(OR($I185="",COUNTIF($R:$R,$I185)&gt;0),1,COUNTIF($B:$B,$I185)),0))</f>
        <v/>
      </c>
      <c r="V185" s="143"/>
    </row>
    <row r="186" spans="1:22" ht="15" customHeight="1" x14ac:dyDescent="0.25">
      <c r="A186" s="152">
        <f t="shared" si="8"/>
        <v>180</v>
      </c>
      <c r="B186" s="170"/>
      <c r="C186" s="170"/>
      <c r="D186" s="170"/>
      <c r="E186" s="170"/>
      <c r="F186" s="170"/>
      <c r="G186" s="175"/>
      <c r="H186" s="175"/>
      <c r="I186" s="170"/>
      <c r="J186" s="176"/>
      <c r="K186" s="153"/>
      <c r="L186" s="170"/>
      <c r="M186" s="170"/>
      <c r="N186" s="170"/>
      <c r="O186" s="170"/>
      <c r="P186" s="170"/>
      <c r="Q186" s="158" t="str">
        <f t="shared" si="6"/>
        <v/>
      </c>
      <c r="R186" s="159" t="str">
        <f t="shared" si="7"/>
        <v/>
      </c>
      <c r="S186" s="156"/>
      <c r="T186" s="157" t="str">
        <f>IF($B186="","",IF(AND($Q186="yes",SUMPRODUCT((T$6:T185&gt;0)*($B$6:$B185=$B186)*1)=0),MAX(T$6:T185)+1,0))</f>
        <v/>
      </c>
      <c r="U186" s="157" t="str">
        <f>IF($B186="","",IF($Q186="yes",MAX(U$6:U185)+IF(OR($I186="",COUNTIF($R:$R,$I186)&gt;0),1,COUNTIF($B:$B,$I186)),0))</f>
        <v/>
      </c>
      <c r="V186" s="143"/>
    </row>
    <row r="187" spans="1:22" ht="15" customHeight="1" x14ac:dyDescent="0.25">
      <c r="A187" s="152">
        <f t="shared" si="8"/>
        <v>181</v>
      </c>
      <c r="B187" s="170"/>
      <c r="C187" s="170"/>
      <c r="D187" s="170"/>
      <c r="E187" s="170"/>
      <c r="F187" s="170"/>
      <c r="G187" s="175"/>
      <c r="H187" s="175"/>
      <c r="I187" s="170"/>
      <c r="J187" s="176"/>
      <c r="K187" s="153"/>
      <c r="L187" s="170"/>
      <c r="M187" s="170"/>
      <c r="N187" s="170"/>
      <c r="O187" s="170"/>
      <c r="P187" s="170"/>
      <c r="Q187" s="158" t="str">
        <f t="shared" si="6"/>
        <v/>
      </c>
      <c r="R187" s="159" t="str">
        <f t="shared" si="7"/>
        <v/>
      </c>
      <c r="S187" s="156"/>
      <c r="T187" s="157" t="str">
        <f>IF($B187="","",IF(AND($Q187="yes",SUMPRODUCT((T$6:T186&gt;0)*($B$6:$B186=$B187)*1)=0),MAX(T$6:T186)+1,0))</f>
        <v/>
      </c>
      <c r="U187" s="157" t="str">
        <f>IF($B187="","",IF($Q187="yes",MAX(U$6:U186)+IF(OR($I187="",COUNTIF($R:$R,$I187)&gt;0),1,COUNTIF($B:$B,$I187)),0))</f>
        <v/>
      </c>
      <c r="V187" s="143"/>
    </row>
    <row r="188" spans="1:22" ht="15" customHeight="1" x14ac:dyDescent="0.25">
      <c r="A188" s="152">
        <f t="shared" si="8"/>
        <v>182</v>
      </c>
      <c r="B188" s="170"/>
      <c r="C188" s="170"/>
      <c r="D188" s="170"/>
      <c r="E188" s="170"/>
      <c r="F188" s="170"/>
      <c r="G188" s="175"/>
      <c r="H188" s="175"/>
      <c r="I188" s="170"/>
      <c r="J188" s="176"/>
      <c r="K188" s="153"/>
      <c r="L188" s="170"/>
      <c r="M188" s="170"/>
      <c r="N188" s="170"/>
      <c r="O188" s="170"/>
      <c r="P188" s="170"/>
      <c r="Q188" s="158" t="str">
        <f t="shared" si="6"/>
        <v/>
      </c>
      <c r="R188" s="159" t="str">
        <f t="shared" si="7"/>
        <v/>
      </c>
      <c r="S188" s="156"/>
      <c r="T188" s="157" t="str">
        <f>IF($B188="","",IF(AND($Q188="yes",SUMPRODUCT((T$6:T187&gt;0)*($B$6:$B187=$B188)*1)=0),MAX(T$6:T187)+1,0))</f>
        <v/>
      </c>
      <c r="U188" s="157" t="str">
        <f>IF($B188="","",IF($Q188="yes",MAX(U$6:U187)+IF(OR($I188="",COUNTIF($R:$R,$I188)&gt;0),1,COUNTIF($B:$B,$I188)),0))</f>
        <v/>
      </c>
      <c r="V188" s="143"/>
    </row>
    <row r="189" spans="1:22" ht="15" customHeight="1" x14ac:dyDescent="0.25">
      <c r="A189" s="152">
        <f t="shared" si="8"/>
        <v>183</v>
      </c>
      <c r="B189" s="170"/>
      <c r="C189" s="170"/>
      <c r="D189" s="170"/>
      <c r="E189" s="170"/>
      <c r="F189" s="170"/>
      <c r="G189" s="175"/>
      <c r="H189" s="175"/>
      <c r="I189" s="170"/>
      <c r="J189" s="176"/>
      <c r="K189" s="153"/>
      <c r="L189" s="170"/>
      <c r="M189" s="170"/>
      <c r="N189" s="170"/>
      <c r="O189" s="170"/>
      <c r="P189" s="170"/>
      <c r="Q189" s="158" t="str">
        <f t="shared" si="6"/>
        <v/>
      </c>
      <c r="R189" s="159" t="str">
        <f t="shared" si="7"/>
        <v/>
      </c>
      <c r="S189" s="156"/>
      <c r="T189" s="157" t="str">
        <f>IF($B189="","",IF(AND($Q189="yes",SUMPRODUCT((T$6:T188&gt;0)*($B$6:$B188=$B189)*1)=0),MAX(T$6:T188)+1,0))</f>
        <v/>
      </c>
      <c r="U189" s="157" t="str">
        <f>IF($B189="","",IF($Q189="yes",MAX(U$6:U188)+IF(OR($I189="",COUNTIF($R:$R,$I189)&gt;0),1,COUNTIF($B:$B,$I189)),0))</f>
        <v/>
      </c>
      <c r="V189" s="143"/>
    </row>
    <row r="190" spans="1:22" ht="15" customHeight="1" x14ac:dyDescent="0.25">
      <c r="A190" s="152">
        <f t="shared" si="8"/>
        <v>184</v>
      </c>
      <c r="B190" s="170"/>
      <c r="C190" s="170"/>
      <c r="D190" s="170"/>
      <c r="E190" s="170"/>
      <c r="F190" s="170"/>
      <c r="G190" s="175"/>
      <c r="H190" s="175"/>
      <c r="I190" s="170"/>
      <c r="J190" s="176"/>
      <c r="K190" s="153"/>
      <c r="L190" s="170"/>
      <c r="M190" s="170"/>
      <c r="N190" s="170"/>
      <c r="O190" s="170"/>
      <c r="P190" s="170"/>
      <c r="Q190" s="158" t="str">
        <f t="shared" si="6"/>
        <v/>
      </c>
      <c r="R190" s="159" t="str">
        <f t="shared" si="7"/>
        <v/>
      </c>
      <c r="S190" s="156"/>
      <c r="T190" s="157" t="str">
        <f>IF($B190="","",IF(AND($Q190="yes",SUMPRODUCT((T$6:T189&gt;0)*($B$6:$B189=$B190)*1)=0),MAX(T$6:T189)+1,0))</f>
        <v/>
      </c>
      <c r="U190" s="157" t="str">
        <f>IF($B190="","",IF($Q190="yes",MAX(U$6:U189)+IF(OR($I190="",COUNTIF($R:$R,$I190)&gt;0),1,COUNTIF($B:$B,$I190)),0))</f>
        <v/>
      </c>
      <c r="V190" s="143"/>
    </row>
    <row r="191" spans="1:22" ht="15" customHeight="1" x14ac:dyDescent="0.25">
      <c r="A191" s="152">
        <f t="shared" si="8"/>
        <v>185</v>
      </c>
      <c r="B191" s="170"/>
      <c r="C191" s="170"/>
      <c r="D191" s="170"/>
      <c r="E191" s="170"/>
      <c r="F191" s="170"/>
      <c r="G191" s="175"/>
      <c r="H191" s="175"/>
      <c r="I191" s="170"/>
      <c r="J191" s="176"/>
      <c r="K191" s="153"/>
      <c r="L191" s="170"/>
      <c r="M191" s="170"/>
      <c r="N191" s="170"/>
      <c r="O191" s="170"/>
      <c r="P191" s="170"/>
      <c r="Q191" s="158" t="str">
        <f t="shared" si="6"/>
        <v/>
      </c>
      <c r="R191" s="159" t="str">
        <f t="shared" si="7"/>
        <v/>
      </c>
      <c r="S191" s="156"/>
      <c r="T191" s="157" t="str">
        <f>IF($B191="","",IF(AND($Q191="yes",SUMPRODUCT((T$6:T190&gt;0)*($B$6:$B190=$B191)*1)=0),MAX(T$6:T190)+1,0))</f>
        <v/>
      </c>
      <c r="U191" s="157" t="str">
        <f>IF($B191="","",IF($Q191="yes",MAX(U$6:U190)+IF(OR($I191="",COUNTIF($R:$R,$I191)&gt;0),1,COUNTIF($B:$B,$I191)),0))</f>
        <v/>
      </c>
      <c r="V191" s="143"/>
    </row>
    <row r="192" spans="1:22" ht="15" customHeight="1" x14ac:dyDescent="0.25">
      <c r="A192" s="152">
        <f t="shared" si="8"/>
        <v>186</v>
      </c>
      <c r="B192" s="170"/>
      <c r="C192" s="170"/>
      <c r="D192" s="170"/>
      <c r="E192" s="170"/>
      <c r="F192" s="170"/>
      <c r="G192" s="175"/>
      <c r="H192" s="175"/>
      <c r="I192" s="170"/>
      <c r="J192" s="176"/>
      <c r="K192" s="153"/>
      <c r="L192" s="170"/>
      <c r="M192" s="170"/>
      <c r="N192" s="170"/>
      <c r="O192" s="170"/>
      <c r="P192" s="170"/>
      <c r="Q192" s="158" t="str">
        <f t="shared" si="6"/>
        <v/>
      </c>
      <c r="R192" s="159" t="str">
        <f t="shared" si="7"/>
        <v/>
      </c>
      <c r="S192" s="156"/>
      <c r="T192" s="157" t="str">
        <f>IF($B192="","",IF(AND($Q192="yes",SUMPRODUCT((T$6:T191&gt;0)*($B$6:$B191=$B192)*1)=0),MAX(T$6:T191)+1,0))</f>
        <v/>
      </c>
      <c r="U192" s="157" t="str">
        <f>IF($B192="","",IF($Q192="yes",MAX(U$6:U191)+IF(OR($I192="",COUNTIF($R:$R,$I192)&gt;0),1,COUNTIF($B:$B,$I192)),0))</f>
        <v/>
      </c>
      <c r="V192" s="143"/>
    </row>
    <row r="193" spans="1:22" ht="15" customHeight="1" x14ac:dyDescent="0.25">
      <c r="A193" s="152">
        <f t="shared" si="8"/>
        <v>187</v>
      </c>
      <c r="B193" s="170"/>
      <c r="C193" s="170"/>
      <c r="D193" s="170"/>
      <c r="E193" s="170"/>
      <c r="F193" s="170"/>
      <c r="G193" s="175"/>
      <c r="H193" s="175"/>
      <c r="I193" s="170"/>
      <c r="J193" s="176"/>
      <c r="K193" s="153"/>
      <c r="L193" s="170"/>
      <c r="M193" s="170"/>
      <c r="N193" s="170"/>
      <c r="O193" s="170"/>
      <c r="P193" s="170"/>
      <c r="Q193" s="158" t="str">
        <f t="shared" si="6"/>
        <v/>
      </c>
      <c r="R193" s="159" t="str">
        <f t="shared" si="7"/>
        <v/>
      </c>
      <c r="S193" s="156"/>
      <c r="T193" s="157" t="str">
        <f>IF($B193="","",IF(AND($Q193="yes",SUMPRODUCT((T$6:T192&gt;0)*($B$6:$B192=$B193)*1)=0),MAX(T$6:T192)+1,0))</f>
        <v/>
      </c>
      <c r="U193" s="157" t="str">
        <f>IF($B193="","",IF($Q193="yes",MAX(U$6:U192)+IF(OR($I193="",COUNTIF($R:$R,$I193)&gt;0),1,COUNTIF($B:$B,$I193)),0))</f>
        <v/>
      </c>
      <c r="V193" s="143"/>
    </row>
    <row r="194" spans="1:22" ht="15" customHeight="1" x14ac:dyDescent="0.25">
      <c r="A194" s="152">
        <f t="shared" si="8"/>
        <v>188</v>
      </c>
      <c r="B194" s="170"/>
      <c r="C194" s="170"/>
      <c r="D194" s="170"/>
      <c r="E194" s="170"/>
      <c r="F194" s="170"/>
      <c r="G194" s="175"/>
      <c r="H194" s="175"/>
      <c r="I194" s="170"/>
      <c r="J194" s="176"/>
      <c r="K194" s="153"/>
      <c r="L194" s="170"/>
      <c r="M194" s="170"/>
      <c r="N194" s="170"/>
      <c r="O194" s="170"/>
      <c r="P194" s="170"/>
      <c r="Q194" s="158" t="str">
        <f t="shared" si="6"/>
        <v/>
      </c>
      <c r="R194" s="159" t="str">
        <f t="shared" si="7"/>
        <v/>
      </c>
      <c r="S194" s="156"/>
      <c r="T194" s="157" t="str">
        <f>IF($B194="","",IF(AND($Q194="yes",SUMPRODUCT((T$6:T193&gt;0)*($B$6:$B193=$B194)*1)=0),MAX(T$6:T193)+1,0))</f>
        <v/>
      </c>
      <c r="U194" s="157" t="str">
        <f>IF($B194="","",IF($Q194="yes",MAX(U$6:U193)+IF(OR($I194="",COUNTIF($R:$R,$I194)&gt;0),1,COUNTIF($B:$B,$I194)),0))</f>
        <v/>
      </c>
      <c r="V194" s="143"/>
    </row>
    <row r="195" spans="1:22" ht="15" customHeight="1" x14ac:dyDescent="0.25">
      <c r="A195" s="152">
        <f t="shared" si="8"/>
        <v>189</v>
      </c>
      <c r="B195" s="170"/>
      <c r="C195" s="170"/>
      <c r="D195" s="170"/>
      <c r="E195" s="170"/>
      <c r="F195" s="170"/>
      <c r="G195" s="175"/>
      <c r="H195" s="175"/>
      <c r="I195" s="170"/>
      <c r="J195" s="176"/>
      <c r="K195" s="153"/>
      <c r="L195" s="170"/>
      <c r="M195" s="170"/>
      <c r="N195" s="170"/>
      <c r="O195" s="170"/>
      <c r="P195" s="170"/>
      <c r="Q195" s="158" t="str">
        <f t="shared" si="6"/>
        <v/>
      </c>
      <c r="R195" s="159" t="str">
        <f t="shared" si="7"/>
        <v/>
      </c>
      <c r="S195" s="156"/>
      <c r="T195" s="157" t="str">
        <f>IF($B195="","",IF(AND($Q195="yes",SUMPRODUCT((T$6:T194&gt;0)*($B$6:$B194=$B195)*1)=0),MAX(T$6:T194)+1,0))</f>
        <v/>
      </c>
      <c r="U195" s="157" t="str">
        <f>IF($B195="","",IF($Q195="yes",MAX(U$6:U194)+IF(OR($I195="",COUNTIF($R:$R,$I195)&gt;0),1,COUNTIF($B:$B,$I195)),0))</f>
        <v/>
      </c>
      <c r="V195" s="143"/>
    </row>
    <row r="196" spans="1:22" ht="15" customHeight="1" x14ac:dyDescent="0.25">
      <c r="A196" s="152">
        <f t="shared" si="8"/>
        <v>190</v>
      </c>
      <c r="B196" s="170"/>
      <c r="C196" s="170"/>
      <c r="D196" s="170"/>
      <c r="E196" s="170"/>
      <c r="F196" s="170"/>
      <c r="G196" s="175"/>
      <c r="H196" s="175"/>
      <c r="I196" s="170"/>
      <c r="J196" s="176"/>
      <c r="K196" s="153"/>
      <c r="L196" s="170"/>
      <c r="M196" s="170"/>
      <c r="N196" s="170"/>
      <c r="O196" s="170"/>
      <c r="P196" s="170"/>
      <c r="Q196" s="158" t="str">
        <f t="shared" si="6"/>
        <v/>
      </c>
      <c r="R196" s="159" t="str">
        <f t="shared" si="7"/>
        <v/>
      </c>
      <c r="S196" s="156"/>
      <c r="T196" s="157" t="str">
        <f>IF($B196="","",IF(AND($Q196="yes",SUMPRODUCT((T$6:T195&gt;0)*($B$6:$B195=$B196)*1)=0),MAX(T$6:T195)+1,0))</f>
        <v/>
      </c>
      <c r="U196" s="157" t="str">
        <f>IF($B196="","",IF($Q196="yes",MAX(U$6:U195)+IF(OR($I196="",COUNTIF($R:$R,$I196)&gt;0),1,COUNTIF($B:$B,$I196)),0))</f>
        <v/>
      </c>
      <c r="V196" s="143"/>
    </row>
    <row r="197" spans="1:22" ht="15" customHeight="1" x14ac:dyDescent="0.25">
      <c r="A197" s="152">
        <f t="shared" si="8"/>
        <v>191</v>
      </c>
      <c r="B197" s="170"/>
      <c r="C197" s="170"/>
      <c r="D197" s="170"/>
      <c r="E197" s="170"/>
      <c r="F197" s="170"/>
      <c r="G197" s="175"/>
      <c r="H197" s="175"/>
      <c r="I197" s="170"/>
      <c r="J197" s="176"/>
      <c r="K197" s="153"/>
      <c r="L197" s="170"/>
      <c r="M197" s="170"/>
      <c r="N197" s="170"/>
      <c r="O197" s="170"/>
      <c r="P197" s="170"/>
      <c r="Q197" s="158" t="str">
        <f t="shared" si="6"/>
        <v/>
      </c>
      <c r="R197" s="159" t="str">
        <f t="shared" si="7"/>
        <v/>
      </c>
      <c r="S197" s="156"/>
      <c r="T197" s="157" t="str">
        <f>IF($B197="","",IF(AND($Q197="yes",SUMPRODUCT((T$6:T196&gt;0)*($B$6:$B196=$B197)*1)=0),MAX(T$6:T196)+1,0))</f>
        <v/>
      </c>
      <c r="U197" s="157" t="str">
        <f>IF($B197="","",IF($Q197="yes",MAX(U$6:U196)+IF(OR($I197="",COUNTIF($R:$R,$I197)&gt;0),1,COUNTIF($B:$B,$I197)),0))</f>
        <v/>
      </c>
      <c r="V197" s="143"/>
    </row>
    <row r="198" spans="1:22" ht="15" customHeight="1" x14ac:dyDescent="0.25">
      <c r="A198" s="152">
        <f t="shared" si="8"/>
        <v>192</v>
      </c>
      <c r="B198" s="170"/>
      <c r="C198" s="170"/>
      <c r="D198" s="170"/>
      <c r="E198" s="170"/>
      <c r="F198" s="170"/>
      <c r="G198" s="175"/>
      <c r="H198" s="175"/>
      <c r="I198" s="170"/>
      <c r="J198" s="176"/>
      <c r="K198" s="153"/>
      <c r="L198" s="170"/>
      <c r="M198" s="170"/>
      <c r="N198" s="170"/>
      <c r="O198" s="170"/>
      <c r="P198" s="170"/>
      <c r="Q198" s="158" t="str">
        <f t="shared" si="6"/>
        <v/>
      </c>
      <c r="R198" s="159" t="str">
        <f t="shared" si="7"/>
        <v/>
      </c>
      <c r="S198" s="156"/>
      <c r="T198" s="157" t="str">
        <f>IF($B198="","",IF(AND($Q198="yes",SUMPRODUCT((T$6:T197&gt;0)*($B$6:$B197=$B198)*1)=0),MAX(T$6:T197)+1,0))</f>
        <v/>
      </c>
      <c r="U198" s="157" t="str">
        <f>IF($B198="","",IF($Q198="yes",MAX(U$6:U197)+IF(OR($I198="",COUNTIF($R:$R,$I198)&gt;0),1,COUNTIF($B:$B,$I198)),0))</f>
        <v/>
      </c>
      <c r="V198" s="143"/>
    </row>
    <row r="199" spans="1:22" ht="15" customHeight="1" x14ac:dyDescent="0.25">
      <c r="A199" s="152">
        <f t="shared" si="8"/>
        <v>193</v>
      </c>
      <c r="B199" s="170"/>
      <c r="C199" s="170"/>
      <c r="D199" s="170"/>
      <c r="E199" s="170"/>
      <c r="F199" s="170"/>
      <c r="G199" s="175"/>
      <c r="H199" s="175"/>
      <c r="I199" s="170"/>
      <c r="J199" s="176"/>
      <c r="K199" s="153"/>
      <c r="L199" s="170"/>
      <c r="M199" s="170"/>
      <c r="N199" s="170"/>
      <c r="O199" s="170"/>
      <c r="P199" s="170"/>
      <c r="Q199" s="158" t="str">
        <f t="shared" ref="Q199:Q262" si="9">IF($B199="","",IF(COUNTIF($L199:$P199,"=Yes")&gt;0,"Yes","No"))</f>
        <v/>
      </c>
      <c r="R199" s="159" t="str">
        <f t="shared" ref="R199:R262" si="10">IF($B199="","",IFERROR(IF($Q199="Yes",$B199,VLOOKUP($I199,LE_Inputs,COLUMNS(LE_Inputs),FALSE)),"None"))</f>
        <v/>
      </c>
      <c r="S199" s="156"/>
      <c r="T199" s="157" t="str">
        <f>IF($B199="","",IF(AND($Q199="yes",SUMPRODUCT((T$6:T198&gt;0)*($B$6:$B198=$B199)*1)=0),MAX(T$6:T198)+1,0))</f>
        <v/>
      </c>
      <c r="U199" s="157" t="str">
        <f>IF($B199="","",IF($Q199="yes",MAX(U$6:U198)+IF(OR($I199="",COUNTIF($R:$R,$I199)&gt;0),1,COUNTIF($B:$B,$I199)),0))</f>
        <v/>
      </c>
      <c r="V199" s="143"/>
    </row>
    <row r="200" spans="1:22" ht="15" customHeight="1" x14ac:dyDescent="0.25">
      <c r="A200" s="152">
        <f t="shared" ref="A200:A263" si="11">A199+1</f>
        <v>194</v>
      </c>
      <c r="B200" s="170"/>
      <c r="C200" s="170"/>
      <c r="D200" s="170"/>
      <c r="E200" s="170"/>
      <c r="F200" s="170"/>
      <c r="G200" s="175"/>
      <c r="H200" s="175"/>
      <c r="I200" s="170"/>
      <c r="J200" s="176"/>
      <c r="K200" s="153"/>
      <c r="L200" s="170"/>
      <c r="M200" s="170"/>
      <c r="N200" s="170"/>
      <c r="O200" s="170"/>
      <c r="P200" s="170"/>
      <c r="Q200" s="158" t="str">
        <f t="shared" si="9"/>
        <v/>
      </c>
      <c r="R200" s="159" t="str">
        <f t="shared" si="10"/>
        <v/>
      </c>
      <c r="S200" s="156"/>
      <c r="T200" s="157" t="str">
        <f>IF($B200="","",IF(AND($Q200="yes",SUMPRODUCT((T$6:T199&gt;0)*($B$6:$B199=$B200)*1)=0),MAX(T$6:T199)+1,0))</f>
        <v/>
      </c>
      <c r="U200" s="157" t="str">
        <f>IF($B200="","",IF($Q200="yes",MAX(U$6:U199)+IF(OR($I200="",COUNTIF($R:$R,$I200)&gt;0),1,COUNTIF($B:$B,$I200)),0))</f>
        <v/>
      </c>
      <c r="V200" s="143"/>
    </row>
    <row r="201" spans="1:22" ht="15" customHeight="1" x14ac:dyDescent="0.25">
      <c r="A201" s="152">
        <f t="shared" si="11"/>
        <v>195</v>
      </c>
      <c r="B201" s="170"/>
      <c r="C201" s="170"/>
      <c r="D201" s="170"/>
      <c r="E201" s="170"/>
      <c r="F201" s="170"/>
      <c r="G201" s="175"/>
      <c r="H201" s="175"/>
      <c r="I201" s="170"/>
      <c r="J201" s="176"/>
      <c r="K201" s="153"/>
      <c r="L201" s="170"/>
      <c r="M201" s="170"/>
      <c r="N201" s="170"/>
      <c r="O201" s="170"/>
      <c r="P201" s="170"/>
      <c r="Q201" s="158" t="str">
        <f t="shared" si="9"/>
        <v/>
      </c>
      <c r="R201" s="159" t="str">
        <f t="shared" si="10"/>
        <v/>
      </c>
      <c r="S201" s="156"/>
      <c r="T201" s="157" t="str">
        <f>IF($B201="","",IF(AND($Q201="yes",SUMPRODUCT((T$6:T200&gt;0)*($B$6:$B200=$B201)*1)=0),MAX(T$6:T200)+1,0))</f>
        <v/>
      </c>
      <c r="U201" s="157" t="str">
        <f>IF($B201="","",IF($Q201="yes",MAX(U$6:U200)+IF(OR($I201="",COUNTIF($R:$R,$I201)&gt;0),1,COUNTIF($B:$B,$I201)),0))</f>
        <v/>
      </c>
      <c r="V201" s="143"/>
    </row>
    <row r="202" spans="1:22" ht="15" customHeight="1" x14ac:dyDescent="0.25">
      <c r="A202" s="152">
        <f t="shared" si="11"/>
        <v>196</v>
      </c>
      <c r="B202" s="170"/>
      <c r="C202" s="170"/>
      <c r="D202" s="170"/>
      <c r="E202" s="170"/>
      <c r="F202" s="170"/>
      <c r="G202" s="175"/>
      <c r="H202" s="175"/>
      <c r="I202" s="170"/>
      <c r="J202" s="176"/>
      <c r="K202" s="153"/>
      <c r="L202" s="170"/>
      <c r="M202" s="170"/>
      <c r="N202" s="170"/>
      <c r="O202" s="170"/>
      <c r="P202" s="170"/>
      <c r="Q202" s="158" t="str">
        <f t="shared" si="9"/>
        <v/>
      </c>
      <c r="R202" s="159" t="str">
        <f t="shared" si="10"/>
        <v/>
      </c>
      <c r="S202" s="156"/>
      <c r="T202" s="157" t="str">
        <f>IF($B202="","",IF(AND($Q202="yes",SUMPRODUCT((T$6:T201&gt;0)*($B$6:$B201=$B202)*1)=0),MAX(T$6:T201)+1,0))</f>
        <v/>
      </c>
      <c r="U202" s="157" t="str">
        <f>IF($B202="","",IF($Q202="yes",MAX(U$6:U201)+IF(OR($I202="",COUNTIF($R:$R,$I202)&gt;0),1,COUNTIF($B:$B,$I202)),0))</f>
        <v/>
      </c>
      <c r="V202" s="143"/>
    </row>
    <row r="203" spans="1:22" ht="15" customHeight="1" x14ac:dyDescent="0.25">
      <c r="A203" s="152">
        <f t="shared" si="11"/>
        <v>197</v>
      </c>
      <c r="B203" s="170"/>
      <c r="C203" s="170"/>
      <c r="D203" s="170"/>
      <c r="E203" s="170"/>
      <c r="F203" s="170"/>
      <c r="G203" s="175"/>
      <c r="H203" s="175"/>
      <c r="I203" s="170"/>
      <c r="J203" s="176"/>
      <c r="K203" s="153"/>
      <c r="L203" s="170"/>
      <c r="M203" s="170"/>
      <c r="N203" s="170"/>
      <c r="O203" s="170"/>
      <c r="P203" s="170"/>
      <c r="Q203" s="158" t="str">
        <f t="shared" si="9"/>
        <v/>
      </c>
      <c r="R203" s="159" t="str">
        <f t="shared" si="10"/>
        <v/>
      </c>
      <c r="S203" s="156"/>
      <c r="T203" s="157" t="str">
        <f>IF($B203="","",IF(AND($Q203="yes",SUMPRODUCT((T$6:T202&gt;0)*($B$6:$B202=$B203)*1)=0),MAX(T$6:T202)+1,0))</f>
        <v/>
      </c>
      <c r="U203" s="157" t="str">
        <f>IF($B203="","",IF($Q203="yes",MAX(U$6:U202)+IF(OR($I203="",COUNTIF($R:$R,$I203)&gt;0),1,COUNTIF($B:$B,$I203)),0))</f>
        <v/>
      </c>
      <c r="V203" s="143"/>
    </row>
    <row r="204" spans="1:22" ht="15" customHeight="1" x14ac:dyDescent="0.25">
      <c r="A204" s="152">
        <f t="shared" si="11"/>
        <v>198</v>
      </c>
      <c r="B204" s="170"/>
      <c r="C204" s="170"/>
      <c r="D204" s="170"/>
      <c r="E204" s="170"/>
      <c r="F204" s="170"/>
      <c r="G204" s="175"/>
      <c r="H204" s="175"/>
      <c r="I204" s="170"/>
      <c r="J204" s="176"/>
      <c r="K204" s="153"/>
      <c r="L204" s="170"/>
      <c r="M204" s="170"/>
      <c r="N204" s="170"/>
      <c r="O204" s="170"/>
      <c r="P204" s="170"/>
      <c r="Q204" s="158" t="str">
        <f t="shared" si="9"/>
        <v/>
      </c>
      <c r="R204" s="159" t="str">
        <f t="shared" si="10"/>
        <v/>
      </c>
      <c r="S204" s="156"/>
      <c r="T204" s="157" t="str">
        <f>IF($B204="","",IF(AND($Q204="yes",SUMPRODUCT((T$6:T203&gt;0)*($B$6:$B203=$B204)*1)=0),MAX(T$6:T203)+1,0))</f>
        <v/>
      </c>
      <c r="U204" s="157" t="str">
        <f>IF($B204="","",IF($Q204="yes",MAX(U$6:U203)+IF(OR($I204="",COUNTIF($R:$R,$I204)&gt;0),1,COUNTIF($B:$B,$I204)),0))</f>
        <v/>
      </c>
      <c r="V204" s="143"/>
    </row>
    <row r="205" spans="1:22" ht="15" customHeight="1" x14ac:dyDescent="0.25">
      <c r="A205" s="152">
        <f t="shared" si="11"/>
        <v>199</v>
      </c>
      <c r="B205" s="170"/>
      <c r="C205" s="170"/>
      <c r="D205" s="170"/>
      <c r="E205" s="170"/>
      <c r="F205" s="170"/>
      <c r="G205" s="175"/>
      <c r="H205" s="175"/>
      <c r="I205" s="170"/>
      <c r="J205" s="176"/>
      <c r="K205" s="153"/>
      <c r="L205" s="170"/>
      <c r="M205" s="170"/>
      <c r="N205" s="170"/>
      <c r="O205" s="170"/>
      <c r="P205" s="170"/>
      <c r="Q205" s="158" t="str">
        <f t="shared" si="9"/>
        <v/>
      </c>
      <c r="R205" s="159" t="str">
        <f t="shared" si="10"/>
        <v/>
      </c>
      <c r="S205" s="156"/>
      <c r="T205" s="157" t="str">
        <f>IF($B205="","",IF(AND($Q205="yes",SUMPRODUCT((T$6:T204&gt;0)*($B$6:$B204=$B205)*1)=0),MAX(T$6:T204)+1,0))</f>
        <v/>
      </c>
      <c r="U205" s="157" t="str">
        <f>IF($B205="","",IF($Q205="yes",MAX(U$6:U204)+IF(OR($I205="",COUNTIF($R:$R,$I205)&gt;0),1,COUNTIF($B:$B,$I205)),0))</f>
        <v/>
      </c>
      <c r="V205" s="143"/>
    </row>
    <row r="206" spans="1:22" ht="15" customHeight="1" x14ac:dyDescent="0.25">
      <c r="A206" s="152">
        <f t="shared" si="11"/>
        <v>200</v>
      </c>
      <c r="B206" s="170"/>
      <c r="C206" s="170"/>
      <c r="D206" s="170"/>
      <c r="E206" s="170"/>
      <c r="F206" s="170"/>
      <c r="G206" s="175"/>
      <c r="H206" s="175"/>
      <c r="I206" s="170"/>
      <c r="J206" s="176"/>
      <c r="K206" s="153"/>
      <c r="L206" s="170"/>
      <c r="M206" s="170"/>
      <c r="N206" s="170"/>
      <c r="O206" s="170"/>
      <c r="P206" s="170"/>
      <c r="Q206" s="158" t="str">
        <f t="shared" si="9"/>
        <v/>
      </c>
      <c r="R206" s="159" t="str">
        <f t="shared" si="10"/>
        <v/>
      </c>
      <c r="S206" s="156"/>
      <c r="T206" s="157" t="str">
        <f>IF($B206="","",IF(AND($Q206="yes",SUMPRODUCT((T$6:T205&gt;0)*($B$6:$B205=$B206)*1)=0),MAX(T$6:T205)+1,0))</f>
        <v/>
      </c>
      <c r="U206" s="157" t="str">
        <f>IF($B206="","",IF($Q206="yes",MAX(U$6:U205)+IF(OR($I206="",COUNTIF($R:$R,$I206)&gt;0),1,COUNTIF($B:$B,$I206)),0))</f>
        <v/>
      </c>
      <c r="V206" s="143"/>
    </row>
    <row r="207" spans="1:22" ht="15" customHeight="1" x14ac:dyDescent="0.25">
      <c r="A207" s="152">
        <f t="shared" si="11"/>
        <v>201</v>
      </c>
      <c r="B207" s="170"/>
      <c r="C207" s="170"/>
      <c r="D207" s="170"/>
      <c r="E207" s="170"/>
      <c r="F207" s="170"/>
      <c r="G207" s="175"/>
      <c r="H207" s="175"/>
      <c r="I207" s="170"/>
      <c r="J207" s="176"/>
      <c r="K207" s="153"/>
      <c r="L207" s="170"/>
      <c r="M207" s="170"/>
      <c r="N207" s="170"/>
      <c r="O207" s="170"/>
      <c r="P207" s="170"/>
      <c r="Q207" s="158" t="str">
        <f t="shared" si="9"/>
        <v/>
      </c>
      <c r="R207" s="159" t="str">
        <f t="shared" si="10"/>
        <v/>
      </c>
      <c r="S207" s="156"/>
      <c r="T207" s="157" t="str">
        <f>IF($B207="","",IF(AND($Q207="yes",SUMPRODUCT((T$6:T206&gt;0)*($B$6:$B206=$B207)*1)=0),MAX(T$6:T206)+1,0))</f>
        <v/>
      </c>
      <c r="U207" s="157" t="str">
        <f>IF($B207="","",IF($Q207="yes",MAX(U$6:U206)+IF(OR($I207="",COUNTIF($R:$R,$I207)&gt;0),1,COUNTIF($B:$B,$I207)),0))</f>
        <v/>
      </c>
      <c r="V207" s="143"/>
    </row>
    <row r="208" spans="1:22" ht="15" customHeight="1" x14ac:dyDescent="0.25">
      <c r="A208" s="152">
        <f t="shared" si="11"/>
        <v>202</v>
      </c>
      <c r="B208" s="170"/>
      <c r="C208" s="170"/>
      <c r="D208" s="170"/>
      <c r="E208" s="170"/>
      <c r="F208" s="170"/>
      <c r="G208" s="175"/>
      <c r="H208" s="175"/>
      <c r="I208" s="170"/>
      <c r="J208" s="176"/>
      <c r="K208" s="153"/>
      <c r="L208" s="170"/>
      <c r="M208" s="170"/>
      <c r="N208" s="170"/>
      <c r="O208" s="170"/>
      <c r="P208" s="170"/>
      <c r="Q208" s="158" t="str">
        <f t="shared" si="9"/>
        <v/>
      </c>
      <c r="R208" s="159" t="str">
        <f t="shared" si="10"/>
        <v/>
      </c>
      <c r="S208" s="156"/>
      <c r="T208" s="157" t="str">
        <f>IF($B208="","",IF(AND($Q208="yes",SUMPRODUCT((T$6:T207&gt;0)*($B$6:$B207=$B208)*1)=0),MAX(T$6:T207)+1,0))</f>
        <v/>
      </c>
      <c r="U208" s="157" t="str">
        <f>IF($B208="","",IF($Q208="yes",MAX(U$6:U207)+IF(OR($I208="",COUNTIF($R:$R,$I208)&gt;0),1,COUNTIF($B:$B,$I208)),0))</f>
        <v/>
      </c>
      <c r="V208" s="143"/>
    </row>
    <row r="209" spans="1:22" ht="15" customHeight="1" x14ac:dyDescent="0.25">
      <c r="A209" s="152">
        <f t="shared" si="11"/>
        <v>203</v>
      </c>
      <c r="B209" s="170"/>
      <c r="C209" s="170"/>
      <c r="D209" s="170"/>
      <c r="E209" s="170"/>
      <c r="F209" s="170"/>
      <c r="G209" s="175"/>
      <c r="H209" s="175"/>
      <c r="I209" s="170"/>
      <c r="J209" s="176"/>
      <c r="K209" s="153"/>
      <c r="L209" s="170"/>
      <c r="M209" s="170"/>
      <c r="N209" s="170"/>
      <c r="O209" s="170"/>
      <c r="P209" s="170"/>
      <c r="Q209" s="158" t="str">
        <f t="shared" si="9"/>
        <v/>
      </c>
      <c r="R209" s="159" t="str">
        <f t="shared" si="10"/>
        <v/>
      </c>
      <c r="S209" s="156"/>
      <c r="T209" s="157" t="str">
        <f>IF($B209="","",IF(AND($Q209="yes",SUMPRODUCT((T$6:T208&gt;0)*($B$6:$B208=$B209)*1)=0),MAX(T$6:T208)+1,0))</f>
        <v/>
      </c>
      <c r="U209" s="157" t="str">
        <f>IF($B209="","",IF($Q209="yes",MAX(U$6:U208)+IF(OR($I209="",COUNTIF($R:$R,$I209)&gt;0),1,COUNTIF($B:$B,$I209)),0))</f>
        <v/>
      </c>
      <c r="V209" s="143"/>
    </row>
    <row r="210" spans="1:22" ht="15" customHeight="1" x14ac:dyDescent="0.25">
      <c r="A210" s="152">
        <f t="shared" si="11"/>
        <v>204</v>
      </c>
      <c r="B210" s="170"/>
      <c r="C210" s="170"/>
      <c r="D210" s="170"/>
      <c r="E210" s="170"/>
      <c r="F210" s="170"/>
      <c r="G210" s="175"/>
      <c r="H210" s="175"/>
      <c r="I210" s="170"/>
      <c r="J210" s="176"/>
      <c r="K210" s="153"/>
      <c r="L210" s="170"/>
      <c r="M210" s="170"/>
      <c r="N210" s="170"/>
      <c r="O210" s="170"/>
      <c r="P210" s="170"/>
      <c r="Q210" s="158" t="str">
        <f t="shared" si="9"/>
        <v/>
      </c>
      <c r="R210" s="159" t="str">
        <f t="shared" si="10"/>
        <v/>
      </c>
      <c r="S210" s="156"/>
      <c r="T210" s="157" t="str">
        <f>IF($B210="","",IF(AND($Q210="yes",SUMPRODUCT((T$6:T209&gt;0)*($B$6:$B209=$B210)*1)=0),MAX(T$6:T209)+1,0))</f>
        <v/>
      </c>
      <c r="U210" s="157" t="str">
        <f>IF($B210="","",IF($Q210="yes",MAX(U$6:U209)+IF(OR($I210="",COUNTIF($R:$R,$I210)&gt;0),1,COUNTIF($B:$B,$I210)),0))</f>
        <v/>
      </c>
      <c r="V210" s="143"/>
    </row>
    <row r="211" spans="1:22" ht="15" customHeight="1" x14ac:dyDescent="0.25">
      <c r="A211" s="152">
        <f t="shared" si="11"/>
        <v>205</v>
      </c>
      <c r="B211" s="170"/>
      <c r="C211" s="170"/>
      <c r="D211" s="170"/>
      <c r="E211" s="170"/>
      <c r="F211" s="170"/>
      <c r="G211" s="175"/>
      <c r="H211" s="175"/>
      <c r="I211" s="170"/>
      <c r="J211" s="176"/>
      <c r="K211" s="153"/>
      <c r="L211" s="170"/>
      <c r="M211" s="170"/>
      <c r="N211" s="170"/>
      <c r="O211" s="170"/>
      <c r="P211" s="170"/>
      <c r="Q211" s="158" t="str">
        <f t="shared" si="9"/>
        <v/>
      </c>
      <c r="R211" s="159" t="str">
        <f t="shared" si="10"/>
        <v/>
      </c>
      <c r="S211" s="156"/>
      <c r="T211" s="157" t="str">
        <f>IF($B211="","",IF(AND($Q211="yes",SUMPRODUCT((T$6:T210&gt;0)*($B$6:$B210=$B211)*1)=0),MAX(T$6:T210)+1,0))</f>
        <v/>
      </c>
      <c r="U211" s="157" t="str">
        <f>IF($B211="","",IF($Q211="yes",MAX(U$6:U210)+IF(OR($I211="",COUNTIF($R:$R,$I211)&gt;0),1,COUNTIF($B:$B,$I211)),0))</f>
        <v/>
      </c>
      <c r="V211" s="143"/>
    </row>
    <row r="212" spans="1:22" ht="15" customHeight="1" x14ac:dyDescent="0.25">
      <c r="A212" s="152">
        <f t="shared" si="11"/>
        <v>206</v>
      </c>
      <c r="B212" s="170"/>
      <c r="C212" s="170"/>
      <c r="D212" s="170"/>
      <c r="E212" s="170"/>
      <c r="F212" s="170"/>
      <c r="G212" s="175"/>
      <c r="H212" s="175"/>
      <c r="I212" s="170"/>
      <c r="J212" s="176"/>
      <c r="K212" s="153"/>
      <c r="L212" s="170"/>
      <c r="M212" s="170"/>
      <c r="N212" s="170"/>
      <c r="O212" s="170"/>
      <c r="P212" s="170"/>
      <c r="Q212" s="158" t="str">
        <f t="shared" si="9"/>
        <v/>
      </c>
      <c r="R212" s="159" t="str">
        <f t="shared" si="10"/>
        <v/>
      </c>
      <c r="S212" s="156"/>
      <c r="T212" s="157" t="str">
        <f>IF($B212="","",IF(AND($Q212="yes",SUMPRODUCT((T$6:T211&gt;0)*($B$6:$B211=$B212)*1)=0),MAX(T$6:T211)+1,0))</f>
        <v/>
      </c>
      <c r="U212" s="157" t="str">
        <f>IF($B212="","",IF($Q212="yes",MAX(U$6:U211)+IF(OR($I212="",COUNTIF($R:$R,$I212)&gt;0),1,COUNTIF($B:$B,$I212)),0))</f>
        <v/>
      </c>
      <c r="V212" s="143"/>
    </row>
    <row r="213" spans="1:22" ht="15" customHeight="1" x14ac:dyDescent="0.25">
      <c r="A213" s="152">
        <f t="shared" si="11"/>
        <v>207</v>
      </c>
      <c r="B213" s="170"/>
      <c r="C213" s="170"/>
      <c r="D213" s="170"/>
      <c r="E213" s="170"/>
      <c r="F213" s="170"/>
      <c r="G213" s="175"/>
      <c r="H213" s="175"/>
      <c r="I213" s="170"/>
      <c r="J213" s="176"/>
      <c r="K213" s="153"/>
      <c r="L213" s="170"/>
      <c r="M213" s="170"/>
      <c r="N213" s="170"/>
      <c r="O213" s="170"/>
      <c r="P213" s="170"/>
      <c r="Q213" s="158" t="str">
        <f t="shared" si="9"/>
        <v/>
      </c>
      <c r="R213" s="159" t="str">
        <f t="shared" si="10"/>
        <v/>
      </c>
      <c r="S213" s="156"/>
      <c r="T213" s="157" t="str">
        <f>IF($B213="","",IF(AND($Q213="yes",SUMPRODUCT((T$6:T212&gt;0)*($B$6:$B212=$B213)*1)=0),MAX(T$6:T212)+1,0))</f>
        <v/>
      </c>
      <c r="U213" s="157" t="str">
        <f>IF($B213="","",IF($Q213="yes",MAX(U$6:U212)+IF(OR($I213="",COUNTIF($R:$R,$I213)&gt;0),1,COUNTIF($B:$B,$I213)),0))</f>
        <v/>
      </c>
      <c r="V213" s="143"/>
    </row>
    <row r="214" spans="1:22" ht="15" customHeight="1" x14ac:dyDescent="0.25">
      <c r="A214" s="152">
        <f t="shared" si="11"/>
        <v>208</v>
      </c>
      <c r="B214" s="170"/>
      <c r="C214" s="170"/>
      <c r="D214" s="170"/>
      <c r="E214" s="170"/>
      <c r="F214" s="170"/>
      <c r="G214" s="175"/>
      <c r="H214" s="175"/>
      <c r="I214" s="170"/>
      <c r="J214" s="176"/>
      <c r="K214" s="153"/>
      <c r="L214" s="170"/>
      <c r="M214" s="170"/>
      <c r="N214" s="170"/>
      <c r="O214" s="170"/>
      <c r="P214" s="170"/>
      <c r="Q214" s="158" t="str">
        <f t="shared" si="9"/>
        <v/>
      </c>
      <c r="R214" s="159" t="str">
        <f t="shared" si="10"/>
        <v/>
      </c>
      <c r="S214" s="156"/>
      <c r="T214" s="157" t="str">
        <f>IF($B214="","",IF(AND($Q214="yes",SUMPRODUCT((T$6:T213&gt;0)*($B$6:$B213=$B214)*1)=0),MAX(T$6:T213)+1,0))</f>
        <v/>
      </c>
      <c r="U214" s="157" t="str">
        <f>IF($B214="","",IF($Q214="yes",MAX(U$6:U213)+IF(OR($I214="",COUNTIF($R:$R,$I214)&gt;0),1,COUNTIF($B:$B,$I214)),0))</f>
        <v/>
      </c>
      <c r="V214" s="143"/>
    </row>
    <row r="215" spans="1:22" ht="15" customHeight="1" x14ac:dyDescent="0.25">
      <c r="A215" s="152">
        <f t="shared" si="11"/>
        <v>209</v>
      </c>
      <c r="B215" s="170"/>
      <c r="C215" s="170"/>
      <c r="D215" s="170"/>
      <c r="E215" s="170"/>
      <c r="F215" s="170"/>
      <c r="G215" s="175"/>
      <c r="H215" s="175"/>
      <c r="I215" s="170"/>
      <c r="J215" s="176"/>
      <c r="K215" s="153"/>
      <c r="L215" s="170"/>
      <c r="M215" s="170"/>
      <c r="N215" s="170"/>
      <c r="O215" s="170"/>
      <c r="P215" s="170"/>
      <c r="Q215" s="158" t="str">
        <f t="shared" si="9"/>
        <v/>
      </c>
      <c r="R215" s="159" t="str">
        <f t="shared" si="10"/>
        <v/>
      </c>
      <c r="S215" s="156"/>
      <c r="T215" s="157" t="str">
        <f>IF($B215="","",IF(AND($Q215="yes",SUMPRODUCT((T$6:T214&gt;0)*($B$6:$B214=$B215)*1)=0),MAX(T$6:T214)+1,0))</f>
        <v/>
      </c>
      <c r="U215" s="157" t="str">
        <f>IF($B215="","",IF($Q215="yes",MAX(U$6:U214)+IF(OR($I215="",COUNTIF($R:$R,$I215)&gt;0),1,COUNTIF($B:$B,$I215)),0))</f>
        <v/>
      </c>
      <c r="V215" s="143"/>
    </row>
    <row r="216" spans="1:22" ht="15" customHeight="1" x14ac:dyDescent="0.25">
      <c r="A216" s="152">
        <f t="shared" si="11"/>
        <v>210</v>
      </c>
      <c r="B216" s="170"/>
      <c r="C216" s="170"/>
      <c r="D216" s="170"/>
      <c r="E216" s="170"/>
      <c r="F216" s="170"/>
      <c r="G216" s="175"/>
      <c r="H216" s="175"/>
      <c r="I216" s="170"/>
      <c r="J216" s="176"/>
      <c r="K216" s="153"/>
      <c r="L216" s="170"/>
      <c r="M216" s="170"/>
      <c r="N216" s="170"/>
      <c r="O216" s="170"/>
      <c r="P216" s="170"/>
      <c r="Q216" s="158" t="str">
        <f t="shared" si="9"/>
        <v/>
      </c>
      <c r="R216" s="159" t="str">
        <f t="shared" si="10"/>
        <v/>
      </c>
      <c r="S216" s="156"/>
      <c r="T216" s="157" t="str">
        <f>IF($B216="","",IF(AND($Q216="yes",SUMPRODUCT((T$6:T215&gt;0)*($B$6:$B215=$B216)*1)=0),MAX(T$6:T215)+1,0))</f>
        <v/>
      </c>
      <c r="U216" s="157" t="str">
        <f>IF($B216="","",IF($Q216="yes",MAX(U$6:U215)+IF(OR($I216="",COUNTIF($R:$R,$I216)&gt;0),1,COUNTIF($B:$B,$I216)),0))</f>
        <v/>
      </c>
      <c r="V216" s="143"/>
    </row>
    <row r="217" spans="1:22" ht="15" customHeight="1" x14ac:dyDescent="0.25">
      <c r="A217" s="152">
        <f t="shared" si="11"/>
        <v>211</v>
      </c>
      <c r="B217" s="170"/>
      <c r="C217" s="170"/>
      <c r="D217" s="170"/>
      <c r="E217" s="170"/>
      <c r="F217" s="170"/>
      <c r="G217" s="175"/>
      <c r="H217" s="175"/>
      <c r="I217" s="170"/>
      <c r="J217" s="176"/>
      <c r="K217" s="153"/>
      <c r="L217" s="170"/>
      <c r="M217" s="170"/>
      <c r="N217" s="170"/>
      <c r="O217" s="170"/>
      <c r="P217" s="170"/>
      <c r="Q217" s="158" t="str">
        <f t="shared" si="9"/>
        <v/>
      </c>
      <c r="R217" s="159" t="str">
        <f t="shared" si="10"/>
        <v/>
      </c>
      <c r="S217" s="156"/>
      <c r="T217" s="157" t="str">
        <f>IF($B217="","",IF(AND($Q217="yes",SUMPRODUCT((T$6:T216&gt;0)*($B$6:$B216=$B217)*1)=0),MAX(T$6:T216)+1,0))</f>
        <v/>
      </c>
      <c r="U217" s="157" t="str">
        <f>IF($B217="","",IF($Q217="yes",MAX(U$6:U216)+IF(OR($I217="",COUNTIF($R:$R,$I217)&gt;0),1,COUNTIF($B:$B,$I217)),0))</f>
        <v/>
      </c>
      <c r="V217" s="143"/>
    </row>
    <row r="218" spans="1:22" ht="15" customHeight="1" x14ac:dyDescent="0.25">
      <c r="A218" s="152">
        <f t="shared" si="11"/>
        <v>212</v>
      </c>
      <c r="B218" s="170"/>
      <c r="C218" s="170"/>
      <c r="D218" s="170"/>
      <c r="E218" s="170"/>
      <c r="F218" s="170"/>
      <c r="G218" s="175"/>
      <c r="H218" s="175"/>
      <c r="I218" s="170"/>
      <c r="J218" s="176"/>
      <c r="K218" s="153"/>
      <c r="L218" s="170"/>
      <c r="M218" s="170"/>
      <c r="N218" s="170"/>
      <c r="O218" s="170"/>
      <c r="P218" s="170"/>
      <c r="Q218" s="158" t="str">
        <f t="shared" si="9"/>
        <v/>
      </c>
      <c r="R218" s="159" t="str">
        <f t="shared" si="10"/>
        <v/>
      </c>
      <c r="S218" s="156"/>
      <c r="T218" s="157" t="str">
        <f>IF($B218="","",IF(AND($Q218="yes",SUMPRODUCT((T$6:T217&gt;0)*($B$6:$B217=$B218)*1)=0),MAX(T$6:T217)+1,0))</f>
        <v/>
      </c>
      <c r="U218" s="157" t="str">
        <f>IF($B218="","",IF($Q218="yes",MAX(U$6:U217)+IF(OR($I218="",COUNTIF($R:$R,$I218)&gt;0),1,COUNTIF($B:$B,$I218)),0))</f>
        <v/>
      </c>
      <c r="V218" s="143"/>
    </row>
    <row r="219" spans="1:22" ht="15" customHeight="1" x14ac:dyDescent="0.25">
      <c r="A219" s="152">
        <f t="shared" si="11"/>
        <v>213</v>
      </c>
      <c r="B219" s="170"/>
      <c r="C219" s="170"/>
      <c r="D219" s="170"/>
      <c r="E219" s="170"/>
      <c r="F219" s="170"/>
      <c r="G219" s="175"/>
      <c r="H219" s="175"/>
      <c r="I219" s="170"/>
      <c r="J219" s="176"/>
      <c r="K219" s="153"/>
      <c r="L219" s="170"/>
      <c r="M219" s="170"/>
      <c r="N219" s="170"/>
      <c r="O219" s="170"/>
      <c r="P219" s="170"/>
      <c r="Q219" s="158" t="str">
        <f t="shared" si="9"/>
        <v/>
      </c>
      <c r="R219" s="159" t="str">
        <f t="shared" si="10"/>
        <v/>
      </c>
      <c r="S219" s="156"/>
      <c r="T219" s="157" t="str">
        <f>IF($B219="","",IF(AND($Q219="yes",SUMPRODUCT((T$6:T218&gt;0)*($B$6:$B218=$B219)*1)=0),MAX(T$6:T218)+1,0))</f>
        <v/>
      </c>
      <c r="U219" s="157" t="str">
        <f>IF($B219="","",IF($Q219="yes",MAX(U$6:U218)+IF(OR($I219="",COUNTIF($R:$R,$I219)&gt;0),1,COUNTIF($B:$B,$I219)),0))</f>
        <v/>
      </c>
      <c r="V219" s="143"/>
    </row>
    <row r="220" spans="1:22" ht="15" customHeight="1" x14ac:dyDescent="0.25">
      <c r="A220" s="152">
        <f t="shared" si="11"/>
        <v>214</v>
      </c>
      <c r="B220" s="170"/>
      <c r="C220" s="170"/>
      <c r="D220" s="170"/>
      <c r="E220" s="170"/>
      <c r="F220" s="170"/>
      <c r="G220" s="175"/>
      <c r="H220" s="175"/>
      <c r="I220" s="170"/>
      <c r="J220" s="176"/>
      <c r="K220" s="153"/>
      <c r="L220" s="170"/>
      <c r="M220" s="170"/>
      <c r="N220" s="170"/>
      <c r="O220" s="170"/>
      <c r="P220" s="170"/>
      <c r="Q220" s="158" t="str">
        <f t="shared" si="9"/>
        <v/>
      </c>
      <c r="R220" s="159" t="str">
        <f t="shared" si="10"/>
        <v/>
      </c>
      <c r="S220" s="156"/>
      <c r="T220" s="157" t="str">
        <f>IF($B220="","",IF(AND($Q220="yes",SUMPRODUCT((T$6:T219&gt;0)*($B$6:$B219=$B220)*1)=0),MAX(T$6:T219)+1,0))</f>
        <v/>
      </c>
      <c r="U220" s="157" t="str">
        <f>IF($B220="","",IF($Q220="yes",MAX(U$6:U219)+IF(OR($I220="",COUNTIF($R:$R,$I220)&gt;0),1,COUNTIF($B:$B,$I220)),0))</f>
        <v/>
      </c>
      <c r="V220" s="143"/>
    </row>
    <row r="221" spans="1:22" ht="15" customHeight="1" x14ac:dyDescent="0.25">
      <c r="A221" s="152">
        <f t="shared" si="11"/>
        <v>215</v>
      </c>
      <c r="B221" s="170"/>
      <c r="C221" s="170"/>
      <c r="D221" s="170"/>
      <c r="E221" s="170"/>
      <c r="F221" s="170"/>
      <c r="G221" s="175"/>
      <c r="H221" s="175"/>
      <c r="I221" s="170"/>
      <c r="J221" s="176"/>
      <c r="K221" s="153"/>
      <c r="L221" s="170"/>
      <c r="M221" s="170"/>
      <c r="N221" s="170"/>
      <c r="O221" s="170"/>
      <c r="P221" s="170"/>
      <c r="Q221" s="158" t="str">
        <f t="shared" si="9"/>
        <v/>
      </c>
      <c r="R221" s="159" t="str">
        <f t="shared" si="10"/>
        <v/>
      </c>
      <c r="S221" s="156"/>
      <c r="T221" s="157" t="str">
        <f>IF($B221="","",IF(AND($Q221="yes",SUMPRODUCT((T$6:T220&gt;0)*($B$6:$B220=$B221)*1)=0),MAX(T$6:T220)+1,0))</f>
        <v/>
      </c>
      <c r="U221" s="157" t="str">
        <f>IF($B221="","",IF($Q221="yes",MAX(U$6:U220)+IF(OR($I221="",COUNTIF($R:$R,$I221)&gt;0),1,COUNTIF($B:$B,$I221)),0))</f>
        <v/>
      </c>
      <c r="V221" s="143"/>
    </row>
    <row r="222" spans="1:22" ht="15" customHeight="1" x14ac:dyDescent="0.25">
      <c r="A222" s="152">
        <f t="shared" si="11"/>
        <v>216</v>
      </c>
      <c r="B222" s="170"/>
      <c r="C222" s="170"/>
      <c r="D222" s="170"/>
      <c r="E222" s="170"/>
      <c r="F222" s="170"/>
      <c r="G222" s="175"/>
      <c r="H222" s="175"/>
      <c r="I222" s="170"/>
      <c r="J222" s="176"/>
      <c r="K222" s="153"/>
      <c r="L222" s="170"/>
      <c r="M222" s="170"/>
      <c r="N222" s="170"/>
      <c r="O222" s="170"/>
      <c r="P222" s="170"/>
      <c r="Q222" s="158" t="str">
        <f t="shared" si="9"/>
        <v/>
      </c>
      <c r="R222" s="159" t="str">
        <f t="shared" si="10"/>
        <v/>
      </c>
      <c r="S222" s="156"/>
      <c r="T222" s="157" t="str">
        <f>IF($B222="","",IF(AND($Q222="yes",SUMPRODUCT((T$6:T221&gt;0)*($B$6:$B221=$B222)*1)=0),MAX(T$6:T221)+1,0))</f>
        <v/>
      </c>
      <c r="U222" s="157" t="str">
        <f>IF($B222="","",IF($Q222="yes",MAX(U$6:U221)+IF(OR($I222="",COUNTIF($R:$R,$I222)&gt;0),1,COUNTIF($B:$B,$I222)),0))</f>
        <v/>
      </c>
      <c r="V222" s="143"/>
    </row>
    <row r="223" spans="1:22" ht="15" customHeight="1" x14ac:dyDescent="0.25">
      <c r="A223" s="152">
        <f t="shared" si="11"/>
        <v>217</v>
      </c>
      <c r="B223" s="170"/>
      <c r="C223" s="170"/>
      <c r="D223" s="170"/>
      <c r="E223" s="170"/>
      <c r="F223" s="170"/>
      <c r="G223" s="175"/>
      <c r="H223" s="175"/>
      <c r="I223" s="170"/>
      <c r="J223" s="176"/>
      <c r="K223" s="153"/>
      <c r="L223" s="170"/>
      <c r="M223" s="170"/>
      <c r="N223" s="170"/>
      <c r="O223" s="170"/>
      <c r="P223" s="170"/>
      <c r="Q223" s="158" t="str">
        <f t="shared" si="9"/>
        <v/>
      </c>
      <c r="R223" s="159" t="str">
        <f t="shared" si="10"/>
        <v/>
      </c>
      <c r="S223" s="156"/>
      <c r="T223" s="157" t="str">
        <f>IF($B223="","",IF(AND($Q223="yes",SUMPRODUCT((T$6:T222&gt;0)*($B$6:$B222=$B223)*1)=0),MAX(T$6:T222)+1,0))</f>
        <v/>
      </c>
      <c r="U223" s="157" t="str">
        <f>IF($B223="","",IF($Q223="yes",MAX(U$6:U222)+IF(OR($I223="",COUNTIF($R:$R,$I223)&gt;0),1,COUNTIF($B:$B,$I223)),0))</f>
        <v/>
      </c>
      <c r="V223" s="143"/>
    </row>
    <row r="224" spans="1:22" ht="15" customHeight="1" x14ac:dyDescent="0.25">
      <c r="A224" s="152">
        <f t="shared" si="11"/>
        <v>218</v>
      </c>
      <c r="B224" s="170"/>
      <c r="C224" s="170"/>
      <c r="D224" s="170"/>
      <c r="E224" s="170"/>
      <c r="F224" s="170"/>
      <c r="G224" s="175"/>
      <c r="H224" s="175"/>
      <c r="I224" s="170"/>
      <c r="J224" s="176"/>
      <c r="K224" s="153"/>
      <c r="L224" s="170"/>
      <c r="M224" s="170"/>
      <c r="N224" s="170"/>
      <c r="O224" s="170"/>
      <c r="P224" s="170"/>
      <c r="Q224" s="158" t="str">
        <f t="shared" si="9"/>
        <v/>
      </c>
      <c r="R224" s="159" t="str">
        <f t="shared" si="10"/>
        <v/>
      </c>
      <c r="S224" s="156"/>
      <c r="T224" s="157" t="str">
        <f>IF($B224="","",IF(AND($Q224="yes",SUMPRODUCT((T$6:T223&gt;0)*($B$6:$B223=$B224)*1)=0),MAX(T$6:T223)+1,0))</f>
        <v/>
      </c>
      <c r="U224" s="157" t="str">
        <f>IF($B224="","",IF($Q224="yes",MAX(U$6:U223)+IF(OR($I224="",COUNTIF($R:$R,$I224)&gt;0),1,COUNTIF($B:$B,$I224)),0))</f>
        <v/>
      </c>
      <c r="V224" s="143"/>
    </row>
    <row r="225" spans="1:22" ht="15" customHeight="1" x14ac:dyDescent="0.25">
      <c r="A225" s="152">
        <f t="shared" si="11"/>
        <v>219</v>
      </c>
      <c r="B225" s="170"/>
      <c r="C225" s="170"/>
      <c r="D225" s="170"/>
      <c r="E225" s="170"/>
      <c r="F225" s="170"/>
      <c r="G225" s="175"/>
      <c r="H225" s="175"/>
      <c r="I225" s="170"/>
      <c r="J225" s="176"/>
      <c r="K225" s="153"/>
      <c r="L225" s="170"/>
      <c r="M225" s="170"/>
      <c r="N225" s="170"/>
      <c r="O225" s="170"/>
      <c r="P225" s="170"/>
      <c r="Q225" s="158" t="str">
        <f t="shared" si="9"/>
        <v/>
      </c>
      <c r="R225" s="159" t="str">
        <f t="shared" si="10"/>
        <v/>
      </c>
      <c r="S225" s="156"/>
      <c r="T225" s="157" t="str">
        <f>IF($B225="","",IF(AND($Q225="yes",SUMPRODUCT((T$6:T224&gt;0)*($B$6:$B224=$B225)*1)=0),MAX(T$6:T224)+1,0))</f>
        <v/>
      </c>
      <c r="U225" s="157" t="str">
        <f>IF($B225="","",IF($Q225="yes",MAX(U$6:U224)+IF(OR($I225="",COUNTIF($R:$R,$I225)&gt;0),1,COUNTIF($B:$B,$I225)),0))</f>
        <v/>
      </c>
      <c r="V225" s="143"/>
    </row>
    <row r="226" spans="1:22" ht="15" customHeight="1" x14ac:dyDescent="0.25">
      <c r="A226" s="152">
        <f t="shared" si="11"/>
        <v>220</v>
      </c>
      <c r="B226" s="170"/>
      <c r="C226" s="170"/>
      <c r="D226" s="170"/>
      <c r="E226" s="170"/>
      <c r="F226" s="170"/>
      <c r="G226" s="175"/>
      <c r="H226" s="175"/>
      <c r="I226" s="170"/>
      <c r="J226" s="176"/>
      <c r="K226" s="153"/>
      <c r="L226" s="170"/>
      <c r="M226" s="170"/>
      <c r="N226" s="170"/>
      <c r="O226" s="170"/>
      <c r="P226" s="170"/>
      <c r="Q226" s="158" t="str">
        <f t="shared" si="9"/>
        <v/>
      </c>
      <c r="R226" s="159" t="str">
        <f t="shared" si="10"/>
        <v/>
      </c>
      <c r="S226" s="156"/>
      <c r="T226" s="157" t="str">
        <f>IF($B226="","",IF(AND($Q226="yes",SUMPRODUCT((T$6:T225&gt;0)*($B$6:$B225=$B226)*1)=0),MAX(T$6:T225)+1,0))</f>
        <v/>
      </c>
      <c r="U226" s="157" t="str">
        <f>IF($B226="","",IF($Q226="yes",MAX(U$6:U225)+IF(OR($I226="",COUNTIF($R:$R,$I226)&gt;0),1,COUNTIF($B:$B,$I226)),0))</f>
        <v/>
      </c>
      <c r="V226" s="143"/>
    </row>
    <row r="227" spans="1:22" ht="15" customHeight="1" x14ac:dyDescent="0.25">
      <c r="A227" s="152">
        <f t="shared" si="11"/>
        <v>221</v>
      </c>
      <c r="B227" s="170"/>
      <c r="C227" s="170"/>
      <c r="D227" s="170"/>
      <c r="E227" s="170"/>
      <c r="F227" s="170"/>
      <c r="G227" s="175"/>
      <c r="H227" s="175"/>
      <c r="I227" s="170"/>
      <c r="J227" s="176"/>
      <c r="K227" s="153"/>
      <c r="L227" s="170"/>
      <c r="M227" s="170"/>
      <c r="N227" s="170"/>
      <c r="O227" s="170"/>
      <c r="P227" s="170"/>
      <c r="Q227" s="158" t="str">
        <f t="shared" si="9"/>
        <v/>
      </c>
      <c r="R227" s="159" t="str">
        <f t="shared" si="10"/>
        <v/>
      </c>
      <c r="S227" s="156"/>
      <c r="T227" s="157" t="str">
        <f>IF($B227="","",IF(AND($Q227="yes",SUMPRODUCT((T$6:T226&gt;0)*($B$6:$B226=$B227)*1)=0),MAX(T$6:T226)+1,0))</f>
        <v/>
      </c>
      <c r="U227" s="157" t="str">
        <f>IF($B227="","",IF($Q227="yes",MAX(U$6:U226)+IF(OR($I227="",COUNTIF($R:$R,$I227)&gt;0),1,COUNTIF($B:$B,$I227)),0))</f>
        <v/>
      </c>
      <c r="V227" s="143"/>
    </row>
    <row r="228" spans="1:22" ht="15" customHeight="1" x14ac:dyDescent="0.25">
      <c r="A228" s="152">
        <f t="shared" si="11"/>
        <v>222</v>
      </c>
      <c r="B228" s="170"/>
      <c r="C228" s="170"/>
      <c r="D228" s="170"/>
      <c r="E228" s="170"/>
      <c r="F228" s="170"/>
      <c r="G228" s="175"/>
      <c r="H228" s="175"/>
      <c r="I228" s="170"/>
      <c r="J228" s="176"/>
      <c r="K228" s="153"/>
      <c r="L228" s="170"/>
      <c r="M228" s="170"/>
      <c r="N228" s="170"/>
      <c r="O228" s="170"/>
      <c r="P228" s="170"/>
      <c r="Q228" s="158" t="str">
        <f t="shared" si="9"/>
        <v/>
      </c>
      <c r="R228" s="159" t="str">
        <f t="shared" si="10"/>
        <v/>
      </c>
      <c r="S228" s="156"/>
      <c r="T228" s="157" t="str">
        <f>IF($B228="","",IF(AND($Q228="yes",SUMPRODUCT((T$6:T227&gt;0)*($B$6:$B227=$B228)*1)=0),MAX(T$6:T227)+1,0))</f>
        <v/>
      </c>
      <c r="U228" s="157" t="str">
        <f>IF($B228="","",IF($Q228="yes",MAX(U$6:U227)+IF(OR($I228="",COUNTIF($R:$R,$I228)&gt;0),1,COUNTIF($B:$B,$I228)),0))</f>
        <v/>
      </c>
      <c r="V228" s="143"/>
    </row>
    <row r="229" spans="1:22" ht="15" customHeight="1" x14ac:dyDescent="0.25">
      <c r="A229" s="152">
        <f t="shared" si="11"/>
        <v>223</v>
      </c>
      <c r="B229" s="170"/>
      <c r="C229" s="170"/>
      <c r="D229" s="170"/>
      <c r="E229" s="170"/>
      <c r="F229" s="170"/>
      <c r="G229" s="175"/>
      <c r="H229" s="175"/>
      <c r="I229" s="170"/>
      <c r="J229" s="176"/>
      <c r="K229" s="153"/>
      <c r="L229" s="170"/>
      <c r="M229" s="170"/>
      <c r="N229" s="170"/>
      <c r="O229" s="170"/>
      <c r="P229" s="170"/>
      <c r="Q229" s="158" t="str">
        <f t="shared" si="9"/>
        <v/>
      </c>
      <c r="R229" s="159" t="str">
        <f t="shared" si="10"/>
        <v/>
      </c>
      <c r="S229" s="156"/>
      <c r="T229" s="157" t="str">
        <f>IF($B229="","",IF(AND($Q229="yes",SUMPRODUCT((T$6:T228&gt;0)*($B$6:$B228=$B229)*1)=0),MAX(T$6:T228)+1,0))</f>
        <v/>
      </c>
      <c r="U229" s="157" t="str">
        <f>IF($B229="","",IF($Q229="yes",MAX(U$6:U228)+IF(OR($I229="",COUNTIF($R:$R,$I229)&gt;0),1,COUNTIF($B:$B,$I229)),0))</f>
        <v/>
      </c>
      <c r="V229" s="143"/>
    </row>
    <row r="230" spans="1:22" ht="15" customHeight="1" x14ac:dyDescent="0.25">
      <c r="A230" s="152">
        <f t="shared" si="11"/>
        <v>224</v>
      </c>
      <c r="B230" s="170"/>
      <c r="C230" s="170"/>
      <c r="D230" s="170"/>
      <c r="E230" s="170"/>
      <c r="F230" s="170"/>
      <c r="G230" s="175"/>
      <c r="H230" s="175"/>
      <c r="I230" s="170"/>
      <c r="J230" s="176"/>
      <c r="K230" s="153"/>
      <c r="L230" s="170"/>
      <c r="M230" s="170"/>
      <c r="N230" s="170"/>
      <c r="O230" s="170"/>
      <c r="P230" s="170"/>
      <c r="Q230" s="158" t="str">
        <f t="shared" si="9"/>
        <v/>
      </c>
      <c r="R230" s="159" t="str">
        <f t="shared" si="10"/>
        <v/>
      </c>
      <c r="S230" s="156"/>
      <c r="T230" s="157" t="str">
        <f>IF($B230="","",IF(AND($Q230="yes",SUMPRODUCT((T$6:T229&gt;0)*($B$6:$B229=$B230)*1)=0),MAX(T$6:T229)+1,0))</f>
        <v/>
      </c>
      <c r="U230" s="157" t="str">
        <f>IF($B230="","",IF($Q230="yes",MAX(U$6:U229)+IF(OR($I230="",COUNTIF($R:$R,$I230)&gt;0),1,COUNTIF($B:$B,$I230)),0))</f>
        <v/>
      </c>
      <c r="V230" s="143"/>
    </row>
    <row r="231" spans="1:22" ht="15" customHeight="1" x14ac:dyDescent="0.25">
      <c r="A231" s="152">
        <f t="shared" si="11"/>
        <v>225</v>
      </c>
      <c r="B231" s="170"/>
      <c r="C231" s="170"/>
      <c r="D231" s="170"/>
      <c r="E231" s="170"/>
      <c r="F231" s="170"/>
      <c r="G231" s="175"/>
      <c r="H231" s="175"/>
      <c r="I231" s="170"/>
      <c r="J231" s="176"/>
      <c r="K231" s="153"/>
      <c r="L231" s="170"/>
      <c r="M231" s="170"/>
      <c r="N231" s="170"/>
      <c r="O231" s="170"/>
      <c r="P231" s="170"/>
      <c r="Q231" s="158" t="str">
        <f t="shared" si="9"/>
        <v/>
      </c>
      <c r="R231" s="159" t="str">
        <f t="shared" si="10"/>
        <v/>
      </c>
      <c r="S231" s="156"/>
      <c r="T231" s="157" t="str">
        <f>IF($B231="","",IF(AND($Q231="yes",SUMPRODUCT((T$6:T230&gt;0)*($B$6:$B230=$B231)*1)=0),MAX(T$6:T230)+1,0))</f>
        <v/>
      </c>
      <c r="U231" s="157" t="str">
        <f>IF($B231="","",IF($Q231="yes",MAX(U$6:U230)+IF(OR($I231="",COUNTIF($R:$R,$I231)&gt;0),1,COUNTIF($B:$B,$I231)),0))</f>
        <v/>
      </c>
      <c r="V231" s="143"/>
    </row>
    <row r="232" spans="1:22" ht="15" customHeight="1" x14ac:dyDescent="0.25">
      <c r="A232" s="152">
        <f t="shared" si="11"/>
        <v>226</v>
      </c>
      <c r="B232" s="170"/>
      <c r="C232" s="170"/>
      <c r="D232" s="170"/>
      <c r="E232" s="170"/>
      <c r="F232" s="170"/>
      <c r="G232" s="175"/>
      <c r="H232" s="175"/>
      <c r="I232" s="170"/>
      <c r="J232" s="176"/>
      <c r="K232" s="153"/>
      <c r="L232" s="170"/>
      <c r="M232" s="170"/>
      <c r="N232" s="170"/>
      <c r="O232" s="170"/>
      <c r="P232" s="170"/>
      <c r="Q232" s="158" t="str">
        <f t="shared" si="9"/>
        <v/>
      </c>
      <c r="R232" s="159" t="str">
        <f t="shared" si="10"/>
        <v/>
      </c>
      <c r="S232" s="156"/>
      <c r="T232" s="157" t="str">
        <f>IF($B232="","",IF(AND($Q232="yes",SUMPRODUCT((T$6:T231&gt;0)*($B$6:$B231=$B232)*1)=0),MAX(T$6:T231)+1,0))</f>
        <v/>
      </c>
      <c r="U232" s="157" t="str">
        <f>IF($B232="","",IF($Q232="yes",MAX(U$6:U231)+IF(OR($I232="",COUNTIF($R:$R,$I232)&gt;0),1,COUNTIF($B:$B,$I232)),0))</f>
        <v/>
      </c>
      <c r="V232" s="143"/>
    </row>
    <row r="233" spans="1:22" ht="15" customHeight="1" x14ac:dyDescent="0.25">
      <c r="A233" s="152">
        <f t="shared" si="11"/>
        <v>227</v>
      </c>
      <c r="B233" s="170"/>
      <c r="C233" s="170"/>
      <c r="D233" s="170"/>
      <c r="E233" s="170"/>
      <c r="F233" s="170"/>
      <c r="G233" s="175"/>
      <c r="H233" s="175"/>
      <c r="I233" s="170"/>
      <c r="J233" s="176"/>
      <c r="K233" s="153"/>
      <c r="L233" s="170"/>
      <c r="M233" s="170"/>
      <c r="N233" s="170"/>
      <c r="O233" s="170"/>
      <c r="P233" s="170"/>
      <c r="Q233" s="158" t="str">
        <f t="shared" si="9"/>
        <v/>
      </c>
      <c r="R233" s="159" t="str">
        <f t="shared" si="10"/>
        <v/>
      </c>
      <c r="S233" s="156"/>
      <c r="T233" s="157" t="str">
        <f>IF($B233="","",IF(AND($Q233="yes",SUMPRODUCT((T$6:T232&gt;0)*($B$6:$B232=$B233)*1)=0),MAX(T$6:T232)+1,0))</f>
        <v/>
      </c>
      <c r="U233" s="157" t="str">
        <f>IF($B233="","",IF($Q233="yes",MAX(U$6:U232)+IF(OR($I233="",COUNTIF($R:$R,$I233)&gt;0),1,COUNTIF($B:$B,$I233)),0))</f>
        <v/>
      </c>
      <c r="V233" s="143"/>
    </row>
    <row r="234" spans="1:22" ht="15" customHeight="1" x14ac:dyDescent="0.25">
      <c r="A234" s="152">
        <f t="shared" si="11"/>
        <v>228</v>
      </c>
      <c r="B234" s="170"/>
      <c r="C234" s="170"/>
      <c r="D234" s="170"/>
      <c r="E234" s="170"/>
      <c r="F234" s="170"/>
      <c r="G234" s="175"/>
      <c r="H234" s="175"/>
      <c r="I234" s="170"/>
      <c r="J234" s="176"/>
      <c r="K234" s="153"/>
      <c r="L234" s="170"/>
      <c r="M234" s="170"/>
      <c r="N234" s="170"/>
      <c r="O234" s="170"/>
      <c r="P234" s="170"/>
      <c r="Q234" s="158" t="str">
        <f t="shared" si="9"/>
        <v/>
      </c>
      <c r="R234" s="159" t="str">
        <f t="shared" si="10"/>
        <v/>
      </c>
      <c r="S234" s="156"/>
      <c r="T234" s="157" t="str">
        <f>IF($B234="","",IF(AND($Q234="yes",SUMPRODUCT((T$6:T233&gt;0)*($B$6:$B233=$B234)*1)=0),MAX(T$6:T233)+1,0))</f>
        <v/>
      </c>
      <c r="U234" s="157" t="str">
        <f>IF($B234="","",IF($Q234="yes",MAX(U$6:U233)+IF(OR($I234="",COUNTIF($R:$R,$I234)&gt;0),1,COUNTIF($B:$B,$I234)),0))</f>
        <v/>
      </c>
      <c r="V234" s="143"/>
    </row>
    <row r="235" spans="1:22" ht="15" customHeight="1" x14ac:dyDescent="0.25">
      <c r="A235" s="152">
        <f t="shared" si="11"/>
        <v>229</v>
      </c>
      <c r="B235" s="170"/>
      <c r="C235" s="170"/>
      <c r="D235" s="170"/>
      <c r="E235" s="170"/>
      <c r="F235" s="170"/>
      <c r="G235" s="175"/>
      <c r="H235" s="175"/>
      <c r="I235" s="170"/>
      <c r="J235" s="176"/>
      <c r="K235" s="153"/>
      <c r="L235" s="170"/>
      <c r="M235" s="170"/>
      <c r="N235" s="170"/>
      <c r="O235" s="170"/>
      <c r="P235" s="170"/>
      <c r="Q235" s="158" t="str">
        <f t="shared" si="9"/>
        <v/>
      </c>
      <c r="R235" s="159" t="str">
        <f t="shared" si="10"/>
        <v/>
      </c>
      <c r="S235" s="156"/>
      <c r="T235" s="157" t="str">
        <f>IF($B235="","",IF(AND($Q235="yes",SUMPRODUCT((T$6:T234&gt;0)*($B$6:$B234=$B235)*1)=0),MAX(T$6:T234)+1,0))</f>
        <v/>
      </c>
      <c r="U235" s="157" t="str">
        <f>IF($B235="","",IF($Q235="yes",MAX(U$6:U234)+IF(OR($I235="",COUNTIF($R:$R,$I235)&gt;0),1,COUNTIF($B:$B,$I235)),0))</f>
        <v/>
      </c>
      <c r="V235" s="143"/>
    </row>
    <row r="236" spans="1:22" ht="15" customHeight="1" x14ac:dyDescent="0.25">
      <c r="A236" s="152">
        <f t="shared" si="11"/>
        <v>230</v>
      </c>
      <c r="B236" s="170"/>
      <c r="C236" s="170"/>
      <c r="D236" s="170"/>
      <c r="E236" s="170"/>
      <c r="F236" s="170"/>
      <c r="G236" s="175"/>
      <c r="H236" s="175"/>
      <c r="I236" s="170"/>
      <c r="J236" s="176"/>
      <c r="K236" s="153"/>
      <c r="L236" s="170"/>
      <c r="M236" s="170"/>
      <c r="N236" s="170"/>
      <c r="O236" s="170"/>
      <c r="P236" s="170"/>
      <c r="Q236" s="158" t="str">
        <f t="shared" si="9"/>
        <v/>
      </c>
      <c r="R236" s="159" t="str">
        <f t="shared" si="10"/>
        <v/>
      </c>
      <c r="S236" s="156"/>
      <c r="T236" s="157" t="str">
        <f>IF($B236="","",IF(AND($Q236="yes",SUMPRODUCT((T$6:T235&gt;0)*($B$6:$B235=$B236)*1)=0),MAX(T$6:T235)+1,0))</f>
        <v/>
      </c>
      <c r="U236" s="157" t="str">
        <f>IF($B236="","",IF($Q236="yes",MAX(U$6:U235)+IF(OR($I236="",COUNTIF($R:$R,$I236)&gt;0),1,COUNTIF($B:$B,$I236)),0))</f>
        <v/>
      </c>
      <c r="V236" s="143"/>
    </row>
    <row r="237" spans="1:22" ht="15" customHeight="1" x14ac:dyDescent="0.25">
      <c r="A237" s="152">
        <f t="shared" si="11"/>
        <v>231</v>
      </c>
      <c r="B237" s="170"/>
      <c r="C237" s="170"/>
      <c r="D237" s="170"/>
      <c r="E237" s="170"/>
      <c r="F237" s="170"/>
      <c r="G237" s="175"/>
      <c r="H237" s="175"/>
      <c r="I237" s="170"/>
      <c r="J237" s="176"/>
      <c r="K237" s="153"/>
      <c r="L237" s="170"/>
      <c r="M237" s="170"/>
      <c r="N237" s="170"/>
      <c r="O237" s="170"/>
      <c r="P237" s="170"/>
      <c r="Q237" s="158" t="str">
        <f t="shared" si="9"/>
        <v/>
      </c>
      <c r="R237" s="159" t="str">
        <f t="shared" si="10"/>
        <v/>
      </c>
      <c r="S237" s="156"/>
      <c r="T237" s="157" t="str">
        <f>IF($B237="","",IF(AND($Q237="yes",SUMPRODUCT((T$6:T236&gt;0)*($B$6:$B236=$B237)*1)=0),MAX(T$6:T236)+1,0))</f>
        <v/>
      </c>
      <c r="U237" s="157" t="str">
        <f>IF($B237="","",IF($Q237="yes",MAX(U$6:U236)+IF(OR($I237="",COUNTIF($R:$R,$I237)&gt;0),1,COUNTIF($B:$B,$I237)),0))</f>
        <v/>
      </c>
      <c r="V237" s="143"/>
    </row>
    <row r="238" spans="1:22" ht="15" customHeight="1" x14ac:dyDescent="0.25">
      <c r="A238" s="152">
        <f t="shared" si="11"/>
        <v>232</v>
      </c>
      <c r="B238" s="170"/>
      <c r="C238" s="170"/>
      <c r="D238" s="170"/>
      <c r="E238" s="170"/>
      <c r="F238" s="170"/>
      <c r="G238" s="175"/>
      <c r="H238" s="175"/>
      <c r="I238" s="170"/>
      <c r="J238" s="176"/>
      <c r="K238" s="153"/>
      <c r="L238" s="170"/>
      <c r="M238" s="170"/>
      <c r="N238" s="170"/>
      <c r="O238" s="170"/>
      <c r="P238" s="170"/>
      <c r="Q238" s="158" t="str">
        <f t="shared" si="9"/>
        <v/>
      </c>
      <c r="R238" s="159" t="str">
        <f t="shared" si="10"/>
        <v/>
      </c>
      <c r="S238" s="156"/>
      <c r="T238" s="157" t="str">
        <f>IF($B238="","",IF(AND($Q238="yes",SUMPRODUCT((T$6:T237&gt;0)*($B$6:$B237=$B238)*1)=0),MAX(T$6:T237)+1,0))</f>
        <v/>
      </c>
      <c r="U238" s="157" t="str">
        <f>IF($B238="","",IF($Q238="yes",MAX(U$6:U237)+IF(OR($I238="",COUNTIF($R:$R,$I238)&gt;0),1,COUNTIF($B:$B,$I238)),0))</f>
        <v/>
      </c>
      <c r="V238" s="143"/>
    </row>
    <row r="239" spans="1:22" ht="15" customHeight="1" x14ac:dyDescent="0.25">
      <c r="A239" s="152">
        <f t="shared" si="11"/>
        <v>233</v>
      </c>
      <c r="B239" s="170"/>
      <c r="C239" s="170"/>
      <c r="D239" s="170"/>
      <c r="E239" s="170"/>
      <c r="F239" s="170"/>
      <c r="G239" s="175"/>
      <c r="H239" s="175"/>
      <c r="I239" s="170"/>
      <c r="J239" s="176"/>
      <c r="K239" s="153"/>
      <c r="L239" s="170"/>
      <c r="M239" s="170"/>
      <c r="N239" s="170"/>
      <c r="O239" s="170"/>
      <c r="P239" s="170"/>
      <c r="Q239" s="158" t="str">
        <f t="shared" si="9"/>
        <v/>
      </c>
      <c r="R239" s="159" t="str">
        <f t="shared" si="10"/>
        <v/>
      </c>
      <c r="S239" s="156"/>
      <c r="T239" s="157" t="str">
        <f>IF($B239="","",IF(AND($Q239="yes",SUMPRODUCT((T$6:T238&gt;0)*($B$6:$B238=$B239)*1)=0),MAX(T$6:T238)+1,0))</f>
        <v/>
      </c>
      <c r="U239" s="157" t="str">
        <f>IF($B239="","",IF($Q239="yes",MAX(U$6:U238)+IF(OR($I239="",COUNTIF($R:$R,$I239)&gt;0),1,COUNTIF($B:$B,$I239)),0))</f>
        <v/>
      </c>
      <c r="V239" s="143"/>
    </row>
    <row r="240" spans="1:22" ht="15" customHeight="1" x14ac:dyDescent="0.25">
      <c r="A240" s="152">
        <f t="shared" si="11"/>
        <v>234</v>
      </c>
      <c r="B240" s="170"/>
      <c r="C240" s="170"/>
      <c r="D240" s="170"/>
      <c r="E240" s="170"/>
      <c r="F240" s="170"/>
      <c r="G240" s="175"/>
      <c r="H240" s="175"/>
      <c r="I240" s="170"/>
      <c r="J240" s="176"/>
      <c r="K240" s="153"/>
      <c r="L240" s="170"/>
      <c r="M240" s="170"/>
      <c r="N240" s="170"/>
      <c r="O240" s="170"/>
      <c r="P240" s="170"/>
      <c r="Q240" s="158" t="str">
        <f t="shared" si="9"/>
        <v/>
      </c>
      <c r="R240" s="159" t="str">
        <f t="shared" si="10"/>
        <v/>
      </c>
      <c r="S240" s="156"/>
      <c r="T240" s="157" t="str">
        <f>IF($B240="","",IF(AND($Q240="yes",SUMPRODUCT((T$6:T239&gt;0)*($B$6:$B239=$B240)*1)=0),MAX(T$6:T239)+1,0))</f>
        <v/>
      </c>
      <c r="U240" s="157" t="str">
        <f>IF($B240="","",IF($Q240="yes",MAX(U$6:U239)+IF(OR($I240="",COUNTIF($R:$R,$I240)&gt;0),1,COUNTIF($B:$B,$I240)),0))</f>
        <v/>
      </c>
      <c r="V240" s="143"/>
    </row>
    <row r="241" spans="1:22" ht="15" customHeight="1" x14ac:dyDescent="0.25">
      <c r="A241" s="152">
        <f t="shared" si="11"/>
        <v>235</v>
      </c>
      <c r="B241" s="170"/>
      <c r="C241" s="170"/>
      <c r="D241" s="170"/>
      <c r="E241" s="170"/>
      <c r="F241" s="170"/>
      <c r="G241" s="175"/>
      <c r="H241" s="175"/>
      <c r="I241" s="170"/>
      <c r="J241" s="176"/>
      <c r="K241" s="153"/>
      <c r="L241" s="170"/>
      <c r="M241" s="170"/>
      <c r="N241" s="170"/>
      <c r="O241" s="170"/>
      <c r="P241" s="170"/>
      <c r="Q241" s="158" t="str">
        <f t="shared" si="9"/>
        <v/>
      </c>
      <c r="R241" s="159" t="str">
        <f t="shared" si="10"/>
        <v/>
      </c>
      <c r="S241" s="156"/>
      <c r="T241" s="157" t="str">
        <f>IF($B241="","",IF(AND($Q241="yes",SUMPRODUCT((T$6:T240&gt;0)*($B$6:$B240=$B241)*1)=0),MAX(T$6:T240)+1,0))</f>
        <v/>
      </c>
      <c r="U241" s="157" t="str">
        <f>IF($B241="","",IF($Q241="yes",MAX(U$6:U240)+IF(OR($I241="",COUNTIF($R:$R,$I241)&gt;0),1,COUNTIF($B:$B,$I241)),0))</f>
        <v/>
      </c>
      <c r="V241" s="143"/>
    </row>
    <row r="242" spans="1:22" ht="15" customHeight="1" x14ac:dyDescent="0.25">
      <c r="A242" s="152">
        <f t="shared" si="11"/>
        <v>236</v>
      </c>
      <c r="B242" s="170"/>
      <c r="C242" s="170"/>
      <c r="D242" s="170"/>
      <c r="E242" s="170"/>
      <c r="F242" s="170"/>
      <c r="G242" s="175"/>
      <c r="H242" s="175"/>
      <c r="I242" s="170"/>
      <c r="J242" s="176"/>
      <c r="K242" s="153"/>
      <c r="L242" s="170"/>
      <c r="M242" s="170"/>
      <c r="N242" s="170"/>
      <c r="O242" s="170"/>
      <c r="P242" s="170"/>
      <c r="Q242" s="158" t="str">
        <f t="shared" si="9"/>
        <v/>
      </c>
      <c r="R242" s="159" t="str">
        <f t="shared" si="10"/>
        <v/>
      </c>
      <c r="S242" s="156"/>
      <c r="T242" s="157" t="str">
        <f>IF($B242="","",IF(AND($Q242="yes",SUMPRODUCT((T$6:T241&gt;0)*($B$6:$B241=$B242)*1)=0),MAX(T$6:T241)+1,0))</f>
        <v/>
      </c>
      <c r="U242" s="157" t="str">
        <f>IF($B242="","",IF($Q242="yes",MAX(U$6:U241)+IF(OR($I242="",COUNTIF($R:$R,$I242)&gt;0),1,COUNTIF($B:$B,$I242)),0))</f>
        <v/>
      </c>
      <c r="V242" s="143"/>
    </row>
    <row r="243" spans="1:22" ht="15" customHeight="1" x14ac:dyDescent="0.25">
      <c r="A243" s="152">
        <f t="shared" si="11"/>
        <v>237</v>
      </c>
      <c r="B243" s="170"/>
      <c r="C243" s="170"/>
      <c r="D243" s="170"/>
      <c r="E243" s="170"/>
      <c r="F243" s="170"/>
      <c r="G243" s="175"/>
      <c r="H243" s="175"/>
      <c r="I243" s="170"/>
      <c r="J243" s="176"/>
      <c r="K243" s="153"/>
      <c r="L243" s="170"/>
      <c r="M243" s="170"/>
      <c r="N243" s="170"/>
      <c r="O243" s="170"/>
      <c r="P243" s="170"/>
      <c r="Q243" s="158" t="str">
        <f t="shared" si="9"/>
        <v/>
      </c>
      <c r="R243" s="159" t="str">
        <f t="shared" si="10"/>
        <v/>
      </c>
      <c r="S243" s="156"/>
      <c r="T243" s="157" t="str">
        <f>IF($B243="","",IF(AND($Q243="yes",SUMPRODUCT((T$6:T242&gt;0)*($B$6:$B242=$B243)*1)=0),MAX(T$6:T242)+1,0))</f>
        <v/>
      </c>
      <c r="U243" s="157" t="str">
        <f>IF($B243="","",IF($Q243="yes",MAX(U$6:U242)+IF(OR($I243="",COUNTIF($R:$R,$I243)&gt;0),1,COUNTIF($B:$B,$I243)),0))</f>
        <v/>
      </c>
      <c r="V243" s="143"/>
    </row>
    <row r="244" spans="1:22" ht="15" customHeight="1" x14ac:dyDescent="0.25">
      <c r="A244" s="152">
        <f t="shared" si="11"/>
        <v>238</v>
      </c>
      <c r="B244" s="170"/>
      <c r="C244" s="170"/>
      <c r="D244" s="170"/>
      <c r="E244" s="170"/>
      <c r="F244" s="170"/>
      <c r="G244" s="175"/>
      <c r="H244" s="175"/>
      <c r="I244" s="170"/>
      <c r="J244" s="176"/>
      <c r="K244" s="153"/>
      <c r="L244" s="170"/>
      <c r="M244" s="170"/>
      <c r="N244" s="170"/>
      <c r="O244" s="170"/>
      <c r="P244" s="170"/>
      <c r="Q244" s="158" t="str">
        <f t="shared" si="9"/>
        <v/>
      </c>
      <c r="R244" s="159" t="str">
        <f t="shared" si="10"/>
        <v/>
      </c>
      <c r="S244" s="156"/>
      <c r="T244" s="157" t="str">
        <f>IF($B244="","",IF(AND($Q244="yes",SUMPRODUCT((T$6:T243&gt;0)*($B$6:$B243=$B244)*1)=0),MAX(T$6:T243)+1,0))</f>
        <v/>
      </c>
      <c r="U244" s="157" t="str">
        <f>IF($B244="","",IF($Q244="yes",MAX(U$6:U243)+IF(OR($I244="",COUNTIF($R:$R,$I244)&gt;0),1,COUNTIF($B:$B,$I244)),0))</f>
        <v/>
      </c>
      <c r="V244" s="143"/>
    </row>
    <row r="245" spans="1:22" ht="15" customHeight="1" x14ac:dyDescent="0.25">
      <c r="A245" s="152">
        <f t="shared" si="11"/>
        <v>239</v>
      </c>
      <c r="B245" s="170"/>
      <c r="C245" s="170"/>
      <c r="D245" s="170"/>
      <c r="E245" s="170"/>
      <c r="F245" s="170"/>
      <c r="G245" s="175"/>
      <c r="H245" s="175"/>
      <c r="I245" s="170"/>
      <c r="J245" s="176"/>
      <c r="K245" s="153"/>
      <c r="L245" s="170"/>
      <c r="M245" s="170"/>
      <c r="N245" s="170"/>
      <c r="O245" s="170"/>
      <c r="P245" s="170"/>
      <c r="Q245" s="158" t="str">
        <f t="shared" si="9"/>
        <v/>
      </c>
      <c r="R245" s="159" t="str">
        <f t="shared" si="10"/>
        <v/>
      </c>
      <c r="S245" s="156"/>
      <c r="T245" s="157" t="str">
        <f>IF($B245="","",IF(AND($Q245="yes",SUMPRODUCT((T$6:T244&gt;0)*($B$6:$B244=$B245)*1)=0),MAX(T$6:T244)+1,0))</f>
        <v/>
      </c>
      <c r="U245" s="157" t="str">
        <f>IF($B245="","",IF($Q245="yes",MAX(U$6:U244)+IF(OR($I245="",COUNTIF($R:$R,$I245)&gt;0),1,COUNTIF($B:$B,$I245)),0))</f>
        <v/>
      </c>
      <c r="V245" s="143"/>
    </row>
    <row r="246" spans="1:22" ht="15" customHeight="1" x14ac:dyDescent="0.25">
      <c r="A246" s="152">
        <f t="shared" si="11"/>
        <v>240</v>
      </c>
      <c r="B246" s="170"/>
      <c r="C246" s="170"/>
      <c r="D246" s="170"/>
      <c r="E246" s="170"/>
      <c r="F246" s="170"/>
      <c r="G246" s="175"/>
      <c r="H246" s="175"/>
      <c r="I246" s="170"/>
      <c r="J246" s="176"/>
      <c r="K246" s="153"/>
      <c r="L246" s="170"/>
      <c r="M246" s="170"/>
      <c r="N246" s="170"/>
      <c r="O246" s="170"/>
      <c r="P246" s="170"/>
      <c r="Q246" s="158" t="str">
        <f t="shared" si="9"/>
        <v/>
      </c>
      <c r="R246" s="159" t="str">
        <f t="shared" si="10"/>
        <v/>
      </c>
      <c r="S246" s="156"/>
      <c r="T246" s="157" t="str">
        <f>IF($B246="","",IF(AND($Q246="yes",SUMPRODUCT((T$6:T245&gt;0)*($B$6:$B245=$B246)*1)=0),MAX(T$6:T245)+1,0))</f>
        <v/>
      </c>
      <c r="U246" s="157" t="str">
        <f>IF($B246="","",IF($Q246="yes",MAX(U$6:U245)+IF(OR($I246="",COUNTIF($R:$R,$I246)&gt;0),1,COUNTIF($B:$B,$I246)),0))</f>
        <v/>
      </c>
      <c r="V246" s="143"/>
    </row>
    <row r="247" spans="1:22" ht="15" customHeight="1" x14ac:dyDescent="0.25">
      <c r="A247" s="152">
        <f t="shared" si="11"/>
        <v>241</v>
      </c>
      <c r="B247" s="170"/>
      <c r="C247" s="170"/>
      <c r="D247" s="170"/>
      <c r="E247" s="170"/>
      <c r="F247" s="170"/>
      <c r="G247" s="175"/>
      <c r="H247" s="175"/>
      <c r="I247" s="170"/>
      <c r="J247" s="176"/>
      <c r="K247" s="153"/>
      <c r="L247" s="170"/>
      <c r="M247" s="170"/>
      <c r="N247" s="170"/>
      <c r="O247" s="170"/>
      <c r="P247" s="170"/>
      <c r="Q247" s="158" t="str">
        <f t="shared" si="9"/>
        <v/>
      </c>
      <c r="R247" s="159" t="str">
        <f t="shared" si="10"/>
        <v/>
      </c>
      <c r="S247" s="156"/>
      <c r="T247" s="157" t="str">
        <f>IF($B247="","",IF(AND($Q247="yes",SUMPRODUCT((T$6:T246&gt;0)*($B$6:$B246=$B247)*1)=0),MAX(T$6:T246)+1,0))</f>
        <v/>
      </c>
      <c r="U247" s="157" t="str">
        <f>IF($B247="","",IF($Q247="yes",MAX(U$6:U246)+IF(OR($I247="",COUNTIF($R:$R,$I247)&gt;0),1,COUNTIF($B:$B,$I247)),0))</f>
        <v/>
      </c>
      <c r="V247" s="143"/>
    </row>
    <row r="248" spans="1:22" ht="15" customHeight="1" x14ac:dyDescent="0.25">
      <c r="A248" s="152">
        <f t="shared" si="11"/>
        <v>242</v>
      </c>
      <c r="B248" s="170"/>
      <c r="C248" s="170"/>
      <c r="D248" s="170"/>
      <c r="E248" s="170"/>
      <c r="F248" s="170"/>
      <c r="G248" s="175"/>
      <c r="H248" s="175"/>
      <c r="I248" s="170"/>
      <c r="J248" s="176"/>
      <c r="K248" s="153"/>
      <c r="L248" s="170"/>
      <c r="M248" s="170"/>
      <c r="N248" s="170"/>
      <c r="O248" s="170"/>
      <c r="P248" s="170"/>
      <c r="Q248" s="158" t="str">
        <f t="shared" si="9"/>
        <v/>
      </c>
      <c r="R248" s="159" t="str">
        <f t="shared" si="10"/>
        <v/>
      </c>
      <c r="S248" s="156"/>
      <c r="T248" s="157" t="str">
        <f>IF($B248="","",IF(AND($Q248="yes",SUMPRODUCT((T$6:T247&gt;0)*($B$6:$B247=$B248)*1)=0),MAX(T$6:T247)+1,0))</f>
        <v/>
      </c>
      <c r="U248" s="157" t="str">
        <f>IF($B248="","",IF($Q248="yes",MAX(U$6:U247)+IF(OR($I248="",COUNTIF($R:$R,$I248)&gt;0),1,COUNTIF($B:$B,$I248)),0))</f>
        <v/>
      </c>
      <c r="V248" s="143"/>
    </row>
    <row r="249" spans="1:22" ht="15" customHeight="1" x14ac:dyDescent="0.25">
      <c r="A249" s="152">
        <f t="shared" si="11"/>
        <v>243</v>
      </c>
      <c r="B249" s="170"/>
      <c r="C249" s="170"/>
      <c r="D249" s="170"/>
      <c r="E249" s="170"/>
      <c r="F249" s="170"/>
      <c r="G249" s="175"/>
      <c r="H249" s="175"/>
      <c r="I249" s="170"/>
      <c r="J249" s="176"/>
      <c r="K249" s="153"/>
      <c r="L249" s="170"/>
      <c r="M249" s="170"/>
      <c r="N249" s="170"/>
      <c r="O249" s="170"/>
      <c r="P249" s="170"/>
      <c r="Q249" s="158" t="str">
        <f t="shared" si="9"/>
        <v/>
      </c>
      <c r="R249" s="159" t="str">
        <f t="shared" si="10"/>
        <v/>
      </c>
      <c r="S249" s="156"/>
      <c r="T249" s="157" t="str">
        <f>IF($B249="","",IF(AND($Q249="yes",SUMPRODUCT((T$6:T248&gt;0)*($B$6:$B248=$B249)*1)=0),MAX(T$6:T248)+1,0))</f>
        <v/>
      </c>
      <c r="U249" s="157" t="str">
        <f>IF($B249="","",IF($Q249="yes",MAX(U$6:U248)+IF(OR($I249="",COUNTIF($R:$R,$I249)&gt;0),1,COUNTIF($B:$B,$I249)),0))</f>
        <v/>
      </c>
      <c r="V249" s="143"/>
    </row>
    <row r="250" spans="1:22" ht="15" customHeight="1" x14ac:dyDescent="0.25">
      <c r="A250" s="152">
        <f t="shared" si="11"/>
        <v>244</v>
      </c>
      <c r="B250" s="170"/>
      <c r="C250" s="170"/>
      <c r="D250" s="170"/>
      <c r="E250" s="170"/>
      <c r="F250" s="170"/>
      <c r="G250" s="175"/>
      <c r="H250" s="175"/>
      <c r="I250" s="170"/>
      <c r="J250" s="176"/>
      <c r="K250" s="153"/>
      <c r="L250" s="170"/>
      <c r="M250" s="170"/>
      <c r="N250" s="170"/>
      <c r="O250" s="170"/>
      <c r="P250" s="170"/>
      <c r="Q250" s="158" t="str">
        <f t="shared" si="9"/>
        <v/>
      </c>
      <c r="R250" s="159" t="str">
        <f t="shared" si="10"/>
        <v/>
      </c>
      <c r="S250" s="156"/>
      <c r="T250" s="157" t="str">
        <f>IF($B250="","",IF(AND($Q250="yes",SUMPRODUCT((T$6:T249&gt;0)*($B$6:$B249=$B250)*1)=0),MAX(T$6:T249)+1,0))</f>
        <v/>
      </c>
      <c r="U250" s="157" t="str">
        <f>IF($B250="","",IF($Q250="yes",MAX(U$6:U249)+IF(OR($I250="",COUNTIF($R:$R,$I250)&gt;0),1,COUNTIF($B:$B,$I250)),0))</f>
        <v/>
      </c>
      <c r="V250" s="143"/>
    </row>
    <row r="251" spans="1:22" ht="15" customHeight="1" x14ac:dyDescent="0.25">
      <c r="A251" s="152">
        <f t="shared" si="11"/>
        <v>245</v>
      </c>
      <c r="B251" s="170"/>
      <c r="C251" s="170"/>
      <c r="D251" s="170"/>
      <c r="E251" s="170"/>
      <c r="F251" s="170"/>
      <c r="G251" s="175"/>
      <c r="H251" s="175"/>
      <c r="I251" s="170"/>
      <c r="J251" s="176"/>
      <c r="K251" s="153"/>
      <c r="L251" s="170"/>
      <c r="M251" s="170"/>
      <c r="N251" s="170"/>
      <c r="O251" s="170"/>
      <c r="P251" s="170"/>
      <c r="Q251" s="158" t="str">
        <f t="shared" si="9"/>
        <v/>
      </c>
      <c r="R251" s="159" t="str">
        <f t="shared" si="10"/>
        <v/>
      </c>
      <c r="S251" s="156"/>
      <c r="T251" s="157" t="str">
        <f>IF($B251="","",IF(AND($Q251="yes",SUMPRODUCT((T$6:T250&gt;0)*($B$6:$B250=$B251)*1)=0),MAX(T$6:T250)+1,0))</f>
        <v/>
      </c>
      <c r="U251" s="157" t="str">
        <f>IF($B251="","",IF($Q251="yes",MAX(U$6:U250)+IF(OR($I251="",COUNTIF($R:$R,$I251)&gt;0),1,COUNTIF($B:$B,$I251)),0))</f>
        <v/>
      </c>
      <c r="V251" s="143"/>
    </row>
    <row r="252" spans="1:22" ht="15" customHeight="1" x14ac:dyDescent="0.25">
      <c r="A252" s="152">
        <f t="shared" si="11"/>
        <v>246</v>
      </c>
      <c r="B252" s="170"/>
      <c r="C252" s="170"/>
      <c r="D252" s="170"/>
      <c r="E252" s="170"/>
      <c r="F252" s="170"/>
      <c r="G252" s="175"/>
      <c r="H252" s="175"/>
      <c r="I252" s="170"/>
      <c r="J252" s="176"/>
      <c r="K252" s="153"/>
      <c r="L252" s="170"/>
      <c r="M252" s="170"/>
      <c r="N252" s="170"/>
      <c r="O252" s="170"/>
      <c r="P252" s="170"/>
      <c r="Q252" s="158" t="str">
        <f t="shared" si="9"/>
        <v/>
      </c>
      <c r="R252" s="159" t="str">
        <f t="shared" si="10"/>
        <v/>
      </c>
      <c r="S252" s="156"/>
      <c r="T252" s="157" t="str">
        <f>IF($B252="","",IF(AND($Q252="yes",SUMPRODUCT((T$6:T251&gt;0)*($B$6:$B251=$B252)*1)=0),MAX(T$6:T251)+1,0))</f>
        <v/>
      </c>
      <c r="U252" s="157" t="str">
        <f>IF($B252="","",IF($Q252="yes",MAX(U$6:U251)+IF(OR($I252="",COUNTIF($R:$R,$I252)&gt;0),1,COUNTIF($B:$B,$I252)),0))</f>
        <v/>
      </c>
      <c r="V252" s="143"/>
    </row>
    <row r="253" spans="1:22" ht="15" customHeight="1" x14ac:dyDescent="0.25">
      <c r="A253" s="152">
        <f t="shared" si="11"/>
        <v>247</v>
      </c>
      <c r="B253" s="170"/>
      <c r="C253" s="170"/>
      <c r="D253" s="170"/>
      <c r="E253" s="170"/>
      <c r="F253" s="170"/>
      <c r="G253" s="175"/>
      <c r="H253" s="175"/>
      <c r="I253" s="170"/>
      <c r="J253" s="176"/>
      <c r="K253" s="153"/>
      <c r="L253" s="170"/>
      <c r="M253" s="170"/>
      <c r="N253" s="170"/>
      <c r="O253" s="170"/>
      <c r="P253" s="170"/>
      <c r="Q253" s="158" t="str">
        <f t="shared" si="9"/>
        <v/>
      </c>
      <c r="R253" s="159" t="str">
        <f t="shared" si="10"/>
        <v/>
      </c>
      <c r="S253" s="156"/>
      <c r="T253" s="157" t="str">
        <f>IF($B253="","",IF(AND($Q253="yes",SUMPRODUCT((T$6:T252&gt;0)*($B$6:$B252=$B253)*1)=0),MAX(T$6:T252)+1,0))</f>
        <v/>
      </c>
      <c r="U253" s="157" t="str">
        <f>IF($B253="","",IF($Q253="yes",MAX(U$6:U252)+IF(OR($I253="",COUNTIF($R:$R,$I253)&gt;0),1,COUNTIF($B:$B,$I253)),0))</f>
        <v/>
      </c>
      <c r="V253" s="143"/>
    </row>
    <row r="254" spans="1:22" ht="15" customHeight="1" x14ac:dyDescent="0.25">
      <c r="A254" s="152">
        <f t="shared" si="11"/>
        <v>248</v>
      </c>
      <c r="B254" s="170"/>
      <c r="C254" s="170"/>
      <c r="D254" s="170"/>
      <c r="E254" s="170"/>
      <c r="F254" s="170"/>
      <c r="G254" s="175"/>
      <c r="H254" s="175"/>
      <c r="I254" s="170"/>
      <c r="J254" s="176"/>
      <c r="K254" s="153"/>
      <c r="L254" s="170"/>
      <c r="M254" s="170"/>
      <c r="N254" s="170"/>
      <c r="O254" s="170"/>
      <c r="P254" s="170"/>
      <c r="Q254" s="158" t="str">
        <f t="shared" si="9"/>
        <v/>
      </c>
      <c r="R254" s="159" t="str">
        <f t="shared" si="10"/>
        <v/>
      </c>
      <c r="S254" s="156"/>
      <c r="T254" s="157" t="str">
        <f>IF($B254="","",IF(AND($Q254="yes",SUMPRODUCT((T$6:T253&gt;0)*($B$6:$B253=$B254)*1)=0),MAX(T$6:T253)+1,0))</f>
        <v/>
      </c>
      <c r="U254" s="157" t="str">
        <f>IF($B254="","",IF($Q254="yes",MAX(U$6:U253)+IF(OR($I254="",COUNTIF($R:$R,$I254)&gt;0),1,COUNTIF($B:$B,$I254)),0))</f>
        <v/>
      </c>
      <c r="V254" s="143"/>
    </row>
    <row r="255" spans="1:22" ht="15" customHeight="1" x14ac:dyDescent="0.25">
      <c r="A255" s="152">
        <f t="shared" si="11"/>
        <v>249</v>
      </c>
      <c r="B255" s="170"/>
      <c r="C255" s="170"/>
      <c r="D255" s="170"/>
      <c r="E255" s="170"/>
      <c r="F255" s="170"/>
      <c r="G255" s="175"/>
      <c r="H255" s="175"/>
      <c r="I255" s="170"/>
      <c r="J255" s="176"/>
      <c r="K255" s="153"/>
      <c r="L255" s="170"/>
      <c r="M255" s="170"/>
      <c r="N255" s="170"/>
      <c r="O255" s="170"/>
      <c r="P255" s="170"/>
      <c r="Q255" s="158" t="str">
        <f t="shared" si="9"/>
        <v/>
      </c>
      <c r="R255" s="159" t="str">
        <f t="shared" si="10"/>
        <v/>
      </c>
      <c r="S255" s="156"/>
      <c r="T255" s="157" t="str">
        <f>IF($B255="","",IF(AND($Q255="yes",SUMPRODUCT((T$6:T254&gt;0)*($B$6:$B254=$B255)*1)=0),MAX(T$6:T254)+1,0))</f>
        <v/>
      </c>
      <c r="U255" s="157" t="str">
        <f>IF($B255="","",IF($Q255="yes",MAX(U$6:U254)+IF(OR($I255="",COUNTIF($R:$R,$I255)&gt;0),1,COUNTIF($B:$B,$I255)),0))</f>
        <v/>
      </c>
      <c r="V255" s="143"/>
    </row>
    <row r="256" spans="1:22" ht="15" customHeight="1" x14ac:dyDescent="0.25">
      <c r="A256" s="152">
        <f t="shared" si="11"/>
        <v>250</v>
      </c>
      <c r="B256" s="170"/>
      <c r="C256" s="170"/>
      <c r="D256" s="170"/>
      <c r="E256" s="170"/>
      <c r="F256" s="170"/>
      <c r="G256" s="175"/>
      <c r="H256" s="175"/>
      <c r="I256" s="170"/>
      <c r="J256" s="176"/>
      <c r="K256" s="153"/>
      <c r="L256" s="170"/>
      <c r="M256" s="170"/>
      <c r="N256" s="170"/>
      <c r="O256" s="170"/>
      <c r="P256" s="170"/>
      <c r="Q256" s="158" t="str">
        <f t="shared" si="9"/>
        <v/>
      </c>
      <c r="R256" s="159" t="str">
        <f t="shared" si="10"/>
        <v/>
      </c>
      <c r="S256" s="156"/>
      <c r="T256" s="157" t="str">
        <f>IF($B256="","",IF(AND($Q256="yes",SUMPRODUCT((T$6:T255&gt;0)*($B$6:$B255=$B256)*1)=0),MAX(T$6:T255)+1,0))</f>
        <v/>
      </c>
      <c r="U256" s="157" t="str">
        <f>IF($B256="","",IF($Q256="yes",MAX(U$6:U255)+IF(OR($I256="",COUNTIF($R:$R,$I256)&gt;0),1,COUNTIF($B:$B,$I256)),0))</f>
        <v/>
      </c>
      <c r="V256" s="143"/>
    </row>
    <row r="257" spans="1:22" ht="15" customHeight="1" x14ac:dyDescent="0.25">
      <c r="A257" s="152">
        <f t="shared" si="11"/>
        <v>251</v>
      </c>
      <c r="B257" s="170"/>
      <c r="C257" s="170"/>
      <c r="D257" s="170"/>
      <c r="E257" s="170"/>
      <c r="F257" s="170"/>
      <c r="G257" s="175"/>
      <c r="H257" s="175"/>
      <c r="I257" s="170"/>
      <c r="J257" s="176"/>
      <c r="K257" s="153"/>
      <c r="L257" s="170"/>
      <c r="M257" s="170"/>
      <c r="N257" s="170"/>
      <c r="O257" s="170"/>
      <c r="P257" s="170"/>
      <c r="Q257" s="158" t="str">
        <f t="shared" si="9"/>
        <v/>
      </c>
      <c r="R257" s="159" t="str">
        <f t="shared" si="10"/>
        <v/>
      </c>
      <c r="S257" s="156"/>
      <c r="T257" s="157" t="str">
        <f>IF($B257="","",IF(AND($Q257="yes",SUMPRODUCT((T$6:T256&gt;0)*($B$6:$B256=$B257)*1)=0),MAX(T$6:T256)+1,0))</f>
        <v/>
      </c>
      <c r="U257" s="157" t="str">
        <f>IF($B257="","",IF($Q257="yes",MAX(U$6:U256)+IF(OR($I257="",COUNTIF($R:$R,$I257)&gt;0),1,COUNTIF($B:$B,$I257)),0))</f>
        <v/>
      </c>
      <c r="V257" s="143"/>
    </row>
    <row r="258" spans="1:22" ht="15" customHeight="1" x14ac:dyDescent="0.25">
      <c r="A258" s="152">
        <f t="shared" si="11"/>
        <v>252</v>
      </c>
      <c r="B258" s="170"/>
      <c r="C258" s="170"/>
      <c r="D258" s="170"/>
      <c r="E258" s="170"/>
      <c r="F258" s="170"/>
      <c r="G258" s="175"/>
      <c r="H258" s="175"/>
      <c r="I258" s="170"/>
      <c r="J258" s="176"/>
      <c r="K258" s="153"/>
      <c r="L258" s="170"/>
      <c r="M258" s="170"/>
      <c r="N258" s="170"/>
      <c r="O258" s="170"/>
      <c r="P258" s="170"/>
      <c r="Q258" s="158" t="str">
        <f t="shared" si="9"/>
        <v/>
      </c>
      <c r="R258" s="159" t="str">
        <f t="shared" si="10"/>
        <v/>
      </c>
      <c r="S258" s="156"/>
      <c r="T258" s="157" t="str">
        <f>IF($B258="","",IF(AND($Q258="yes",SUMPRODUCT((T$6:T257&gt;0)*($B$6:$B257=$B258)*1)=0),MAX(T$6:T257)+1,0))</f>
        <v/>
      </c>
      <c r="U258" s="157" t="str">
        <f>IF($B258="","",IF($Q258="yes",MAX(U$6:U257)+IF(OR($I258="",COUNTIF($R:$R,$I258)&gt;0),1,COUNTIF($B:$B,$I258)),0))</f>
        <v/>
      </c>
      <c r="V258" s="143"/>
    </row>
    <row r="259" spans="1:22" ht="15" customHeight="1" x14ac:dyDescent="0.25">
      <c r="A259" s="152">
        <f t="shared" si="11"/>
        <v>253</v>
      </c>
      <c r="B259" s="170"/>
      <c r="C259" s="170"/>
      <c r="D259" s="170"/>
      <c r="E259" s="170"/>
      <c r="F259" s="170"/>
      <c r="G259" s="175"/>
      <c r="H259" s="175"/>
      <c r="I259" s="170"/>
      <c r="J259" s="176"/>
      <c r="K259" s="153"/>
      <c r="L259" s="170"/>
      <c r="M259" s="170"/>
      <c r="N259" s="170"/>
      <c r="O259" s="170"/>
      <c r="P259" s="170"/>
      <c r="Q259" s="158" t="str">
        <f t="shared" si="9"/>
        <v/>
      </c>
      <c r="R259" s="159" t="str">
        <f t="shared" si="10"/>
        <v/>
      </c>
      <c r="S259" s="156"/>
      <c r="T259" s="157" t="str">
        <f>IF($B259="","",IF(AND($Q259="yes",SUMPRODUCT((T$6:T258&gt;0)*($B$6:$B258=$B259)*1)=0),MAX(T$6:T258)+1,0))</f>
        <v/>
      </c>
      <c r="U259" s="157" t="str">
        <f>IF($B259="","",IF($Q259="yes",MAX(U$6:U258)+IF(OR($I259="",COUNTIF($R:$R,$I259)&gt;0),1,COUNTIF($B:$B,$I259)),0))</f>
        <v/>
      </c>
      <c r="V259" s="143"/>
    </row>
    <row r="260" spans="1:22" ht="15" customHeight="1" x14ac:dyDescent="0.25">
      <c r="A260" s="152">
        <f t="shared" si="11"/>
        <v>254</v>
      </c>
      <c r="B260" s="170"/>
      <c r="C260" s="170"/>
      <c r="D260" s="170"/>
      <c r="E260" s="170"/>
      <c r="F260" s="170"/>
      <c r="G260" s="175"/>
      <c r="H260" s="175"/>
      <c r="I260" s="170"/>
      <c r="J260" s="176"/>
      <c r="K260" s="153"/>
      <c r="L260" s="170"/>
      <c r="M260" s="170"/>
      <c r="N260" s="170"/>
      <c r="O260" s="170"/>
      <c r="P260" s="170"/>
      <c r="Q260" s="158" t="str">
        <f t="shared" si="9"/>
        <v/>
      </c>
      <c r="R260" s="159" t="str">
        <f t="shared" si="10"/>
        <v/>
      </c>
      <c r="S260" s="156"/>
      <c r="T260" s="157" t="str">
        <f>IF($B260="","",IF(AND($Q260="yes",SUMPRODUCT((T$6:T259&gt;0)*($B$6:$B259=$B260)*1)=0),MAX(T$6:T259)+1,0))</f>
        <v/>
      </c>
      <c r="U260" s="157" t="str">
        <f>IF($B260="","",IF($Q260="yes",MAX(U$6:U259)+IF(OR($I260="",COUNTIF($R:$R,$I260)&gt;0),1,COUNTIF($B:$B,$I260)),0))</f>
        <v/>
      </c>
      <c r="V260" s="143"/>
    </row>
    <row r="261" spans="1:22" ht="15" customHeight="1" x14ac:dyDescent="0.25">
      <c r="A261" s="152">
        <f t="shared" si="11"/>
        <v>255</v>
      </c>
      <c r="B261" s="170"/>
      <c r="C261" s="170"/>
      <c r="D261" s="170"/>
      <c r="E261" s="170"/>
      <c r="F261" s="170"/>
      <c r="G261" s="175"/>
      <c r="H261" s="175"/>
      <c r="I261" s="170"/>
      <c r="J261" s="176"/>
      <c r="K261" s="153"/>
      <c r="L261" s="170"/>
      <c r="M261" s="170"/>
      <c r="N261" s="170"/>
      <c r="O261" s="170"/>
      <c r="P261" s="170"/>
      <c r="Q261" s="158" t="str">
        <f t="shared" si="9"/>
        <v/>
      </c>
      <c r="R261" s="159" t="str">
        <f t="shared" si="10"/>
        <v/>
      </c>
      <c r="S261" s="156"/>
      <c r="T261" s="157" t="str">
        <f>IF($B261="","",IF(AND($Q261="yes",SUMPRODUCT((T$6:T260&gt;0)*($B$6:$B260=$B261)*1)=0),MAX(T$6:T260)+1,0))</f>
        <v/>
      </c>
      <c r="U261" s="157" t="str">
        <f>IF($B261="","",IF($Q261="yes",MAX(U$6:U260)+IF(OR($I261="",COUNTIF($R:$R,$I261)&gt;0),1,COUNTIF($B:$B,$I261)),0))</f>
        <v/>
      </c>
      <c r="V261" s="143"/>
    </row>
    <row r="262" spans="1:22" ht="15" customHeight="1" x14ac:dyDescent="0.25">
      <c r="A262" s="152">
        <f t="shared" si="11"/>
        <v>256</v>
      </c>
      <c r="B262" s="170"/>
      <c r="C262" s="170"/>
      <c r="D262" s="170"/>
      <c r="E262" s="170"/>
      <c r="F262" s="170"/>
      <c r="G262" s="175"/>
      <c r="H262" s="175"/>
      <c r="I262" s="170"/>
      <c r="J262" s="176"/>
      <c r="K262" s="153"/>
      <c r="L262" s="170"/>
      <c r="M262" s="170"/>
      <c r="N262" s="170"/>
      <c r="O262" s="170"/>
      <c r="P262" s="170"/>
      <c r="Q262" s="158" t="str">
        <f t="shared" si="9"/>
        <v/>
      </c>
      <c r="R262" s="159" t="str">
        <f t="shared" si="10"/>
        <v/>
      </c>
      <c r="S262" s="156"/>
      <c r="T262" s="157" t="str">
        <f>IF($B262="","",IF(AND($Q262="yes",SUMPRODUCT((T$6:T261&gt;0)*($B$6:$B261=$B262)*1)=0),MAX(T$6:T261)+1,0))</f>
        <v/>
      </c>
      <c r="U262" s="157" t="str">
        <f>IF($B262="","",IF($Q262="yes",MAX(U$6:U261)+IF(OR($I262="",COUNTIF($R:$R,$I262)&gt;0),1,COUNTIF($B:$B,$I262)),0))</f>
        <v/>
      </c>
      <c r="V262" s="143"/>
    </row>
    <row r="263" spans="1:22" ht="15" customHeight="1" x14ac:dyDescent="0.25">
      <c r="A263" s="152">
        <f t="shared" si="11"/>
        <v>257</v>
      </c>
      <c r="B263" s="170"/>
      <c r="C263" s="170"/>
      <c r="D263" s="170"/>
      <c r="E263" s="170"/>
      <c r="F263" s="170"/>
      <c r="G263" s="175"/>
      <c r="H263" s="175"/>
      <c r="I263" s="170"/>
      <c r="J263" s="176"/>
      <c r="K263" s="153"/>
      <c r="L263" s="170"/>
      <c r="M263" s="170"/>
      <c r="N263" s="170"/>
      <c r="O263" s="170"/>
      <c r="P263" s="170"/>
      <c r="Q263" s="158" t="str">
        <f t="shared" ref="Q263:Q326" si="12">IF($B263="","",IF(COUNTIF($L263:$P263,"=Yes")&gt;0,"Yes","No"))</f>
        <v/>
      </c>
      <c r="R263" s="159" t="str">
        <f t="shared" ref="R263:R326" si="13">IF($B263="","",IFERROR(IF($Q263="Yes",$B263,VLOOKUP($I263,LE_Inputs,COLUMNS(LE_Inputs),FALSE)),"None"))</f>
        <v/>
      </c>
      <c r="S263" s="156"/>
      <c r="T263" s="157" t="str">
        <f>IF($B263="","",IF(AND($Q263="yes",SUMPRODUCT((T$6:T262&gt;0)*($B$6:$B262=$B263)*1)=0),MAX(T$6:T262)+1,0))</f>
        <v/>
      </c>
      <c r="U263" s="157" t="str">
        <f>IF($B263="","",IF($Q263="yes",MAX(U$6:U262)+IF(OR($I263="",COUNTIF($R:$R,$I263)&gt;0),1,COUNTIF($B:$B,$I263)),0))</f>
        <v/>
      </c>
      <c r="V263" s="143"/>
    </row>
    <row r="264" spans="1:22" ht="15" customHeight="1" x14ac:dyDescent="0.25">
      <c r="A264" s="152">
        <f t="shared" ref="A264:A327" si="14">A263+1</f>
        <v>258</v>
      </c>
      <c r="B264" s="170"/>
      <c r="C264" s="170"/>
      <c r="D264" s="170"/>
      <c r="E264" s="170"/>
      <c r="F264" s="170"/>
      <c r="G264" s="175"/>
      <c r="H264" s="175"/>
      <c r="I264" s="170"/>
      <c r="J264" s="176"/>
      <c r="K264" s="153"/>
      <c r="L264" s="170"/>
      <c r="M264" s="170"/>
      <c r="N264" s="170"/>
      <c r="O264" s="170"/>
      <c r="P264" s="170"/>
      <c r="Q264" s="158" t="str">
        <f t="shared" si="12"/>
        <v/>
      </c>
      <c r="R264" s="159" t="str">
        <f t="shared" si="13"/>
        <v/>
      </c>
      <c r="S264" s="156"/>
      <c r="T264" s="157" t="str">
        <f>IF($B264="","",IF(AND($Q264="yes",SUMPRODUCT((T$6:T263&gt;0)*($B$6:$B263=$B264)*1)=0),MAX(T$6:T263)+1,0))</f>
        <v/>
      </c>
      <c r="U264" s="157" t="str">
        <f>IF($B264="","",IF($Q264="yes",MAX(U$6:U263)+IF(OR($I264="",COUNTIF($R:$R,$I264)&gt;0),1,COUNTIF($B:$B,$I264)),0))</f>
        <v/>
      </c>
      <c r="V264" s="143"/>
    </row>
    <row r="265" spans="1:22" ht="15" customHeight="1" x14ac:dyDescent="0.25">
      <c r="A265" s="152">
        <f t="shared" si="14"/>
        <v>259</v>
      </c>
      <c r="B265" s="170"/>
      <c r="C265" s="170"/>
      <c r="D265" s="170"/>
      <c r="E265" s="170"/>
      <c r="F265" s="170"/>
      <c r="G265" s="175"/>
      <c r="H265" s="175"/>
      <c r="I265" s="170"/>
      <c r="J265" s="176"/>
      <c r="K265" s="153"/>
      <c r="L265" s="170"/>
      <c r="M265" s="170"/>
      <c r="N265" s="170"/>
      <c r="O265" s="170"/>
      <c r="P265" s="170"/>
      <c r="Q265" s="158" t="str">
        <f t="shared" si="12"/>
        <v/>
      </c>
      <c r="R265" s="159" t="str">
        <f t="shared" si="13"/>
        <v/>
      </c>
      <c r="S265" s="156"/>
      <c r="T265" s="157" t="str">
        <f>IF($B265="","",IF(AND($Q265="yes",SUMPRODUCT((T$6:T264&gt;0)*($B$6:$B264=$B265)*1)=0),MAX(T$6:T264)+1,0))</f>
        <v/>
      </c>
      <c r="U265" s="157" t="str">
        <f>IF($B265="","",IF($Q265="yes",MAX(U$6:U264)+IF(OR($I265="",COUNTIF($R:$R,$I265)&gt;0),1,COUNTIF($B:$B,$I265)),0))</f>
        <v/>
      </c>
      <c r="V265" s="143"/>
    </row>
    <row r="266" spans="1:22" ht="15" customHeight="1" x14ac:dyDescent="0.25">
      <c r="A266" s="152">
        <f t="shared" si="14"/>
        <v>260</v>
      </c>
      <c r="B266" s="170"/>
      <c r="C266" s="170"/>
      <c r="D266" s="170"/>
      <c r="E266" s="170"/>
      <c r="F266" s="170"/>
      <c r="G266" s="175"/>
      <c r="H266" s="175"/>
      <c r="I266" s="170"/>
      <c r="J266" s="176"/>
      <c r="K266" s="153"/>
      <c r="L266" s="170"/>
      <c r="M266" s="170"/>
      <c r="N266" s="170"/>
      <c r="O266" s="170"/>
      <c r="P266" s="170"/>
      <c r="Q266" s="158" t="str">
        <f t="shared" si="12"/>
        <v/>
      </c>
      <c r="R266" s="159" t="str">
        <f t="shared" si="13"/>
        <v/>
      </c>
      <c r="S266" s="156"/>
      <c r="T266" s="157" t="str">
        <f>IF($B266="","",IF(AND($Q266="yes",SUMPRODUCT((T$6:T265&gt;0)*($B$6:$B265=$B266)*1)=0),MAX(T$6:T265)+1,0))</f>
        <v/>
      </c>
      <c r="U266" s="157" t="str">
        <f>IF($B266="","",IF($Q266="yes",MAX(U$6:U265)+IF(OR($I266="",COUNTIF($R:$R,$I266)&gt;0),1,COUNTIF($B:$B,$I266)),0))</f>
        <v/>
      </c>
      <c r="V266" s="143"/>
    </row>
    <row r="267" spans="1:22" ht="15" customHeight="1" x14ac:dyDescent="0.25">
      <c r="A267" s="152">
        <f t="shared" si="14"/>
        <v>261</v>
      </c>
      <c r="B267" s="170"/>
      <c r="C267" s="170"/>
      <c r="D267" s="170"/>
      <c r="E267" s="170"/>
      <c r="F267" s="170"/>
      <c r="G267" s="175"/>
      <c r="H267" s="175"/>
      <c r="I267" s="170"/>
      <c r="J267" s="176"/>
      <c r="K267" s="153"/>
      <c r="L267" s="170"/>
      <c r="M267" s="170"/>
      <c r="N267" s="170"/>
      <c r="O267" s="170"/>
      <c r="P267" s="170"/>
      <c r="Q267" s="158" t="str">
        <f t="shared" si="12"/>
        <v/>
      </c>
      <c r="R267" s="159" t="str">
        <f t="shared" si="13"/>
        <v/>
      </c>
      <c r="S267" s="156"/>
      <c r="T267" s="157" t="str">
        <f>IF($B267="","",IF(AND($Q267="yes",SUMPRODUCT((T$6:T266&gt;0)*($B$6:$B266=$B267)*1)=0),MAX(T$6:T266)+1,0))</f>
        <v/>
      </c>
      <c r="U267" s="157" t="str">
        <f>IF($B267="","",IF($Q267="yes",MAX(U$6:U266)+IF(OR($I267="",COUNTIF($R:$R,$I267)&gt;0),1,COUNTIF($B:$B,$I267)),0))</f>
        <v/>
      </c>
      <c r="V267" s="143"/>
    </row>
    <row r="268" spans="1:22" ht="15" customHeight="1" x14ac:dyDescent="0.25">
      <c r="A268" s="152">
        <f t="shared" si="14"/>
        <v>262</v>
      </c>
      <c r="B268" s="170"/>
      <c r="C268" s="170"/>
      <c r="D268" s="170"/>
      <c r="E268" s="170"/>
      <c r="F268" s="170"/>
      <c r="G268" s="175"/>
      <c r="H268" s="175"/>
      <c r="I268" s="170"/>
      <c r="J268" s="176"/>
      <c r="K268" s="153"/>
      <c r="L268" s="170"/>
      <c r="M268" s="170"/>
      <c r="N268" s="170"/>
      <c r="O268" s="170"/>
      <c r="P268" s="170"/>
      <c r="Q268" s="158" t="str">
        <f t="shared" si="12"/>
        <v/>
      </c>
      <c r="R268" s="159" t="str">
        <f t="shared" si="13"/>
        <v/>
      </c>
      <c r="S268" s="156"/>
      <c r="T268" s="157" t="str">
        <f>IF($B268="","",IF(AND($Q268="yes",SUMPRODUCT((T$6:T267&gt;0)*($B$6:$B267=$B268)*1)=0),MAX(T$6:T267)+1,0))</f>
        <v/>
      </c>
      <c r="U268" s="157" t="str">
        <f>IF($B268="","",IF($Q268="yes",MAX(U$6:U267)+IF(OR($I268="",COUNTIF($R:$R,$I268)&gt;0),1,COUNTIF($B:$B,$I268)),0))</f>
        <v/>
      </c>
      <c r="V268" s="143"/>
    </row>
    <row r="269" spans="1:22" ht="15" customHeight="1" x14ac:dyDescent="0.25">
      <c r="A269" s="152">
        <f t="shared" si="14"/>
        <v>263</v>
      </c>
      <c r="B269" s="170"/>
      <c r="C269" s="170"/>
      <c r="D269" s="170"/>
      <c r="E269" s="170"/>
      <c r="F269" s="170"/>
      <c r="G269" s="175"/>
      <c r="H269" s="175"/>
      <c r="I269" s="170"/>
      <c r="J269" s="176"/>
      <c r="K269" s="153"/>
      <c r="L269" s="170"/>
      <c r="M269" s="170"/>
      <c r="N269" s="170"/>
      <c r="O269" s="170"/>
      <c r="P269" s="170"/>
      <c r="Q269" s="158" t="str">
        <f t="shared" si="12"/>
        <v/>
      </c>
      <c r="R269" s="159" t="str">
        <f t="shared" si="13"/>
        <v/>
      </c>
      <c r="S269" s="156"/>
      <c r="T269" s="157" t="str">
        <f>IF($B269="","",IF(AND($Q269="yes",SUMPRODUCT((T$6:T268&gt;0)*($B$6:$B268=$B269)*1)=0),MAX(T$6:T268)+1,0))</f>
        <v/>
      </c>
      <c r="U269" s="157" t="str">
        <f>IF($B269="","",IF($Q269="yes",MAX(U$6:U268)+IF(OR($I269="",COUNTIF($R:$R,$I269)&gt;0),1,COUNTIF($B:$B,$I269)),0))</f>
        <v/>
      </c>
      <c r="V269" s="143"/>
    </row>
    <row r="270" spans="1:22" ht="15" customHeight="1" x14ac:dyDescent="0.25">
      <c r="A270" s="152">
        <f t="shared" si="14"/>
        <v>264</v>
      </c>
      <c r="B270" s="170"/>
      <c r="C270" s="170"/>
      <c r="D270" s="170"/>
      <c r="E270" s="170"/>
      <c r="F270" s="170"/>
      <c r="G270" s="175"/>
      <c r="H270" s="175"/>
      <c r="I270" s="170"/>
      <c r="J270" s="176"/>
      <c r="K270" s="153"/>
      <c r="L270" s="170"/>
      <c r="M270" s="170"/>
      <c r="N270" s="170"/>
      <c r="O270" s="170"/>
      <c r="P270" s="170"/>
      <c r="Q270" s="158" t="str">
        <f t="shared" si="12"/>
        <v/>
      </c>
      <c r="R270" s="159" t="str">
        <f t="shared" si="13"/>
        <v/>
      </c>
      <c r="S270" s="156"/>
      <c r="T270" s="157" t="str">
        <f>IF($B270="","",IF(AND($Q270="yes",SUMPRODUCT((T$6:T269&gt;0)*($B$6:$B269=$B270)*1)=0),MAX(T$6:T269)+1,0))</f>
        <v/>
      </c>
      <c r="U270" s="157" t="str">
        <f>IF($B270="","",IF($Q270="yes",MAX(U$6:U269)+IF(OR($I270="",COUNTIF($R:$R,$I270)&gt;0),1,COUNTIF($B:$B,$I270)),0))</f>
        <v/>
      </c>
      <c r="V270" s="143"/>
    </row>
    <row r="271" spans="1:22" ht="15" customHeight="1" x14ac:dyDescent="0.25">
      <c r="A271" s="152">
        <f t="shared" si="14"/>
        <v>265</v>
      </c>
      <c r="B271" s="170"/>
      <c r="C271" s="170"/>
      <c r="D271" s="170"/>
      <c r="E271" s="170"/>
      <c r="F271" s="170"/>
      <c r="G271" s="175"/>
      <c r="H271" s="175"/>
      <c r="I271" s="170"/>
      <c r="J271" s="176"/>
      <c r="K271" s="153"/>
      <c r="L271" s="170"/>
      <c r="M271" s="170"/>
      <c r="N271" s="170"/>
      <c r="O271" s="170"/>
      <c r="P271" s="170"/>
      <c r="Q271" s="158" t="str">
        <f t="shared" si="12"/>
        <v/>
      </c>
      <c r="R271" s="159" t="str">
        <f t="shared" si="13"/>
        <v/>
      </c>
      <c r="S271" s="156"/>
      <c r="T271" s="157" t="str">
        <f>IF($B271="","",IF(AND($Q271="yes",SUMPRODUCT((T$6:T270&gt;0)*($B$6:$B270=$B271)*1)=0),MAX(T$6:T270)+1,0))</f>
        <v/>
      </c>
      <c r="U271" s="157" t="str">
        <f>IF($B271="","",IF($Q271="yes",MAX(U$6:U270)+IF(OR($I271="",COUNTIF($R:$R,$I271)&gt;0),1,COUNTIF($B:$B,$I271)),0))</f>
        <v/>
      </c>
      <c r="V271" s="143"/>
    </row>
    <row r="272" spans="1:22" ht="15" customHeight="1" x14ac:dyDescent="0.25">
      <c r="A272" s="152">
        <f t="shared" si="14"/>
        <v>266</v>
      </c>
      <c r="B272" s="170"/>
      <c r="C272" s="170"/>
      <c r="D272" s="170"/>
      <c r="E272" s="170"/>
      <c r="F272" s="170"/>
      <c r="G272" s="175"/>
      <c r="H272" s="175"/>
      <c r="I272" s="170"/>
      <c r="J272" s="176"/>
      <c r="K272" s="153"/>
      <c r="L272" s="170"/>
      <c r="M272" s="170"/>
      <c r="N272" s="170"/>
      <c r="O272" s="170"/>
      <c r="P272" s="170"/>
      <c r="Q272" s="158" t="str">
        <f t="shared" si="12"/>
        <v/>
      </c>
      <c r="R272" s="159" t="str">
        <f t="shared" si="13"/>
        <v/>
      </c>
      <c r="S272" s="156"/>
      <c r="T272" s="157" t="str">
        <f>IF($B272="","",IF(AND($Q272="yes",SUMPRODUCT((T$6:T271&gt;0)*($B$6:$B271=$B272)*1)=0),MAX(T$6:T271)+1,0))</f>
        <v/>
      </c>
      <c r="U272" s="157" t="str">
        <f>IF($B272="","",IF($Q272="yes",MAX(U$6:U271)+IF(OR($I272="",COUNTIF($R:$R,$I272)&gt;0),1,COUNTIF($B:$B,$I272)),0))</f>
        <v/>
      </c>
      <c r="V272" s="143"/>
    </row>
    <row r="273" spans="1:22" ht="15" customHeight="1" x14ac:dyDescent="0.25">
      <c r="A273" s="152">
        <f t="shared" si="14"/>
        <v>267</v>
      </c>
      <c r="B273" s="170"/>
      <c r="C273" s="170"/>
      <c r="D273" s="170"/>
      <c r="E273" s="170"/>
      <c r="F273" s="170"/>
      <c r="G273" s="175"/>
      <c r="H273" s="175"/>
      <c r="I273" s="170"/>
      <c r="J273" s="176"/>
      <c r="K273" s="153"/>
      <c r="L273" s="170"/>
      <c r="M273" s="170"/>
      <c r="N273" s="170"/>
      <c r="O273" s="170"/>
      <c r="P273" s="170"/>
      <c r="Q273" s="158" t="str">
        <f t="shared" si="12"/>
        <v/>
      </c>
      <c r="R273" s="159" t="str">
        <f t="shared" si="13"/>
        <v/>
      </c>
      <c r="S273" s="156"/>
      <c r="T273" s="157" t="str">
        <f>IF($B273="","",IF(AND($Q273="yes",SUMPRODUCT((T$6:T272&gt;0)*($B$6:$B272=$B273)*1)=0),MAX(T$6:T272)+1,0))</f>
        <v/>
      </c>
      <c r="U273" s="157" t="str">
        <f>IF($B273="","",IF($Q273="yes",MAX(U$6:U272)+IF(OR($I273="",COUNTIF($R:$R,$I273)&gt;0),1,COUNTIF($B:$B,$I273)),0))</f>
        <v/>
      </c>
      <c r="V273" s="143"/>
    </row>
    <row r="274" spans="1:22" ht="15" customHeight="1" x14ac:dyDescent="0.25">
      <c r="A274" s="152">
        <f t="shared" si="14"/>
        <v>268</v>
      </c>
      <c r="B274" s="170"/>
      <c r="C274" s="170"/>
      <c r="D274" s="170"/>
      <c r="E274" s="170"/>
      <c r="F274" s="170"/>
      <c r="G274" s="175"/>
      <c r="H274" s="175"/>
      <c r="I274" s="170"/>
      <c r="J274" s="176"/>
      <c r="K274" s="153"/>
      <c r="L274" s="170"/>
      <c r="M274" s="170"/>
      <c r="N274" s="170"/>
      <c r="O274" s="170"/>
      <c r="P274" s="170"/>
      <c r="Q274" s="158" t="str">
        <f t="shared" si="12"/>
        <v/>
      </c>
      <c r="R274" s="159" t="str">
        <f t="shared" si="13"/>
        <v/>
      </c>
      <c r="S274" s="156"/>
      <c r="T274" s="157" t="str">
        <f>IF($B274="","",IF(AND($Q274="yes",SUMPRODUCT((T$6:T273&gt;0)*($B$6:$B273=$B274)*1)=0),MAX(T$6:T273)+1,0))</f>
        <v/>
      </c>
      <c r="U274" s="157" t="str">
        <f>IF($B274="","",IF($Q274="yes",MAX(U$6:U273)+IF(OR($I274="",COUNTIF($R:$R,$I274)&gt;0),1,COUNTIF($B:$B,$I274)),0))</f>
        <v/>
      </c>
      <c r="V274" s="143"/>
    </row>
    <row r="275" spans="1:22" ht="15" customHeight="1" x14ac:dyDescent="0.25">
      <c r="A275" s="152">
        <f t="shared" si="14"/>
        <v>269</v>
      </c>
      <c r="B275" s="170"/>
      <c r="C275" s="170"/>
      <c r="D275" s="170"/>
      <c r="E275" s="170"/>
      <c r="F275" s="170"/>
      <c r="G275" s="175"/>
      <c r="H275" s="175"/>
      <c r="I275" s="170"/>
      <c r="J275" s="176"/>
      <c r="K275" s="153"/>
      <c r="L275" s="170"/>
      <c r="M275" s="170"/>
      <c r="N275" s="170"/>
      <c r="O275" s="170"/>
      <c r="P275" s="170"/>
      <c r="Q275" s="158" t="str">
        <f t="shared" si="12"/>
        <v/>
      </c>
      <c r="R275" s="159" t="str">
        <f t="shared" si="13"/>
        <v/>
      </c>
      <c r="S275" s="156"/>
      <c r="T275" s="157" t="str">
        <f>IF($B275="","",IF(AND($Q275="yes",SUMPRODUCT((T$6:T274&gt;0)*($B$6:$B274=$B275)*1)=0),MAX(T$6:T274)+1,0))</f>
        <v/>
      </c>
      <c r="U275" s="157" t="str">
        <f>IF($B275="","",IF($Q275="yes",MAX(U$6:U274)+IF(OR($I275="",COUNTIF($R:$R,$I275)&gt;0),1,COUNTIF($B:$B,$I275)),0))</f>
        <v/>
      </c>
      <c r="V275" s="143"/>
    </row>
    <row r="276" spans="1:22" ht="15" customHeight="1" x14ac:dyDescent="0.25">
      <c r="A276" s="152">
        <f t="shared" si="14"/>
        <v>270</v>
      </c>
      <c r="B276" s="170"/>
      <c r="C276" s="170"/>
      <c r="D276" s="170"/>
      <c r="E276" s="170"/>
      <c r="F276" s="170"/>
      <c r="G276" s="175"/>
      <c r="H276" s="175"/>
      <c r="I276" s="170"/>
      <c r="J276" s="176"/>
      <c r="K276" s="153"/>
      <c r="L276" s="170"/>
      <c r="M276" s="170"/>
      <c r="N276" s="170"/>
      <c r="O276" s="170"/>
      <c r="P276" s="170"/>
      <c r="Q276" s="158" t="str">
        <f t="shared" si="12"/>
        <v/>
      </c>
      <c r="R276" s="159" t="str">
        <f t="shared" si="13"/>
        <v/>
      </c>
      <c r="S276" s="156"/>
      <c r="T276" s="157" t="str">
        <f>IF($B276="","",IF(AND($Q276="yes",SUMPRODUCT((T$6:T275&gt;0)*($B$6:$B275=$B276)*1)=0),MAX(T$6:T275)+1,0))</f>
        <v/>
      </c>
      <c r="U276" s="157" t="str">
        <f>IF($B276="","",IF($Q276="yes",MAX(U$6:U275)+IF(OR($I276="",COUNTIF($R:$R,$I276)&gt;0),1,COUNTIF($B:$B,$I276)),0))</f>
        <v/>
      </c>
      <c r="V276" s="143"/>
    </row>
    <row r="277" spans="1:22" ht="15" customHeight="1" x14ac:dyDescent="0.25">
      <c r="A277" s="152">
        <f t="shared" si="14"/>
        <v>271</v>
      </c>
      <c r="B277" s="170"/>
      <c r="C277" s="170"/>
      <c r="D277" s="170"/>
      <c r="E277" s="170"/>
      <c r="F277" s="170"/>
      <c r="G277" s="175"/>
      <c r="H277" s="175"/>
      <c r="I277" s="170"/>
      <c r="J277" s="176"/>
      <c r="K277" s="153"/>
      <c r="L277" s="170"/>
      <c r="M277" s="170"/>
      <c r="N277" s="170"/>
      <c r="O277" s="170"/>
      <c r="P277" s="170"/>
      <c r="Q277" s="158" t="str">
        <f t="shared" si="12"/>
        <v/>
      </c>
      <c r="R277" s="159" t="str">
        <f t="shared" si="13"/>
        <v/>
      </c>
      <c r="S277" s="156"/>
      <c r="T277" s="157" t="str">
        <f>IF($B277="","",IF(AND($Q277="yes",SUMPRODUCT((T$6:T276&gt;0)*($B$6:$B276=$B277)*1)=0),MAX(T$6:T276)+1,0))</f>
        <v/>
      </c>
      <c r="U277" s="157" t="str">
        <f>IF($B277="","",IF($Q277="yes",MAX(U$6:U276)+IF(OR($I277="",COUNTIF($R:$R,$I277)&gt;0),1,COUNTIF($B:$B,$I277)),0))</f>
        <v/>
      </c>
      <c r="V277" s="143"/>
    </row>
    <row r="278" spans="1:22" ht="15" customHeight="1" x14ac:dyDescent="0.25">
      <c r="A278" s="152">
        <f t="shared" si="14"/>
        <v>272</v>
      </c>
      <c r="B278" s="170"/>
      <c r="C278" s="170"/>
      <c r="D278" s="170"/>
      <c r="E278" s="170"/>
      <c r="F278" s="170"/>
      <c r="G278" s="175"/>
      <c r="H278" s="175"/>
      <c r="I278" s="170"/>
      <c r="J278" s="176"/>
      <c r="K278" s="153"/>
      <c r="L278" s="170"/>
      <c r="M278" s="170"/>
      <c r="N278" s="170"/>
      <c r="O278" s="170"/>
      <c r="P278" s="170"/>
      <c r="Q278" s="158" t="str">
        <f t="shared" si="12"/>
        <v/>
      </c>
      <c r="R278" s="159" t="str">
        <f t="shared" si="13"/>
        <v/>
      </c>
      <c r="S278" s="156"/>
      <c r="T278" s="157" t="str">
        <f>IF($B278="","",IF(AND($Q278="yes",SUMPRODUCT((T$6:T277&gt;0)*($B$6:$B277=$B278)*1)=0),MAX(T$6:T277)+1,0))</f>
        <v/>
      </c>
      <c r="U278" s="157" t="str">
        <f>IF($B278="","",IF($Q278="yes",MAX(U$6:U277)+IF(OR($I278="",COUNTIF($R:$R,$I278)&gt;0),1,COUNTIF($B:$B,$I278)),0))</f>
        <v/>
      </c>
      <c r="V278" s="143"/>
    </row>
    <row r="279" spans="1:22" ht="15" customHeight="1" x14ac:dyDescent="0.25">
      <c r="A279" s="152">
        <f t="shared" si="14"/>
        <v>273</v>
      </c>
      <c r="B279" s="170"/>
      <c r="C279" s="170"/>
      <c r="D279" s="170"/>
      <c r="E279" s="170"/>
      <c r="F279" s="170"/>
      <c r="G279" s="175"/>
      <c r="H279" s="175"/>
      <c r="I279" s="170"/>
      <c r="J279" s="176"/>
      <c r="K279" s="153"/>
      <c r="L279" s="170"/>
      <c r="M279" s="170"/>
      <c r="N279" s="170"/>
      <c r="O279" s="170"/>
      <c r="P279" s="170"/>
      <c r="Q279" s="158" t="str">
        <f t="shared" si="12"/>
        <v/>
      </c>
      <c r="R279" s="159" t="str">
        <f t="shared" si="13"/>
        <v/>
      </c>
      <c r="S279" s="156"/>
      <c r="T279" s="157" t="str">
        <f>IF($B279="","",IF(AND($Q279="yes",SUMPRODUCT((T$6:T278&gt;0)*($B$6:$B278=$B279)*1)=0),MAX(T$6:T278)+1,0))</f>
        <v/>
      </c>
      <c r="U279" s="157" t="str">
        <f>IF($B279="","",IF($Q279="yes",MAX(U$6:U278)+IF(OR($I279="",COUNTIF($R:$R,$I279)&gt;0),1,COUNTIF($B:$B,$I279)),0))</f>
        <v/>
      </c>
      <c r="V279" s="143"/>
    </row>
    <row r="280" spans="1:22" ht="15" customHeight="1" x14ac:dyDescent="0.25">
      <c r="A280" s="152">
        <f t="shared" si="14"/>
        <v>274</v>
      </c>
      <c r="B280" s="170"/>
      <c r="C280" s="170"/>
      <c r="D280" s="170"/>
      <c r="E280" s="170"/>
      <c r="F280" s="170"/>
      <c r="G280" s="175"/>
      <c r="H280" s="175"/>
      <c r="I280" s="170"/>
      <c r="J280" s="176"/>
      <c r="K280" s="153"/>
      <c r="L280" s="170"/>
      <c r="M280" s="170"/>
      <c r="N280" s="170"/>
      <c r="O280" s="170"/>
      <c r="P280" s="170"/>
      <c r="Q280" s="158" t="str">
        <f t="shared" si="12"/>
        <v/>
      </c>
      <c r="R280" s="159" t="str">
        <f t="shared" si="13"/>
        <v/>
      </c>
      <c r="S280" s="156"/>
      <c r="T280" s="157" t="str">
        <f>IF($B280="","",IF(AND($Q280="yes",SUMPRODUCT((T$6:T279&gt;0)*($B$6:$B279=$B280)*1)=0),MAX(T$6:T279)+1,0))</f>
        <v/>
      </c>
      <c r="U280" s="157" t="str">
        <f>IF($B280="","",IF($Q280="yes",MAX(U$6:U279)+IF(OR($I280="",COUNTIF($R:$R,$I280)&gt;0),1,COUNTIF($B:$B,$I280)),0))</f>
        <v/>
      </c>
      <c r="V280" s="143"/>
    </row>
    <row r="281" spans="1:22" ht="15" customHeight="1" x14ac:dyDescent="0.25">
      <c r="A281" s="152">
        <f t="shared" si="14"/>
        <v>275</v>
      </c>
      <c r="B281" s="170"/>
      <c r="C281" s="170"/>
      <c r="D281" s="170"/>
      <c r="E281" s="170"/>
      <c r="F281" s="170"/>
      <c r="G281" s="175"/>
      <c r="H281" s="175"/>
      <c r="I281" s="170"/>
      <c r="J281" s="176"/>
      <c r="K281" s="153"/>
      <c r="L281" s="170"/>
      <c r="M281" s="170"/>
      <c r="N281" s="170"/>
      <c r="O281" s="170"/>
      <c r="P281" s="170"/>
      <c r="Q281" s="158" t="str">
        <f t="shared" si="12"/>
        <v/>
      </c>
      <c r="R281" s="159" t="str">
        <f t="shared" si="13"/>
        <v/>
      </c>
      <c r="S281" s="156"/>
      <c r="T281" s="157" t="str">
        <f>IF($B281="","",IF(AND($Q281="yes",SUMPRODUCT((T$6:T280&gt;0)*($B$6:$B280=$B281)*1)=0),MAX(T$6:T280)+1,0))</f>
        <v/>
      </c>
      <c r="U281" s="157" t="str">
        <f>IF($B281="","",IF($Q281="yes",MAX(U$6:U280)+IF(OR($I281="",COUNTIF($R:$R,$I281)&gt;0),1,COUNTIF($B:$B,$I281)),0))</f>
        <v/>
      </c>
      <c r="V281" s="143"/>
    </row>
    <row r="282" spans="1:22" ht="15" customHeight="1" x14ac:dyDescent="0.25">
      <c r="A282" s="152">
        <f t="shared" si="14"/>
        <v>276</v>
      </c>
      <c r="B282" s="170"/>
      <c r="C282" s="170"/>
      <c r="D282" s="170"/>
      <c r="E282" s="170"/>
      <c r="F282" s="170"/>
      <c r="G282" s="175"/>
      <c r="H282" s="175"/>
      <c r="I282" s="170"/>
      <c r="J282" s="176"/>
      <c r="K282" s="153"/>
      <c r="L282" s="170"/>
      <c r="M282" s="170"/>
      <c r="N282" s="170"/>
      <c r="O282" s="170"/>
      <c r="P282" s="170"/>
      <c r="Q282" s="158" t="str">
        <f t="shared" si="12"/>
        <v/>
      </c>
      <c r="R282" s="159" t="str">
        <f t="shared" si="13"/>
        <v/>
      </c>
      <c r="S282" s="156"/>
      <c r="T282" s="157" t="str">
        <f>IF($B282="","",IF(AND($Q282="yes",SUMPRODUCT((T$6:T281&gt;0)*($B$6:$B281=$B282)*1)=0),MAX(T$6:T281)+1,0))</f>
        <v/>
      </c>
      <c r="U282" s="157" t="str">
        <f>IF($B282="","",IF($Q282="yes",MAX(U$6:U281)+IF(OR($I282="",COUNTIF($R:$R,$I282)&gt;0),1,COUNTIF($B:$B,$I282)),0))</f>
        <v/>
      </c>
      <c r="V282" s="143"/>
    </row>
    <row r="283" spans="1:22" ht="15" customHeight="1" x14ac:dyDescent="0.25">
      <c r="A283" s="152">
        <f t="shared" si="14"/>
        <v>277</v>
      </c>
      <c r="B283" s="170"/>
      <c r="C283" s="170"/>
      <c r="D283" s="170"/>
      <c r="E283" s="170"/>
      <c r="F283" s="170"/>
      <c r="G283" s="175"/>
      <c r="H283" s="175"/>
      <c r="I283" s="170"/>
      <c r="J283" s="176"/>
      <c r="K283" s="153"/>
      <c r="L283" s="170"/>
      <c r="M283" s="170"/>
      <c r="N283" s="170"/>
      <c r="O283" s="170"/>
      <c r="P283" s="170"/>
      <c r="Q283" s="158" t="str">
        <f t="shared" si="12"/>
        <v/>
      </c>
      <c r="R283" s="159" t="str">
        <f t="shared" si="13"/>
        <v/>
      </c>
      <c r="S283" s="156"/>
      <c r="T283" s="157" t="str">
        <f>IF($B283="","",IF(AND($Q283="yes",SUMPRODUCT((T$6:T282&gt;0)*($B$6:$B282=$B283)*1)=0),MAX(T$6:T282)+1,0))</f>
        <v/>
      </c>
      <c r="U283" s="157" t="str">
        <f>IF($B283="","",IF($Q283="yes",MAX(U$6:U282)+IF(OR($I283="",COUNTIF($R:$R,$I283)&gt;0),1,COUNTIF($B:$B,$I283)),0))</f>
        <v/>
      </c>
      <c r="V283" s="143"/>
    </row>
    <row r="284" spans="1:22" ht="15" customHeight="1" x14ac:dyDescent="0.25">
      <c r="A284" s="152">
        <f t="shared" si="14"/>
        <v>278</v>
      </c>
      <c r="B284" s="170"/>
      <c r="C284" s="170"/>
      <c r="D284" s="170"/>
      <c r="E284" s="170"/>
      <c r="F284" s="170"/>
      <c r="G284" s="175"/>
      <c r="H284" s="175"/>
      <c r="I284" s="170"/>
      <c r="J284" s="176"/>
      <c r="K284" s="153"/>
      <c r="L284" s="170"/>
      <c r="M284" s="170"/>
      <c r="N284" s="170"/>
      <c r="O284" s="170"/>
      <c r="P284" s="170"/>
      <c r="Q284" s="158" t="str">
        <f t="shared" si="12"/>
        <v/>
      </c>
      <c r="R284" s="159" t="str">
        <f t="shared" si="13"/>
        <v/>
      </c>
      <c r="S284" s="156"/>
      <c r="T284" s="157" t="str">
        <f>IF($B284="","",IF(AND($Q284="yes",SUMPRODUCT((T$6:T283&gt;0)*($B$6:$B283=$B284)*1)=0),MAX(T$6:T283)+1,0))</f>
        <v/>
      </c>
      <c r="U284" s="157" t="str">
        <f>IF($B284="","",IF($Q284="yes",MAX(U$6:U283)+IF(OR($I284="",COUNTIF($R:$R,$I284)&gt;0),1,COUNTIF($B:$B,$I284)),0))</f>
        <v/>
      </c>
      <c r="V284" s="143"/>
    </row>
    <row r="285" spans="1:22" ht="15" customHeight="1" x14ac:dyDescent="0.25">
      <c r="A285" s="152">
        <f t="shared" si="14"/>
        <v>279</v>
      </c>
      <c r="B285" s="170"/>
      <c r="C285" s="170"/>
      <c r="D285" s="170"/>
      <c r="E285" s="170"/>
      <c r="F285" s="170"/>
      <c r="G285" s="175"/>
      <c r="H285" s="175"/>
      <c r="I285" s="170"/>
      <c r="J285" s="176"/>
      <c r="K285" s="153"/>
      <c r="L285" s="170"/>
      <c r="M285" s="170"/>
      <c r="N285" s="170"/>
      <c r="O285" s="170"/>
      <c r="P285" s="170"/>
      <c r="Q285" s="158" t="str">
        <f t="shared" si="12"/>
        <v/>
      </c>
      <c r="R285" s="159" t="str">
        <f t="shared" si="13"/>
        <v/>
      </c>
      <c r="S285" s="156"/>
      <c r="T285" s="157" t="str">
        <f>IF($B285="","",IF(AND($Q285="yes",SUMPRODUCT((T$6:T284&gt;0)*($B$6:$B284=$B285)*1)=0),MAX(T$6:T284)+1,0))</f>
        <v/>
      </c>
      <c r="U285" s="157" t="str">
        <f>IF($B285="","",IF($Q285="yes",MAX(U$6:U284)+IF(OR($I285="",COUNTIF($R:$R,$I285)&gt;0),1,COUNTIF($B:$B,$I285)),0))</f>
        <v/>
      </c>
      <c r="V285" s="143"/>
    </row>
    <row r="286" spans="1:22" ht="15" customHeight="1" x14ac:dyDescent="0.25">
      <c r="A286" s="152">
        <f t="shared" si="14"/>
        <v>280</v>
      </c>
      <c r="B286" s="170"/>
      <c r="C286" s="170"/>
      <c r="D286" s="170"/>
      <c r="E286" s="170"/>
      <c r="F286" s="170"/>
      <c r="G286" s="175"/>
      <c r="H286" s="175"/>
      <c r="I286" s="170"/>
      <c r="J286" s="176"/>
      <c r="K286" s="153"/>
      <c r="L286" s="170"/>
      <c r="M286" s="170"/>
      <c r="N286" s="170"/>
      <c r="O286" s="170"/>
      <c r="P286" s="170"/>
      <c r="Q286" s="158" t="str">
        <f t="shared" si="12"/>
        <v/>
      </c>
      <c r="R286" s="159" t="str">
        <f t="shared" si="13"/>
        <v/>
      </c>
      <c r="S286" s="156"/>
      <c r="T286" s="157" t="str">
        <f>IF($B286="","",IF(AND($Q286="yes",SUMPRODUCT((T$6:T285&gt;0)*($B$6:$B285=$B286)*1)=0),MAX(T$6:T285)+1,0))</f>
        <v/>
      </c>
      <c r="U286" s="157" t="str">
        <f>IF($B286="","",IF($Q286="yes",MAX(U$6:U285)+IF(OR($I286="",COUNTIF($R:$R,$I286)&gt;0),1,COUNTIF($B:$B,$I286)),0))</f>
        <v/>
      </c>
      <c r="V286" s="143"/>
    </row>
    <row r="287" spans="1:22" ht="15" customHeight="1" x14ac:dyDescent="0.25">
      <c r="A287" s="152">
        <f t="shared" si="14"/>
        <v>281</v>
      </c>
      <c r="B287" s="170"/>
      <c r="C287" s="170"/>
      <c r="D287" s="170"/>
      <c r="E287" s="170"/>
      <c r="F287" s="170"/>
      <c r="G287" s="175"/>
      <c r="H287" s="175"/>
      <c r="I287" s="170"/>
      <c r="J287" s="176"/>
      <c r="K287" s="153"/>
      <c r="L287" s="170"/>
      <c r="M287" s="170"/>
      <c r="N287" s="170"/>
      <c r="O287" s="170"/>
      <c r="P287" s="170"/>
      <c r="Q287" s="158" t="str">
        <f t="shared" si="12"/>
        <v/>
      </c>
      <c r="R287" s="159" t="str">
        <f t="shared" si="13"/>
        <v/>
      </c>
      <c r="S287" s="156"/>
      <c r="T287" s="157" t="str">
        <f>IF($B287="","",IF(AND($Q287="yes",SUMPRODUCT((T$6:T286&gt;0)*($B$6:$B286=$B287)*1)=0),MAX(T$6:T286)+1,0))</f>
        <v/>
      </c>
      <c r="U287" s="157" t="str">
        <f>IF($B287="","",IF($Q287="yes",MAX(U$6:U286)+IF(OR($I287="",COUNTIF($R:$R,$I287)&gt;0),1,COUNTIF($B:$B,$I287)),0))</f>
        <v/>
      </c>
      <c r="V287" s="143"/>
    </row>
    <row r="288" spans="1:22" ht="15" customHeight="1" x14ac:dyDescent="0.25">
      <c r="A288" s="152">
        <f t="shared" si="14"/>
        <v>282</v>
      </c>
      <c r="B288" s="170"/>
      <c r="C288" s="170"/>
      <c r="D288" s="170"/>
      <c r="E288" s="170"/>
      <c r="F288" s="170"/>
      <c r="G288" s="175"/>
      <c r="H288" s="175"/>
      <c r="I288" s="170"/>
      <c r="J288" s="176"/>
      <c r="K288" s="153"/>
      <c r="L288" s="170"/>
      <c r="M288" s="170"/>
      <c r="N288" s="170"/>
      <c r="O288" s="170"/>
      <c r="P288" s="170"/>
      <c r="Q288" s="158" t="str">
        <f t="shared" si="12"/>
        <v/>
      </c>
      <c r="R288" s="159" t="str">
        <f t="shared" si="13"/>
        <v/>
      </c>
      <c r="S288" s="156"/>
      <c r="T288" s="157" t="str">
        <f>IF($B288="","",IF(AND($Q288="yes",SUMPRODUCT((T$6:T287&gt;0)*($B$6:$B287=$B288)*1)=0),MAX(T$6:T287)+1,0))</f>
        <v/>
      </c>
      <c r="U288" s="157" t="str">
        <f>IF($B288="","",IF($Q288="yes",MAX(U$6:U287)+IF(OR($I288="",COUNTIF($R:$R,$I288)&gt;0),1,COUNTIF($B:$B,$I288)),0))</f>
        <v/>
      </c>
      <c r="V288" s="143"/>
    </row>
    <row r="289" spans="1:22" ht="15" customHeight="1" x14ac:dyDescent="0.25">
      <c r="A289" s="152">
        <f t="shared" si="14"/>
        <v>283</v>
      </c>
      <c r="B289" s="170"/>
      <c r="C289" s="170"/>
      <c r="D289" s="170"/>
      <c r="E289" s="170"/>
      <c r="F289" s="170"/>
      <c r="G289" s="175"/>
      <c r="H289" s="175"/>
      <c r="I289" s="170"/>
      <c r="J289" s="176"/>
      <c r="K289" s="153"/>
      <c r="L289" s="170"/>
      <c r="M289" s="170"/>
      <c r="N289" s="170"/>
      <c r="O289" s="170"/>
      <c r="P289" s="170"/>
      <c r="Q289" s="158" t="str">
        <f t="shared" si="12"/>
        <v/>
      </c>
      <c r="R289" s="159" t="str">
        <f t="shared" si="13"/>
        <v/>
      </c>
      <c r="S289" s="156"/>
      <c r="T289" s="157" t="str">
        <f>IF($B289="","",IF(AND($Q289="yes",SUMPRODUCT((T$6:T288&gt;0)*($B$6:$B288=$B289)*1)=0),MAX(T$6:T288)+1,0))</f>
        <v/>
      </c>
      <c r="U289" s="157" t="str">
        <f>IF($B289="","",IF($Q289="yes",MAX(U$6:U288)+IF(OR($I289="",COUNTIF($R:$R,$I289)&gt;0),1,COUNTIF($B:$B,$I289)),0))</f>
        <v/>
      </c>
      <c r="V289" s="143"/>
    </row>
    <row r="290" spans="1:22" ht="15" customHeight="1" x14ac:dyDescent="0.25">
      <c r="A290" s="152">
        <f t="shared" si="14"/>
        <v>284</v>
      </c>
      <c r="B290" s="170"/>
      <c r="C290" s="170"/>
      <c r="D290" s="170"/>
      <c r="E290" s="170"/>
      <c r="F290" s="170"/>
      <c r="G290" s="175"/>
      <c r="H290" s="175"/>
      <c r="I290" s="170"/>
      <c r="J290" s="176"/>
      <c r="K290" s="153"/>
      <c r="L290" s="170"/>
      <c r="M290" s="170"/>
      <c r="N290" s="170"/>
      <c r="O290" s="170"/>
      <c r="P290" s="170"/>
      <c r="Q290" s="158" t="str">
        <f t="shared" si="12"/>
        <v/>
      </c>
      <c r="R290" s="159" t="str">
        <f t="shared" si="13"/>
        <v/>
      </c>
      <c r="S290" s="156"/>
      <c r="T290" s="157" t="str">
        <f>IF($B290="","",IF(AND($Q290="yes",SUMPRODUCT((T$6:T289&gt;0)*($B$6:$B289=$B290)*1)=0),MAX(T$6:T289)+1,0))</f>
        <v/>
      </c>
      <c r="U290" s="157" t="str">
        <f>IF($B290="","",IF($Q290="yes",MAX(U$6:U289)+IF(OR($I290="",COUNTIF($R:$R,$I290)&gt;0),1,COUNTIF($B:$B,$I290)),0))</f>
        <v/>
      </c>
      <c r="V290" s="143"/>
    </row>
    <row r="291" spans="1:22" ht="15" customHeight="1" x14ac:dyDescent="0.25">
      <c r="A291" s="152">
        <f t="shared" si="14"/>
        <v>285</v>
      </c>
      <c r="B291" s="170"/>
      <c r="C291" s="170"/>
      <c r="D291" s="170"/>
      <c r="E291" s="170"/>
      <c r="F291" s="170"/>
      <c r="G291" s="175"/>
      <c r="H291" s="175"/>
      <c r="I291" s="170"/>
      <c r="J291" s="176"/>
      <c r="K291" s="153"/>
      <c r="L291" s="170"/>
      <c r="M291" s="170"/>
      <c r="N291" s="170"/>
      <c r="O291" s="170"/>
      <c r="P291" s="170"/>
      <c r="Q291" s="158" t="str">
        <f t="shared" si="12"/>
        <v/>
      </c>
      <c r="R291" s="159" t="str">
        <f t="shared" si="13"/>
        <v/>
      </c>
      <c r="S291" s="156"/>
      <c r="T291" s="157" t="str">
        <f>IF($B291="","",IF(AND($Q291="yes",SUMPRODUCT((T$6:T290&gt;0)*($B$6:$B290=$B291)*1)=0),MAX(T$6:T290)+1,0))</f>
        <v/>
      </c>
      <c r="U291" s="157" t="str">
        <f>IF($B291="","",IF($Q291="yes",MAX(U$6:U290)+IF(OR($I291="",COUNTIF($R:$R,$I291)&gt;0),1,COUNTIF($B:$B,$I291)),0))</f>
        <v/>
      </c>
      <c r="V291" s="143"/>
    </row>
    <row r="292" spans="1:22" ht="15" customHeight="1" x14ac:dyDescent="0.25">
      <c r="A292" s="152">
        <f t="shared" si="14"/>
        <v>286</v>
      </c>
      <c r="B292" s="170"/>
      <c r="C292" s="170"/>
      <c r="D292" s="170"/>
      <c r="E292" s="170"/>
      <c r="F292" s="170"/>
      <c r="G292" s="175"/>
      <c r="H292" s="175"/>
      <c r="I292" s="170"/>
      <c r="J292" s="176"/>
      <c r="K292" s="153"/>
      <c r="L292" s="170"/>
      <c r="M292" s="170"/>
      <c r="N292" s="170"/>
      <c r="O292" s="170"/>
      <c r="P292" s="170"/>
      <c r="Q292" s="158" t="str">
        <f t="shared" si="12"/>
        <v/>
      </c>
      <c r="R292" s="159" t="str">
        <f t="shared" si="13"/>
        <v/>
      </c>
      <c r="S292" s="156"/>
      <c r="T292" s="157" t="str">
        <f>IF($B292="","",IF(AND($Q292="yes",SUMPRODUCT((T$6:T291&gt;0)*($B$6:$B291=$B292)*1)=0),MAX(T$6:T291)+1,0))</f>
        <v/>
      </c>
      <c r="U292" s="157" t="str">
        <f>IF($B292="","",IF($Q292="yes",MAX(U$6:U291)+IF(OR($I292="",COUNTIF($R:$R,$I292)&gt;0),1,COUNTIF($B:$B,$I292)),0))</f>
        <v/>
      </c>
      <c r="V292" s="143"/>
    </row>
    <row r="293" spans="1:22" ht="15" customHeight="1" x14ac:dyDescent="0.25">
      <c r="A293" s="152">
        <f t="shared" si="14"/>
        <v>287</v>
      </c>
      <c r="B293" s="170"/>
      <c r="C293" s="170"/>
      <c r="D293" s="170"/>
      <c r="E293" s="170"/>
      <c r="F293" s="170"/>
      <c r="G293" s="175"/>
      <c r="H293" s="175"/>
      <c r="I293" s="170"/>
      <c r="J293" s="176"/>
      <c r="K293" s="153"/>
      <c r="L293" s="170"/>
      <c r="M293" s="170"/>
      <c r="N293" s="170"/>
      <c r="O293" s="170"/>
      <c r="P293" s="170"/>
      <c r="Q293" s="158" t="str">
        <f t="shared" si="12"/>
        <v/>
      </c>
      <c r="R293" s="159" t="str">
        <f t="shared" si="13"/>
        <v/>
      </c>
      <c r="S293" s="156"/>
      <c r="T293" s="157" t="str">
        <f>IF($B293="","",IF(AND($Q293="yes",SUMPRODUCT((T$6:T292&gt;0)*($B$6:$B292=$B293)*1)=0),MAX(T$6:T292)+1,0))</f>
        <v/>
      </c>
      <c r="U293" s="157" t="str">
        <f>IF($B293="","",IF($Q293="yes",MAX(U$6:U292)+IF(OR($I293="",COUNTIF($R:$R,$I293)&gt;0),1,COUNTIF($B:$B,$I293)),0))</f>
        <v/>
      </c>
      <c r="V293" s="143"/>
    </row>
    <row r="294" spans="1:22" ht="15" customHeight="1" x14ac:dyDescent="0.25">
      <c r="A294" s="152">
        <f t="shared" si="14"/>
        <v>288</v>
      </c>
      <c r="B294" s="170"/>
      <c r="C294" s="170"/>
      <c r="D294" s="170"/>
      <c r="E294" s="170"/>
      <c r="F294" s="170"/>
      <c r="G294" s="175"/>
      <c r="H294" s="175"/>
      <c r="I294" s="170"/>
      <c r="J294" s="176"/>
      <c r="K294" s="153"/>
      <c r="L294" s="170"/>
      <c r="M294" s="170"/>
      <c r="N294" s="170"/>
      <c r="O294" s="170"/>
      <c r="P294" s="170"/>
      <c r="Q294" s="158" t="str">
        <f t="shared" si="12"/>
        <v/>
      </c>
      <c r="R294" s="159" t="str">
        <f t="shared" si="13"/>
        <v/>
      </c>
      <c r="S294" s="156"/>
      <c r="T294" s="157" t="str">
        <f>IF($B294="","",IF(AND($Q294="yes",SUMPRODUCT((T$6:T293&gt;0)*($B$6:$B293=$B294)*1)=0),MAX(T$6:T293)+1,0))</f>
        <v/>
      </c>
      <c r="U294" s="157" t="str">
        <f>IF($B294="","",IF($Q294="yes",MAX(U$6:U293)+IF(OR($I294="",COUNTIF($R:$R,$I294)&gt;0),1,COUNTIF($B:$B,$I294)),0))</f>
        <v/>
      </c>
      <c r="V294" s="143"/>
    </row>
    <row r="295" spans="1:22" ht="15" customHeight="1" x14ac:dyDescent="0.25">
      <c r="A295" s="152">
        <f t="shared" si="14"/>
        <v>289</v>
      </c>
      <c r="B295" s="170"/>
      <c r="C295" s="170"/>
      <c r="D295" s="170"/>
      <c r="E295" s="170"/>
      <c r="F295" s="170"/>
      <c r="G295" s="175"/>
      <c r="H295" s="175"/>
      <c r="I295" s="170"/>
      <c r="J295" s="176"/>
      <c r="K295" s="153"/>
      <c r="L295" s="170"/>
      <c r="M295" s="170"/>
      <c r="N295" s="170"/>
      <c r="O295" s="170"/>
      <c r="P295" s="170"/>
      <c r="Q295" s="158" t="str">
        <f t="shared" si="12"/>
        <v/>
      </c>
      <c r="R295" s="159" t="str">
        <f t="shared" si="13"/>
        <v/>
      </c>
      <c r="S295" s="156"/>
      <c r="T295" s="157" t="str">
        <f>IF($B295="","",IF(AND($Q295="yes",SUMPRODUCT((T$6:T294&gt;0)*($B$6:$B294=$B295)*1)=0),MAX(T$6:T294)+1,0))</f>
        <v/>
      </c>
      <c r="U295" s="157" t="str">
        <f>IF($B295="","",IF($Q295="yes",MAX(U$6:U294)+IF(OR($I295="",COUNTIF($R:$R,$I295)&gt;0),1,COUNTIF($B:$B,$I295)),0))</f>
        <v/>
      </c>
      <c r="V295" s="143"/>
    </row>
    <row r="296" spans="1:22" ht="15" customHeight="1" x14ac:dyDescent="0.25">
      <c r="A296" s="152">
        <f t="shared" si="14"/>
        <v>290</v>
      </c>
      <c r="B296" s="170"/>
      <c r="C296" s="170"/>
      <c r="D296" s="170"/>
      <c r="E296" s="170"/>
      <c r="F296" s="170"/>
      <c r="G296" s="175"/>
      <c r="H296" s="175"/>
      <c r="I296" s="170"/>
      <c r="J296" s="176"/>
      <c r="K296" s="153"/>
      <c r="L296" s="170"/>
      <c r="M296" s="170"/>
      <c r="N296" s="170"/>
      <c r="O296" s="170"/>
      <c r="P296" s="170"/>
      <c r="Q296" s="158" t="str">
        <f t="shared" si="12"/>
        <v/>
      </c>
      <c r="R296" s="159" t="str">
        <f t="shared" si="13"/>
        <v/>
      </c>
      <c r="S296" s="156"/>
      <c r="T296" s="157" t="str">
        <f>IF($B296="","",IF(AND($Q296="yes",SUMPRODUCT((T$6:T295&gt;0)*($B$6:$B295=$B296)*1)=0),MAX(T$6:T295)+1,0))</f>
        <v/>
      </c>
      <c r="U296" s="157" t="str">
        <f>IF($B296="","",IF($Q296="yes",MAX(U$6:U295)+IF(OR($I296="",COUNTIF($R:$R,$I296)&gt;0),1,COUNTIF($B:$B,$I296)),0))</f>
        <v/>
      </c>
      <c r="V296" s="143"/>
    </row>
    <row r="297" spans="1:22" ht="15" customHeight="1" x14ac:dyDescent="0.25">
      <c r="A297" s="152">
        <f t="shared" si="14"/>
        <v>291</v>
      </c>
      <c r="B297" s="170"/>
      <c r="C297" s="170"/>
      <c r="D297" s="170"/>
      <c r="E297" s="170"/>
      <c r="F297" s="170"/>
      <c r="G297" s="175"/>
      <c r="H297" s="175"/>
      <c r="I297" s="170"/>
      <c r="J297" s="176"/>
      <c r="K297" s="153"/>
      <c r="L297" s="170"/>
      <c r="M297" s="170"/>
      <c r="N297" s="170"/>
      <c r="O297" s="170"/>
      <c r="P297" s="170"/>
      <c r="Q297" s="158" t="str">
        <f t="shared" si="12"/>
        <v/>
      </c>
      <c r="R297" s="159" t="str">
        <f t="shared" si="13"/>
        <v/>
      </c>
      <c r="S297" s="156"/>
      <c r="T297" s="157" t="str">
        <f>IF($B297="","",IF(AND($Q297="yes",SUMPRODUCT((T$6:T296&gt;0)*($B$6:$B296=$B297)*1)=0),MAX(T$6:T296)+1,0))</f>
        <v/>
      </c>
      <c r="U297" s="157" t="str">
        <f>IF($B297="","",IF($Q297="yes",MAX(U$6:U296)+IF(OR($I297="",COUNTIF($R:$R,$I297)&gt;0),1,COUNTIF($B:$B,$I297)),0))</f>
        <v/>
      </c>
      <c r="V297" s="143"/>
    </row>
    <row r="298" spans="1:22" ht="15" customHeight="1" x14ac:dyDescent="0.25">
      <c r="A298" s="152">
        <f t="shared" si="14"/>
        <v>292</v>
      </c>
      <c r="B298" s="170"/>
      <c r="C298" s="170"/>
      <c r="D298" s="170"/>
      <c r="E298" s="170"/>
      <c r="F298" s="170"/>
      <c r="G298" s="175"/>
      <c r="H298" s="175"/>
      <c r="I298" s="170"/>
      <c r="J298" s="176"/>
      <c r="K298" s="153"/>
      <c r="L298" s="170"/>
      <c r="M298" s="170"/>
      <c r="N298" s="170"/>
      <c r="O298" s="170"/>
      <c r="P298" s="170"/>
      <c r="Q298" s="158" t="str">
        <f t="shared" si="12"/>
        <v/>
      </c>
      <c r="R298" s="159" t="str">
        <f t="shared" si="13"/>
        <v/>
      </c>
      <c r="S298" s="156"/>
      <c r="T298" s="157" t="str">
        <f>IF($B298="","",IF(AND($Q298="yes",SUMPRODUCT((T$6:T297&gt;0)*($B$6:$B297=$B298)*1)=0),MAX(T$6:T297)+1,0))</f>
        <v/>
      </c>
      <c r="U298" s="157" t="str">
        <f>IF($B298="","",IF($Q298="yes",MAX(U$6:U297)+IF(OR($I298="",COUNTIF($R:$R,$I298)&gt;0),1,COUNTIF($B:$B,$I298)),0))</f>
        <v/>
      </c>
      <c r="V298" s="143"/>
    </row>
    <row r="299" spans="1:22" ht="15" customHeight="1" x14ac:dyDescent="0.25">
      <c r="A299" s="152">
        <f t="shared" si="14"/>
        <v>293</v>
      </c>
      <c r="B299" s="170"/>
      <c r="C299" s="170"/>
      <c r="D299" s="170"/>
      <c r="E299" s="170"/>
      <c r="F299" s="170"/>
      <c r="G299" s="175"/>
      <c r="H299" s="175"/>
      <c r="I299" s="170"/>
      <c r="J299" s="176"/>
      <c r="K299" s="153"/>
      <c r="L299" s="170"/>
      <c r="M299" s="170"/>
      <c r="N299" s="170"/>
      <c r="O299" s="170"/>
      <c r="P299" s="170"/>
      <c r="Q299" s="158" t="str">
        <f t="shared" si="12"/>
        <v/>
      </c>
      <c r="R299" s="159" t="str">
        <f t="shared" si="13"/>
        <v/>
      </c>
      <c r="S299" s="156"/>
      <c r="T299" s="157" t="str">
        <f>IF($B299="","",IF(AND($Q299="yes",SUMPRODUCT((T$6:T298&gt;0)*($B$6:$B298=$B299)*1)=0),MAX(T$6:T298)+1,0))</f>
        <v/>
      </c>
      <c r="U299" s="157" t="str">
        <f>IF($B299="","",IF($Q299="yes",MAX(U$6:U298)+IF(OR($I299="",COUNTIF($R:$R,$I299)&gt;0),1,COUNTIF($B:$B,$I299)),0))</f>
        <v/>
      </c>
      <c r="V299" s="143"/>
    </row>
    <row r="300" spans="1:22" ht="15" customHeight="1" x14ac:dyDescent="0.25">
      <c r="A300" s="152">
        <f t="shared" si="14"/>
        <v>294</v>
      </c>
      <c r="B300" s="170"/>
      <c r="C300" s="170"/>
      <c r="D300" s="170"/>
      <c r="E300" s="170"/>
      <c r="F300" s="170"/>
      <c r="G300" s="175"/>
      <c r="H300" s="175"/>
      <c r="I300" s="170"/>
      <c r="J300" s="176"/>
      <c r="K300" s="153"/>
      <c r="L300" s="170"/>
      <c r="M300" s="170"/>
      <c r="N300" s="170"/>
      <c r="O300" s="170"/>
      <c r="P300" s="170"/>
      <c r="Q300" s="158" t="str">
        <f t="shared" si="12"/>
        <v/>
      </c>
      <c r="R300" s="159" t="str">
        <f t="shared" si="13"/>
        <v/>
      </c>
      <c r="S300" s="156"/>
      <c r="T300" s="157" t="str">
        <f>IF($B300="","",IF(AND($Q300="yes",SUMPRODUCT((T$6:T299&gt;0)*($B$6:$B299=$B300)*1)=0),MAX(T$6:T299)+1,0))</f>
        <v/>
      </c>
      <c r="U300" s="157" t="str">
        <f>IF($B300="","",IF($Q300="yes",MAX(U$6:U299)+IF(OR($I300="",COUNTIF($R:$R,$I300)&gt;0),1,COUNTIF($B:$B,$I300)),0))</f>
        <v/>
      </c>
      <c r="V300" s="143"/>
    </row>
    <row r="301" spans="1:22" ht="15" customHeight="1" x14ac:dyDescent="0.25">
      <c r="A301" s="152">
        <f t="shared" si="14"/>
        <v>295</v>
      </c>
      <c r="B301" s="170"/>
      <c r="C301" s="170"/>
      <c r="D301" s="170"/>
      <c r="E301" s="170"/>
      <c r="F301" s="170"/>
      <c r="G301" s="175"/>
      <c r="H301" s="175"/>
      <c r="I301" s="170"/>
      <c r="J301" s="176"/>
      <c r="K301" s="153"/>
      <c r="L301" s="170"/>
      <c r="M301" s="170"/>
      <c r="N301" s="170"/>
      <c r="O301" s="170"/>
      <c r="P301" s="170"/>
      <c r="Q301" s="158" t="str">
        <f t="shared" si="12"/>
        <v/>
      </c>
      <c r="R301" s="159" t="str">
        <f t="shared" si="13"/>
        <v/>
      </c>
      <c r="S301" s="156"/>
      <c r="T301" s="157" t="str">
        <f>IF($B301="","",IF(AND($Q301="yes",SUMPRODUCT((T$6:T300&gt;0)*($B$6:$B300=$B301)*1)=0),MAX(T$6:T300)+1,0))</f>
        <v/>
      </c>
      <c r="U301" s="157" t="str">
        <f>IF($B301="","",IF($Q301="yes",MAX(U$6:U300)+IF(OR($I301="",COUNTIF($R:$R,$I301)&gt;0),1,COUNTIF($B:$B,$I301)),0))</f>
        <v/>
      </c>
      <c r="V301" s="143"/>
    </row>
    <row r="302" spans="1:22" ht="15" customHeight="1" x14ac:dyDescent="0.25">
      <c r="A302" s="152">
        <f t="shared" si="14"/>
        <v>296</v>
      </c>
      <c r="B302" s="170"/>
      <c r="C302" s="170"/>
      <c r="D302" s="170"/>
      <c r="E302" s="170"/>
      <c r="F302" s="170"/>
      <c r="G302" s="175"/>
      <c r="H302" s="175"/>
      <c r="I302" s="170"/>
      <c r="J302" s="176"/>
      <c r="K302" s="153"/>
      <c r="L302" s="170"/>
      <c r="M302" s="170"/>
      <c r="N302" s="170"/>
      <c r="O302" s="170"/>
      <c r="P302" s="170"/>
      <c r="Q302" s="158" t="str">
        <f t="shared" si="12"/>
        <v/>
      </c>
      <c r="R302" s="159" t="str">
        <f t="shared" si="13"/>
        <v/>
      </c>
      <c r="S302" s="156"/>
      <c r="T302" s="157" t="str">
        <f>IF($B302="","",IF(AND($Q302="yes",SUMPRODUCT((T$6:T301&gt;0)*($B$6:$B301=$B302)*1)=0),MAX(T$6:T301)+1,0))</f>
        <v/>
      </c>
      <c r="U302" s="157" t="str">
        <f>IF($B302="","",IF($Q302="yes",MAX(U$6:U301)+IF(OR($I302="",COUNTIF($R:$R,$I302)&gt;0),1,COUNTIF($B:$B,$I302)),0))</f>
        <v/>
      </c>
      <c r="V302" s="143"/>
    </row>
    <row r="303" spans="1:22" ht="15" customHeight="1" x14ac:dyDescent="0.25">
      <c r="A303" s="152">
        <f t="shared" si="14"/>
        <v>297</v>
      </c>
      <c r="B303" s="170"/>
      <c r="C303" s="170"/>
      <c r="D303" s="170"/>
      <c r="E303" s="170"/>
      <c r="F303" s="170"/>
      <c r="G303" s="175"/>
      <c r="H303" s="175"/>
      <c r="I303" s="170"/>
      <c r="J303" s="176"/>
      <c r="K303" s="153"/>
      <c r="L303" s="170"/>
      <c r="M303" s="170"/>
      <c r="N303" s="170"/>
      <c r="O303" s="170"/>
      <c r="P303" s="170"/>
      <c r="Q303" s="158" t="str">
        <f t="shared" si="12"/>
        <v/>
      </c>
      <c r="R303" s="159" t="str">
        <f t="shared" si="13"/>
        <v/>
      </c>
      <c r="S303" s="156"/>
      <c r="T303" s="157" t="str">
        <f>IF($B303="","",IF(AND($Q303="yes",SUMPRODUCT((T$6:T302&gt;0)*($B$6:$B302=$B303)*1)=0),MAX(T$6:T302)+1,0))</f>
        <v/>
      </c>
      <c r="U303" s="157" t="str">
        <f>IF($B303="","",IF($Q303="yes",MAX(U$6:U302)+IF(OR($I303="",COUNTIF($R:$R,$I303)&gt;0),1,COUNTIF($B:$B,$I303)),0))</f>
        <v/>
      </c>
      <c r="V303" s="143"/>
    </row>
    <row r="304" spans="1:22" ht="15" customHeight="1" x14ac:dyDescent="0.25">
      <c r="A304" s="152">
        <f t="shared" si="14"/>
        <v>298</v>
      </c>
      <c r="B304" s="170"/>
      <c r="C304" s="170"/>
      <c r="D304" s="170"/>
      <c r="E304" s="170"/>
      <c r="F304" s="170"/>
      <c r="G304" s="175"/>
      <c r="H304" s="175"/>
      <c r="I304" s="170"/>
      <c r="J304" s="176"/>
      <c r="K304" s="153"/>
      <c r="L304" s="170"/>
      <c r="M304" s="170"/>
      <c r="N304" s="170"/>
      <c r="O304" s="170"/>
      <c r="P304" s="170"/>
      <c r="Q304" s="158" t="str">
        <f t="shared" si="12"/>
        <v/>
      </c>
      <c r="R304" s="159" t="str">
        <f t="shared" si="13"/>
        <v/>
      </c>
      <c r="S304" s="156"/>
      <c r="T304" s="157" t="str">
        <f>IF($B304="","",IF(AND($Q304="yes",SUMPRODUCT((T$6:T303&gt;0)*($B$6:$B303=$B304)*1)=0),MAX(T$6:T303)+1,0))</f>
        <v/>
      </c>
      <c r="U304" s="157" t="str">
        <f>IF($B304="","",IF($Q304="yes",MAX(U$6:U303)+IF(OR($I304="",COUNTIF($R:$R,$I304)&gt;0),1,COUNTIF($B:$B,$I304)),0))</f>
        <v/>
      </c>
      <c r="V304" s="143"/>
    </row>
    <row r="305" spans="1:22" ht="15" customHeight="1" x14ac:dyDescent="0.25">
      <c r="A305" s="152">
        <f t="shared" si="14"/>
        <v>299</v>
      </c>
      <c r="B305" s="170"/>
      <c r="C305" s="170"/>
      <c r="D305" s="170"/>
      <c r="E305" s="170"/>
      <c r="F305" s="170"/>
      <c r="G305" s="175"/>
      <c r="H305" s="175"/>
      <c r="I305" s="170"/>
      <c r="J305" s="176"/>
      <c r="K305" s="153"/>
      <c r="L305" s="170"/>
      <c r="M305" s="170"/>
      <c r="N305" s="170"/>
      <c r="O305" s="170"/>
      <c r="P305" s="170"/>
      <c r="Q305" s="158" t="str">
        <f t="shared" si="12"/>
        <v/>
      </c>
      <c r="R305" s="159" t="str">
        <f t="shared" si="13"/>
        <v/>
      </c>
      <c r="S305" s="156"/>
      <c r="T305" s="157" t="str">
        <f>IF($B305="","",IF(AND($Q305="yes",SUMPRODUCT((T$6:T304&gt;0)*($B$6:$B304=$B305)*1)=0),MAX(T$6:T304)+1,0))</f>
        <v/>
      </c>
      <c r="U305" s="157" t="str">
        <f>IF($B305="","",IF($Q305="yes",MAX(U$6:U304)+IF(OR($I305="",COUNTIF($R:$R,$I305)&gt;0),1,COUNTIF($B:$B,$I305)),0))</f>
        <v/>
      </c>
      <c r="V305" s="143"/>
    </row>
    <row r="306" spans="1:22" ht="15" customHeight="1" x14ac:dyDescent="0.25">
      <c r="A306" s="152">
        <f t="shared" si="14"/>
        <v>300</v>
      </c>
      <c r="B306" s="170"/>
      <c r="C306" s="170"/>
      <c r="D306" s="170"/>
      <c r="E306" s="170"/>
      <c r="F306" s="170"/>
      <c r="G306" s="175"/>
      <c r="H306" s="175"/>
      <c r="I306" s="170"/>
      <c r="J306" s="176"/>
      <c r="K306" s="153"/>
      <c r="L306" s="170"/>
      <c r="M306" s="170"/>
      <c r="N306" s="170"/>
      <c r="O306" s="170"/>
      <c r="P306" s="170"/>
      <c r="Q306" s="158" t="str">
        <f t="shared" si="12"/>
        <v/>
      </c>
      <c r="R306" s="159" t="str">
        <f t="shared" si="13"/>
        <v/>
      </c>
      <c r="S306" s="156"/>
      <c r="T306" s="157" t="str">
        <f>IF($B306="","",IF(AND($Q306="yes",SUMPRODUCT((T$6:T305&gt;0)*($B$6:$B305=$B306)*1)=0),MAX(T$6:T305)+1,0))</f>
        <v/>
      </c>
      <c r="U306" s="157" t="str">
        <f>IF($B306="","",IF($Q306="yes",MAX(U$6:U305)+IF(OR($I306="",COUNTIF($R:$R,$I306)&gt;0),1,COUNTIF($B:$B,$I306)),0))</f>
        <v/>
      </c>
      <c r="V306" s="143"/>
    </row>
    <row r="307" spans="1:22" ht="15" customHeight="1" x14ac:dyDescent="0.25">
      <c r="A307" s="152">
        <f t="shared" si="14"/>
        <v>301</v>
      </c>
      <c r="B307" s="170"/>
      <c r="C307" s="170"/>
      <c r="D307" s="170"/>
      <c r="E307" s="170"/>
      <c r="F307" s="170"/>
      <c r="G307" s="175"/>
      <c r="H307" s="175"/>
      <c r="I307" s="170"/>
      <c r="J307" s="176"/>
      <c r="K307" s="153"/>
      <c r="L307" s="170"/>
      <c r="M307" s="170"/>
      <c r="N307" s="170"/>
      <c r="O307" s="170"/>
      <c r="P307" s="170"/>
      <c r="Q307" s="158" t="str">
        <f t="shared" si="12"/>
        <v/>
      </c>
      <c r="R307" s="159" t="str">
        <f t="shared" si="13"/>
        <v/>
      </c>
      <c r="S307" s="156"/>
      <c r="T307" s="157" t="str">
        <f>IF($B307="","",IF(AND($Q307="yes",SUMPRODUCT((T$6:T306&gt;0)*($B$6:$B306=$B307)*1)=0),MAX(T$6:T306)+1,0))</f>
        <v/>
      </c>
      <c r="U307" s="157" t="str">
        <f>IF($B307="","",IF($Q307="yes",MAX(U$6:U306)+IF(OR($I307="",COUNTIF($R:$R,$I307)&gt;0),1,COUNTIF($B:$B,$I307)),0))</f>
        <v/>
      </c>
      <c r="V307" s="143"/>
    </row>
    <row r="308" spans="1:22" ht="15" customHeight="1" x14ac:dyDescent="0.25">
      <c r="A308" s="152">
        <f t="shared" si="14"/>
        <v>302</v>
      </c>
      <c r="B308" s="170"/>
      <c r="C308" s="170"/>
      <c r="D308" s="170"/>
      <c r="E308" s="170"/>
      <c r="F308" s="170"/>
      <c r="G308" s="175"/>
      <c r="H308" s="175"/>
      <c r="I308" s="170"/>
      <c r="J308" s="176"/>
      <c r="K308" s="153"/>
      <c r="L308" s="170"/>
      <c r="M308" s="170"/>
      <c r="N308" s="170"/>
      <c r="O308" s="170"/>
      <c r="P308" s="170"/>
      <c r="Q308" s="158" t="str">
        <f t="shared" si="12"/>
        <v/>
      </c>
      <c r="R308" s="159" t="str">
        <f t="shared" si="13"/>
        <v/>
      </c>
      <c r="S308" s="156"/>
      <c r="T308" s="157" t="str">
        <f>IF($B308="","",IF(AND($Q308="yes",SUMPRODUCT((T$6:T307&gt;0)*($B$6:$B307=$B308)*1)=0),MAX(T$6:T307)+1,0))</f>
        <v/>
      </c>
      <c r="U308" s="157" t="str">
        <f>IF($B308="","",IF($Q308="yes",MAX(U$6:U307)+IF(OR($I308="",COUNTIF($R:$R,$I308)&gt;0),1,COUNTIF($B:$B,$I308)),0))</f>
        <v/>
      </c>
      <c r="V308" s="143"/>
    </row>
    <row r="309" spans="1:22" ht="15" customHeight="1" x14ac:dyDescent="0.25">
      <c r="A309" s="152">
        <f t="shared" si="14"/>
        <v>303</v>
      </c>
      <c r="B309" s="170"/>
      <c r="C309" s="170"/>
      <c r="D309" s="170"/>
      <c r="E309" s="170"/>
      <c r="F309" s="170"/>
      <c r="G309" s="175"/>
      <c r="H309" s="175"/>
      <c r="I309" s="170"/>
      <c r="J309" s="176"/>
      <c r="K309" s="153"/>
      <c r="L309" s="170"/>
      <c r="M309" s="170"/>
      <c r="N309" s="170"/>
      <c r="O309" s="170"/>
      <c r="P309" s="170"/>
      <c r="Q309" s="158" t="str">
        <f t="shared" si="12"/>
        <v/>
      </c>
      <c r="R309" s="159" t="str">
        <f t="shared" si="13"/>
        <v/>
      </c>
      <c r="S309" s="156"/>
      <c r="T309" s="157" t="str">
        <f>IF($B309="","",IF(AND($Q309="yes",SUMPRODUCT((T$6:T308&gt;0)*($B$6:$B308=$B309)*1)=0),MAX(T$6:T308)+1,0))</f>
        <v/>
      </c>
      <c r="U309" s="157" t="str">
        <f>IF($B309="","",IF($Q309="yes",MAX(U$6:U308)+IF(OR($I309="",COUNTIF($R:$R,$I309)&gt;0),1,COUNTIF($B:$B,$I309)),0))</f>
        <v/>
      </c>
      <c r="V309" s="143"/>
    </row>
    <row r="310" spans="1:22" ht="15" customHeight="1" x14ac:dyDescent="0.25">
      <c r="A310" s="152">
        <f t="shared" si="14"/>
        <v>304</v>
      </c>
      <c r="B310" s="170"/>
      <c r="C310" s="170"/>
      <c r="D310" s="170"/>
      <c r="E310" s="170"/>
      <c r="F310" s="170"/>
      <c r="G310" s="175"/>
      <c r="H310" s="175"/>
      <c r="I310" s="170"/>
      <c r="J310" s="176"/>
      <c r="K310" s="153"/>
      <c r="L310" s="170"/>
      <c r="M310" s="170"/>
      <c r="N310" s="170"/>
      <c r="O310" s="170"/>
      <c r="P310" s="170"/>
      <c r="Q310" s="158" t="str">
        <f t="shared" si="12"/>
        <v/>
      </c>
      <c r="R310" s="159" t="str">
        <f t="shared" si="13"/>
        <v/>
      </c>
      <c r="S310" s="156"/>
      <c r="T310" s="157" t="str">
        <f>IF($B310="","",IF(AND($Q310="yes",SUMPRODUCT((T$6:T309&gt;0)*($B$6:$B309=$B310)*1)=0),MAX(T$6:T309)+1,0))</f>
        <v/>
      </c>
      <c r="U310" s="157" t="str">
        <f>IF($B310="","",IF($Q310="yes",MAX(U$6:U309)+IF(OR($I310="",COUNTIF($R:$R,$I310)&gt;0),1,COUNTIF($B:$B,$I310)),0))</f>
        <v/>
      </c>
      <c r="V310" s="143"/>
    </row>
    <row r="311" spans="1:22" ht="15" customHeight="1" x14ac:dyDescent="0.25">
      <c r="A311" s="152">
        <f t="shared" si="14"/>
        <v>305</v>
      </c>
      <c r="B311" s="170"/>
      <c r="C311" s="170"/>
      <c r="D311" s="170"/>
      <c r="E311" s="170"/>
      <c r="F311" s="170"/>
      <c r="G311" s="175"/>
      <c r="H311" s="175"/>
      <c r="I311" s="170"/>
      <c r="J311" s="176"/>
      <c r="K311" s="153"/>
      <c r="L311" s="170"/>
      <c r="M311" s="170"/>
      <c r="N311" s="170"/>
      <c r="O311" s="170"/>
      <c r="P311" s="170"/>
      <c r="Q311" s="158" t="str">
        <f t="shared" si="12"/>
        <v/>
      </c>
      <c r="R311" s="159" t="str">
        <f t="shared" si="13"/>
        <v/>
      </c>
      <c r="S311" s="156"/>
      <c r="T311" s="157" t="str">
        <f>IF($B311="","",IF(AND($Q311="yes",SUMPRODUCT((T$6:T310&gt;0)*($B$6:$B310=$B311)*1)=0),MAX(T$6:T310)+1,0))</f>
        <v/>
      </c>
      <c r="U311" s="157" t="str">
        <f>IF($B311="","",IF($Q311="yes",MAX(U$6:U310)+IF(OR($I311="",COUNTIF($R:$R,$I311)&gt;0),1,COUNTIF($B:$B,$I311)),0))</f>
        <v/>
      </c>
      <c r="V311" s="143"/>
    </row>
    <row r="312" spans="1:22" ht="15" customHeight="1" x14ac:dyDescent="0.25">
      <c r="A312" s="152">
        <f t="shared" si="14"/>
        <v>306</v>
      </c>
      <c r="B312" s="170"/>
      <c r="C312" s="170"/>
      <c r="D312" s="170"/>
      <c r="E312" s="170"/>
      <c r="F312" s="170"/>
      <c r="G312" s="175"/>
      <c r="H312" s="175"/>
      <c r="I312" s="170"/>
      <c r="J312" s="176"/>
      <c r="K312" s="153"/>
      <c r="L312" s="170"/>
      <c r="M312" s="170"/>
      <c r="N312" s="170"/>
      <c r="O312" s="170"/>
      <c r="P312" s="170"/>
      <c r="Q312" s="158" t="str">
        <f t="shared" si="12"/>
        <v/>
      </c>
      <c r="R312" s="159" t="str">
        <f t="shared" si="13"/>
        <v/>
      </c>
      <c r="S312" s="156"/>
      <c r="T312" s="157" t="str">
        <f>IF($B312="","",IF(AND($Q312="yes",SUMPRODUCT((T$6:T311&gt;0)*($B$6:$B311=$B312)*1)=0),MAX(T$6:T311)+1,0))</f>
        <v/>
      </c>
      <c r="U312" s="157" t="str">
        <f>IF($B312="","",IF($Q312="yes",MAX(U$6:U311)+IF(OR($I312="",COUNTIF($R:$R,$I312)&gt;0),1,COUNTIF($B:$B,$I312)),0))</f>
        <v/>
      </c>
      <c r="V312" s="143"/>
    </row>
    <row r="313" spans="1:22" ht="15" customHeight="1" x14ac:dyDescent="0.25">
      <c r="A313" s="152">
        <f t="shared" si="14"/>
        <v>307</v>
      </c>
      <c r="B313" s="170"/>
      <c r="C313" s="170"/>
      <c r="D313" s="170"/>
      <c r="E313" s="170"/>
      <c r="F313" s="170"/>
      <c r="G313" s="175"/>
      <c r="H313" s="175"/>
      <c r="I313" s="170"/>
      <c r="J313" s="176"/>
      <c r="K313" s="153"/>
      <c r="L313" s="170"/>
      <c r="M313" s="170"/>
      <c r="N313" s="170"/>
      <c r="O313" s="170"/>
      <c r="P313" s="170"/>
      <c r="Q313" s="158" t="str">
        <f t="shared" si="12"/>
        <v/>
      </c>
      <c r="R313" s="159" t="str">
        <f t="shared" si="13"/>
        <v/>
      </c>
      <c r="S313" s="156"/>
      <c r="T313" s="157" t="str">
        <f>IF($B313="","",IF(AND($Q313="yes",SUMPRODUCT((T$6:T312&gt;0)*($B$6:$B312=$B313)*1)=0),MAX(T$6:T312)+1,0))</f>
        <v/>
      </c>
      <c r="U313" s="157" t="str">
        <f>IF($B313="","",IF($Q313="yes",MAX(U$6:U312)+IF(OR($I313="",COUNTIF($R:$R,$I313)&gt;0),1,COUNTIF($B:$B,$I313)),0))</f>
        <v/>
      </c>
      <c r="V313" s="143"/>
    </row>
    <row r="314" spans="1:22" ht="15" customHeight="1" x14ac:dyDescent="0.25">
      <c r="A314" s="152">
        <f t="shared" si="14"/>
        <v>308</v>
      </c>
      <c r="B314" s="170"/>
      <c r="C314" s="170"/>
      <c r="D314" s="170"/>
      <c r="E314" s="170"/>
      <c r="F314" s="170"/>
      <c r="G314" s="175"/>
      <c r="H314" s="175"/>
      <c r="I314" s="170"/>
      <c r="J314" s="176"/>
      <c r="K314" s="153"/>
      <c r="L314" s="170"/>
      <c r="M314" s="170"/>
      <c r="N314" s="170"/>
      <c r="O314" s="170"/>
      <c r="P314" s="170"/>
      <c r="Q314" s="158" t="str">
        <f t="shared" si="12"/>
        <v/>
      </c>
      <c r="R314" s="159" t="str">
        <f t="shared" si="13"/>
        <v/>
      </c>
      <c r="S314" s="156"/>
      <c r="T314" s="157" t="str">
        <f>IF($B314="","",IF(AND($Q314="yes",SUMPRODUCT((T$6:T313&gt;0)*($B$6:$B313=$B314)*1)=0),MAX(T$6:T313)+1,0))</f>
        <v/>
      </c>
      <c r="U314" s="157" t="str">
        <f>IF($B314="","",IF($Q314="yes",MAX(U$6:U313)+IF(OR($I314="",COUNTIF($R:$R,$I314)&gt;0),1,COUNTIF($B:$B,$I314)),0))</f>
        <v/>
      </c>
      <c r="V314" s="143"/>
    </row>
    <row r="315" spans="1:22" ht="15" customHeight="1" x14ac:dyDescent="0.25">
      <c r="A315" s="152">
        <f t="shared" si="14"/>
        <v>309</v>
      </c>
      <c r="B315" s="170"/>
      <c r="C315" s="170"/>
      <c r="D315" s="170"/>
      <c r="E315" s="170"/>
      <c r="F315" s="170"/>
      <c r="G315" s="175"/>
      <c r="H315" s="175"/>
      <c r="I315" s="170"/>
      <c r="J315" s="176"/>
      <c r="K315" s="153"/>
      <c r="L315" s="170"/>
      <c r="M315" s="170"/>
      <c r="N315" s="170"/>
      <c r="O315" s="170"/>
      <c r="P315" s="170"/>
      <c r="Q315" s="158" t="str">
        <f t="shared" si="12"/>
        <v/>
      </c>
      <c r="R315" s="159" t="str">
        <f t="shared" si="13"/>
        <v/>
      </c>
      <c r="S315" s="156"/>
      <c r="T315" s="157" t="str">
        <f>IF($B315="","",IF(AND($Q315="yes",SUMPRODUCT((T$6:T314&gt;0)*($B$6:$B314=$B315)*1)=0),MAX(T$6:T314)+1,0))</f>
        <v/>
      </c>
      <c r="U315" s="157" t="str">
        <f>IF($B315="","",IF($Q315="yes",MAX(U$6:U314)+IF(OR($I315="",COUNTIF($R:$R,$I315)&gt;0),1,COUNTIF($B:$B,$I315)),0))</f>
        <v/>
      </c>
      <c r="V315" s="143"/>
    </row>
    <row r="316" spans="1:22" ht="15" customHeight="1" x14ac:dyDescent="0.25">
      <c r="A316" s="152">
        <f t="shared" si="14"/>
        <v>310</v>
      </c>
      <c r="B316" s="170"/>
      <c r="C316" s="170"/>
      <c r="D316" s="170"/>
      <c r="E316" s="170"/>
      <c r="F316" s="170"/>
      <c r="G316" s="175"/>
      <c r="H316" s="175"/>
      <c r="I316" s="170"/>
      <c r="J316" s="176"/>
      <c r="K316" s="153"/>
      <c r="L316" s="170"/>
      <c r="M316" s="170"/>
      <c r="N316" s="170"/>
      <c r="O316" s="170"/>
      <c r="P316" s="170"/>
      <c r="Q316" s="158" t="str">
        <f t="shared" si="12"/>
        <v/>
      </c>
      <c r="R316" s="159" t="str">
        <f t="shared" si="13"/>
        <v/>
      </c>
      <c r="S316" s="156"/>
      <c r="T316" s="157" t="str">
        <f>IF($B316="","",IF(AND($Q316="yes",SUMPRODUCT((T$6:T315&gt;0)*($B$6:$B315=$B316)*1)=0),MAX(T$6:T315)+1,0))</f>
        <v/>
      </c>
      <c r="U316" s="157" t="str">
        <f>IF($B316="","",IF($Q316="yes",MAX(U$6:U315)+IF(OR($I316="",COUNTIF($R:$R,$I316)&gt;0),1,COUNTIF($B:$B,$I316)),0))</f>
        <v/>
      </c>
      <c r="V316" s="143"/>
    </row>
    <row r="317" spans="1:22" ht="15" customHeight="1" x14ac:dyDescent="0.25">
      <c r="A317" s="152">
        <f t="shared" si="14"/>
        <v>311</v>
      </c>
      <c r="B317" s="170"/>
      <c r="C317" s="170"/>
      <c r="D317" s="170"/>
      <c r="E317" s="170"/>
      <c r="F317" s="170"/>
      <c r="G317" s="175"/>
      <c r="H317" s="175"/>
      <c r="I317" s="170"/>
      <c r="J317" s="176"/>
      <c r="K317" s="153"/>
      <c r="L317" s="170"/>
      <c r="M317" s="170"/>
      <c r="N317" s="170"/>
      <c r="O317" s="170"/>
      <c r="P317" s="170"/>
      <c r="Q317" s="158" t="str">
        <f t="shared" si="12"/>
        <v/>
      </c>
      <c r="R317" s="159" t="str">
        <f t="shared" si="13"/>
        <v/>
      </c>
      <c r="S317" s="156"/>
      <c r="T317" s="157" t="str">
        <f>IF($B317="","",IF(AND($Q317="yes",SUMPRODUCT((T$6:T316&gt;0)*($B$6:$B316=$B317)*1)=0),MAX(T$6:T316)+1,0))</f>
        <v/>
      </c>
      <c r="U317" s="157" t="str">
        <f>IF($B317="","",IF($Q317="yes",MAX(U$6:U316)+IF(OR($I317="",COUNTIF($R:$R,$I317)&gt;0),1,COUNTIF($B:$B,$I317)),0))</f>
        <v/>
      </c>
      <c r="V317" s="143"/>
    </row>
    <row r="318" spans="1:22" ht="15" customHeight="1" x14ac:dyDescent="0.25">
      <c r="A318" s="152">
        <f t="shared" si="14"/>
        <v>312</v>
      </c>
      <c r="B318" s="170"/>
      <c r="C318" s="170"/>
      <c r="D318" s="170"/>
      <c r="E318" s="170"/>
      <c r="F318" s="170"/>
      <c r="G318" s="175"/>
      <c r="H318" s="175"/>
      <c r="I318" s="170"/>
      <c r="J318" s="176"/>
      <c r="K318" s="153"/>
      <c r="L318" s="170"/>
      <c r="M318" s="170"/>
      <c r="N318" s="170"/>
      <c r="O318" s="170"/>
      <c r="P318" s="170"/>
      <c r="Q318" s="158" t="str">
        <f t="shared" si="12"/>
        <v/>
      </c>
      <c r="R318" s="159" t="str">
        <f t="shared" si="13"/>
        <v/>
      </c>
      <c r="S318" s="156"/>
      <c r="T318" s="157" t="str">
        <f>IF($B318="","",IF(AND($Q318="yes",SUMPRODUCT((T$6:T317&gt;0)*($B$6:$B317=$B318)*1)=0),MAX(T$6:T317)+1,0))</f>
        <v/>
      </c>
      <c r="U318" s="157" t="str">
        <f>IF($B318="","",IF($Q318="yes",MAX(U$6:U317)+IF(OR($I318="",COUNTIF($R:$R,$I318)&gt;0),1,COUNTIF($B:$B,$I318)),0))</f>
        <v/>
      </c>
      <c r="V318" s="143"/>
    </row>
    <row r="319" spans="1:22" ht="15" customHeight="1" x14ac:dyDescent="0.25">
      <c r="A319" s="152">
        <f t="shared" si="14"/>
        <v>313</v>
      </c>
      <c r="B319" s="170"/>
      <c r="C319" s="170"/>
      <c r="D319" s="170"/>
      <c r="E319" s="170"/>
      <c r="F319" s="170"/>
      <c r="G319" s="175"/>
      <c r="H319" s="175"/>
      <c r="I319" s="170"/>
      <c r="J319" s="176"/>
      <c r="K319" s="153"/>
      <c r="L319" s="170"/>
      <c r="M319" s="170"/>
      <c r="N319" s="170"/>
      <c r="O319" s="170"/>
      <c r="P319" s="170"/>
      <c r="Q319" s="158" t="str">
        <f t="shared" si="12"/>
        <v/>
      </c>
      <c r="R319" s="159" t="str">
        <f t="shared" si="13"/>
        <v/>
      </c>
      <c r="S319" s="156"/>
      <c r="T319" s="157" t="str">
        <f>IF($B319="","",IF(AND($Q319="yes",SUMPRODUCT((T$6:T318&gt;0)*($B$6:$B318=$B319)*1)=0),MAX(T$6:T318)+1,0))</f>
        <v/>
      </c>
      <c r="U319" s="157" t="str">
        <f>IF($B319="","",IF($Q319="yes",MAX(U$6:U318)+IF(OR($I319="",COUNTIF($R:$R,$I319)&gt;0),1,COUNTIF($B:$B,$I319)),0))</f>
        <v/>
      </c>
      <c r="V319" s="143"/>
    </row>
    <row r="320" spans="1:22" ht="15" customHeight="1" x14ac:dyDescent="0.25">
      <c r="A320" s="152">
        <f t="shared" si="14"/>
        <v>314</v>
      </c>
      <c r="B320" s="170"/>
      <c r="C320" s="170"/>
      <c r="D320" s="170"/>
      <c r="E320" s="170"/>
      <c r="F320" s="170"/>
      <c r="G320" s="175"/>
      <c r="H320" s="175"/>
      <c r="I320" s="170"/>
      <c r="J320" s="176"/>
      <c r="K320" s="153"/>
      <c r="L320" s="170"/>
      <c r="M320" s="170"/>
      <c r="N320" s="170"/>
      <c r="O320" s="170"/>
      <c r="P320" s="170"/>
      <c r="Q320" s="158" t="str">
        <f t="shared" si="12"/>
        <v/>
      </c>
      <c r="R320" s="159" t="str">
        <f t="shared" si="13"/>
        <v/>
      </c>
      <c r="S320" s="156"/>
      <c r="T320" s="157" t="str">
        <f>IF($B320="","",IF(AND($Q320="yes",SUMPRODUCT((T$6:T319&gt;0)*($B$6:$B319=$B320)*1)=0),MAX(T$6:T319)+1,0))</f>
        <v/>
      </c>
      <c r="U320" s="157" t="str">
        <f>IF($B320="","",IF($Q320="yes",MAX(U$6:U319)+IF(OR($I320="",COUNTIF($R:$R,$I320)&gt;0),1,COUNTIF($B:$B,$I320)),0))</f>
        <v/>
      </c>
      <c r="V320" s="143"/>
    </row>
    <row r="321" spans="1:22" ht="15" customHeight="1" x14ac:dyDescent="0.25">
      <c r="A321" s="152">
        <f t="shared" si="14"/>
        <v>315</v>
      </c>
      <c r="B321" s="170"/>
      <c r="C321" s="170"/>
      <c r="D321" s="170"/>
      <c r="E321" s="170"/>
      <c r="F321" s="170"/>
      <c r="G321" s="175"/>
      <c r="H321" s="175"/>
      <c r="I321" s="170"/>
      <c r="J321" s="176"/>
      <c r="K321" s="153"/>
      <c r="L321" s="170"/>
      <c r="M321" s="170"/>
      <c r="N321" s="170"/>
      <c r="O321" s="170"/>
      <c r="P321" s="170"/>
      <c r="Q321" s="158" t="str">
        <f t="shared" si="12"/>
        <v/>
      </c>
      <c r="R321" s="159" t="str">
        <f t="shared" si="13"/>
        <v/>
      </c>
      <c r="S321" s="156"/>
      <c r="T321" s="157" t="str">
        <f>IF($B321="","",IF(AND($Q321="yes",SUMPRODUCT((T$6:T320&gt;0)*($B$6:$B320=$B321)*1)=0),MAX(T$6:T320)+1,0))</f>
        <v/>
      </c>
      <c r="U321" s="157" t="str">
        <f>IF($B321="","",IF($Q321="yes",MAX(U$6:U320)+IF(OR($I321="",COUNTIF($R:$R,$I321)&gt;0),1,COUNTIF($B:$B,$I321)),0))</f>
        <v/>
      </c>
      <c r="V321" s="143"/>
    </row>
    <row r="322" spans="1:22" ht="15" customHeight="1" x14ac:dyDescent="0.25">
      <c r="A322" s="152">
        <f t="shared" si="14"/>
        <v>316</v>
      </c>
      <c r="B322" s="170"/>
      <c r="C322" s="170"/>
      <c r="D322" s="170"/>
      <c r="E322" s="170"/>
      <c r="F322" s="170"/>
      <c r="G322" s="175"/>
      <c r="H322" s="175"/>
      <c r="I322" s="170"/>
      <c r="J322" s="176"/>
      <c r="K322" s="153"/>
      <c r="L322" s="170"/>
      <c r="M322" s="170"/>
      <c r="N322" s="170"/>
      <c r="O322" s="170"/>
      <c r="P322" s="170"/>
      <c r="Q322" s="158" t="str">
        <f t="shared" si="12"/>
        <v/>
      </c>
      <c r="R322" s="159" t="str">
        <f t="shared" si="13"/>
        <v/>
      </c>
      <c r="S322" s="156"/>
      <c r="T322" s="157" t="str">
        <f>IF($B322="","",IF(AND($Q322="yes",SUMPRODUCT((T$6:T321&gt;0)*($B$6:$B321=$B322)*1)=0),MAX(T$6:T321)+1,0))</f>
        <v/>
      </c>
      <c r="U322" s="157" t="str">
        <f>IF($B322="","",IF($Q322="yes",MAX(U$6:U321)+IF(OR($I322="",COUNTIF($R:$R,$I322)&gt;0),1,COUNTIF($B:$B,$I322)),0))</f>
        <v/>
      </c>
      <c r="V322" s="143"/>
    </row>
    <row r="323" spans="1:22" ht="15" customHeight="1" x14ac:dyDescent="0.25">
      <c r="A323" s="152">
        <f t="shared" si="14"/>
        <v>317</v>
      </c>
      <c r="B323" s="170"/>
      <c r="C323" s="170"/>
      <c r="D323" s="170"/>
      <c r="E323" s="170"/>
      <c r="F323" s="170"/>
      <c r="G323" s="175"/>
      <c r="H323" s="175"/>
      <c r="I323" s="170"/>
      <c r="J323" s="176"/>
      <c r="K323" s="153"/>
      <c r="L323" s="170"/>
      <c r="M323" s="170"/>
      <c r="N323" s="170"/>
      <c r="O323" s="170"/>
      <c r="P323" s="170"/>
      <c r="Q323" s="158" t="str">
        <f t="shared" si="12"/>
        <v/>
      </c>
      <c r="R323" s="159" t="str">
        <f t="shared" si="13"/>
        <v/>
      </c>
      <c r="S323" s="156"/>
      <c r="T323" s="157" t="str">
        <f>IF($B323="","",IF(AND($Q323="yes",SUMPRODUCT((T$6:T322&gt;0)*($B$6:$B322=$B323)*1)=0),MAX(T$6:T322)+1,0))</f>
        <v/>
      </c>
      <c r="U323" s="157" t="str">
        <f>IF($B323="","",IF($Q323="yes",MAX(U$6:U322)+IF(OR($I323="",COUNTIF($R:$R,$I323)&gt;0),1,COUNTIF($B:$B,$I323)),0))</f>
        <v/>
      </c>
      <c r="V323" s="143"/>
    </row>
    <row r="324" spans="1:22" ht="15" customHeight="1" x14ac:dyDescent="0.25">
      <c r="A324" s="152">
        <f t="shared" si="14"/>
        <v>318</v>
      </c>
      <c r="B324" s="170"/>
      <c r="C324" s="170"/>
      <c r="D324" s="170"/>
      <c r="E324" s="170"/>
      <c r="F324" s="170"/>
      <c r="G324" s="175"/>
      <c r="H324" s="175"/>
      <c r="I324" s="170"/>
      <c r="J324" s="176"/>
      <c r="K324" s="153"/>
      <c r="L324" s="170"/>
      <c r="M324" s="170"/>
      <c r="N324" s="170"/>
      <c r="O324" s="170"/>
      <c r="P324" s="170"/>
      <c r="Q324" s="158" t="str">
        <f t="shared" si="12"/>
        <v/>
      </c>
      <c r="R324" s="159" t="str">
        <f t="shared" si="13"/>
        <v/>
      </c>
      <c r="S324" s="156"/>
      <c r="T324" s="157" t="str">
        <f>IF($B324="","",IF(AND($Q324="yes",SUMPRODUCT((T$6:T323&gt;0)*($B$6:$B323=$B324)*1)=0),MAX(T$6:T323)+1,0))</f>
        <v/>
      </c>
      <c r="U324" s="157" t="str">
        <f>IF($B324="","",IF($Q324="yes",MAX(U$6:U323)+IF(OR($I324="",COUNTIF($R:$R,$I324)&gt;0),1,COUNTIF($B:$B,$I324)),0))</f>
        <v/>
      </c>
      <c r="V324" s="143"/>
    </row>
    <row r="325" spans="1:22" ht="15" customHeight="1" x14ac:dyDescent="0.25">
      <c r="A325" s="152">
        <f t="shared" si="14"/>
        <v>319</v>
      </c>
      <c r="B325" s="170"/>
      <c r="C325" s="170"/>
      <c r="D325" s="170"/>
      <c r="E325" s="170"/>
      <c r="F325" s="170"/>
      <c r="G325" s="175"/>
      <c r="H325" s="175"/>
      <c r="I325" s="170"/>
      <c r="J325" s="176"/>
      <c r="K325" s="153"/>
      <c r="L325" s="170"/>
      <c r="M325" s="170"/>
      <c r="N325" s="170"/>
      <c r="O325" s="170"/>
      <c r="P325" s="170"/>
      <c r="Q325" s="158" t="str">
        <f t="shared" si="12"/>
        <v/>
      </c>
      <c r="R325" s="159" t="str">
        <f t="shared" si="13"/>
        <v/>
      </c>
      <c r="S325" s="156"/>
      <c r="T325" s="157" t="str">
        <f>IF($B325="","",IF(AND($Q325="yes",SUMPRODUCT((T$6:T324&gt;0)*($B$6:$B324=$B325)*1)=0),MAX(T$6:T324)+1,0))</f>
        <v/>
      </c>
      <c r="U325" s="157" t="str">
        <f>IF($B325="","",IF($Q325="yes",MAX(U$6:U324)+IF(OR($I325="",COUNTIF($R:$R,$I325)&gt;0),1,COUNTIF($B:$B,$I325)),0))</f>
        <v/>
      </c>
      <c r="V325" s="143"/>
    </row>
    <row r="326" spans="1:22" ht="15" customHeight="1" x14ac:dyDescent="0.25">
      <c r="A326" s="152">
        <f t="shared" si="14"/>
        <v>320</v>
      </c>
      <c r="B326" s="170"/>
      <c r="C326" s="170"/>
      <c r="D326" s="170"/>
      <c r="E326" s="170"/>
      <c r="F326" s="170"/>
      <c r="G326" s="175"/>
      <c r="H326" s="175"/>
      <c r="I326" s="170"/>
      <c r="J326" s="176"/>
      <c r="K326" s="153"/>
      <c r="L326" s="170"/>
      <c r="M326" s="170"/>
      <c r="N326" s="170"/>
      <c r="O326" s="170"/>
      <c r="P326" s="170"/>
      <c r="Q326" s="158" t="str">
        <f t="shared" si="12"/>
        <v/>
      </c>
      <c r="R326" s="159" t="str">
        <f t="shared" si="13"/>
        <v/>
      </c>
      <c r="S326" s="156"/>
      <c r="T326" s="157" t="str">
        <f>IF($B326="","",IF(AND($Q326="yes",SUMPRODUCT((T$6:T325&gt;0)*($B$6:$B325=$B326)*1)=0),MAX(T$6:T325)+1,0))</f>
        <v/>
      </c>
      <c r="U326" s="157" t="str">
        <f>IF($B326="","",IF($Q326="yes",MAX(U$6:U325)+IF(OR($I326="",COUNTIF($R:$R,$I326)&gt;0),1,COUNTIF($B:$B,$I326)),0))</f>
        <v/>
      </c>
      <c r="V326" s="143"/>
    </row>
    <row r="327" spans="1:22" ht="15" customHeight="1" x14ac:dyDescent="0.25">
      <c r="A327" s="152">
        <f t="shared" si="14"/>
        <v>321</v>
      </c>
      <c r="B327" s="170"/>
      <c r="C327" s="170"/>
      <c r="D327" s="170"/>
      <c r="E327" s="170"/>
      <c r="F327" s="170"/>
      <c r="G327" s="175"/>
      <c r="H327" s="175"/>
      <c r="I327" s="170"/>
      <c r="J327" s="176"/>
      <c r="K327" s="153"/>
      <c r="L327" s="170"/>
      <c r="M327" s="170"/>
      <c r="N327" s="170"/>
      <c r="O327" s="170"/>
      <c r="P327" s="170"/>
      <c r="Q327" s="158" t="str">
        <f t="shared" ref="Q327:Q390" si="15">IF($B327="","",IF(COUNTIF($L327:$P327,"=Yes")&gt;0,"Yes","No"))</f>
        <v/>
      </c>
      <c r="R327" s="159" t="str">
        <f t="shared" ref="R327:R390" si="16">IF($B327="","",IFERROR(IF($Q327="Yes",$B327,VLOOKUP($I327,LE_Inputs,COLUMNS(LE_Inputs),FALSE)),"None"))</f>
        <v/>
      </c>
      <c r="S327" s="156"/>
      <c r="T327" s="157" t="str">
        <f>IF($B327="","",IF(AND($Q327="yes",SUMPRODUCT((T$6:T326&gt;0)*($B$6:$B326=$B327)*1)=0),MAX(T$6:T326)+1,0))</f>
        <v/>
      </c>
      <c r="U327" s="157" t="str">
        <f>IF($B327="","",IF($Q327="yes",MAX(U$6:U326)+IF(OR($I327="",COUNTIF($R:$R,$I327)&gt;0),1,COUNTIF($B:$B,$I327)),0))</f>
        <v/>
      </c>
      <c r="V327" s="143"/>
    </row>
    <row r="328" spans="1:22" ht="15" customHeight="1" x14ac:dyDescent="0.25">
      <c r="A328" s="152">
        <f t="shared" ref="A328:A392" si="17">A327+1</f>
        <v>322</v>
      </c>
      <c r="B328" s="170"/>
      <c r="C328" s="170"/>
      <c r="D328" s="170"/>
      <c r="E328" s="170"/>
      <c r="F328" s="170"/>
      <c r="G328" s="175"/>
      <c r="H328" s="175"/>
      <c r="I328" s="170"/>
      <c r="J328" s="176"/>
      <c r="K328" s="153"/>
      <c r="L328" s="170"/>
      <c r="M328" s="170"/>
      <c r="N328" s="170"/>
      <c r="O328" s="170"/>
      <c r="P328" s="170"/>
      <c r="Q328" s="158" t="str">
        <f t="shared" si="15"/>
        <v/>
      </c>
      <c r="R328" s="159" t="str">
        <f t="shared" si="16"/>
        <v/>
      </c>
      <c r="S328" s="156"/>
      <c r="T328" s="157" t="str">
        <f>IF($B328="","",IF(AND($Q328="yes",SUMPRODUCT((T$6:T327&gt;0)*($B$6:$B327=$B328)*1)=0),MAX(T$6:T327)+1,0))</f>
        <v/>
      </c>
      <c r="U328" s="157" t="str">
        <f>IF($B328="","",IF($Q328="yes",MAX(U$6:U327)+IF(OR($I328="",COUNTIF($R:$R,$I328)&gt;0),1,COUNTIF($B:$B,$I328)),0))</f>
        <v/>
      </c>
      <c r="V328" s="143"/>
    </row>
    <row r="329" spans="1:22" ht="15" customHeight="1" x14ac:dyDescent="0.25">
      <c r="A329" s="152">
        <f t="shared" si="17"/>
        <v>323</v>
      </c>
      <c r="B329" s="170"/>
      <c r="C329" s="170"/>
      <c r="D329" s="170"/>
      <c r="E329" s="170"/>
      <c r="F329" s="170"/>
      <c r="G329" s="175"/>
      <c r="H329" s="175"/>
      <c r="I329" s="170"/>
      <c r="J329" s="176"/>
      <c r="K329" s="153"/>
      <c r="L329" s="170"/>
      <c r="M329" s="170"/>
      <c r="N329" s="170"/>
      <c r="O329" s="170"/>
      <c r="P329" s="170"/>
      <c r="Q329" s="158" t="str">
        <f t="shared" si="15"/>
        <v/>
      </c>
      <c r="R329" s="159" t="str">
        <f t="shared" si="16"/>
        <v/>
      </c>
      <c r="S329" s="156"/>
      <c r="T329" s="157" t="str">
        <f>IF($B329="","",IF(AND($Q329="yes",SUMPRODUCT((T$6:T328&gt;0)*($B$6:$B328=$B329)*1)=0),MAX(T$6:T328)+1,0))</f>
        <v/>
      </c>
      <c r="U329" s="157" t="str">
        <f>IF($B329="","",IF($Q329="yes",MAX(U$6:U328)+IF(OR($I329="",COUNTIF($R:$R,$I329)&gt;0),1,COUNTIF($B:$B,$I329)),0))</f>
        <v/>
      </c>
      <c r="V329" s="143"/>
    </row>
    <row r="330" spans="1:22" ht="15" customHeight="1" x14ac:dyDescent="0.25">
      <c r="A330" s="152">
        <f t="shared" si="17"/>
        <v>324</v>
      </c>
      <c r="B330" s="170"/>
      <c r="C330" s="170"/>
      <c r="D330" s="170"/>
      <c r="E330" s="170"/>
      <c r="F330" s="170"/>
      <c r="G330" s="175"/>
      <c r="H330" s="175"/>
      <c r="I330" s="170"/>
      <c r="J330" s="176"/>
      <c r="K330" s="153"/>
      <c r="L330" s="170"/>
      <c r="M330" s="170"/>
      <c r="N330" s="170"/>
      <c r="O330" s="170"/>
      <c r="P330" s="170"/>
      <c r="Q330" s="158" t="str">
        <f t="shared" si="15"/>
        <v/>
      </c>
      <c r="R330" s="159" t="str">
        <f t="shared" si="16"/>
        <v/>
      </c>
      <c r="S330" s="156"/>
      <c r="T330" s="157" t="str">
        <f>IF($B330="","",IF(AND($Q330="yes",SUMPRODUCT((T$6:T329&gt;0)*($B$6:$B329=$B330)*1)=0),MAX(T$6:T329)+1,0))</f>
        <v/>
      </c>
      <c r="U330" s="157" t="str">
        <f>IF($B330="","",IF($Q330="yes",MAX(U$6:U329)+IF(OR($I330="",COUNTIF($R:$R,$I330)&gt;0),1,COUNTIF($B:$B,$I330)),0))</f>
        <v/>
      </c>
      <c r="V330" s="143"/>
    </row>
    <row r="331" spans="1:22" ht="15" customHeight="1" x14ac:dyDescent="0.25">
      <c r="A331" s="152">
        <f t="shared" si="17"/>
        <v>325</v>
      </c>
      <c r="B331" s="170"/>
      <c r="C331" s="170"/>
      <c r="D331" s="170"/>
      <c r="E331" s="170"/>
      <c r="F331" s="170"/>
      <c r="G331" s="175"/>
      <c r="H331" s="175"/>
      <c r="I331" s="170"/>
      <c r="J331" s="176"/>
      <c r="K331" s="153"/>
      <c r="L331" s="170"/>
      <c r="M331" s="170"/>
      <c r="N331" s="170"/>
      <c r="O331" s="170"/>
      <c r="P331" s="170"/>
      <c r="Q331" s="158" t="str">
        <f t="shared" si="15"/>
        <v/>
      </c>
      <c r="R331" s="159" t="str">
        <f t="shared" si="16"/>
        <v/>
      </c>
      <c r="S331" s="156"/>
      <c r="T331" s="157" t="str">
        <f>IF($B331="","",IF(AND($Q331="yes",SUMPRODUCT((T$6:T330&gt;0)*($B$6:$B330=$B331)*1)=0),MAX(T$6:T330)+1,0))</f>
        <v/>
      </c>
      <c r="U331" s="157" t="str">
        <f>IF($B331="","",IF($Q331="yes",MAX(U$6:U330)+IF(OR($I331="",COUNTIF($R:$R,$I331)&gt;0),1,COUNTIF($B:$B,$I331)),0))</f>
        <v/>
      </c>
      <c r="V331" s="143"/>
    </row>
    <row r="332" spans="1:22" ht="15" customHeight="1" x14ac:dyDescent="0.25">
      <c r="A332" s="152">
        <f t="shared" si="17"/>
        <v>326</v>
      </c>
      <c r="B332" s="170"/>
      <c r="C332" s="170"/>
      <c r="D332" s="170"/>
      <c r="E332" s="170"/>
      <c r="F332" s="170"/>
      <c r="G332" s="175"/>
      <c r="H332" s="175"/>
      <c r="I332" s="170"/>
      <c r="J332" s="176"/>
      <c r="K332" s="153"/>
      <c r="L332" s="170"/>
      <c r="M332" s="170"/>
      <c r="N332" s="170"/>
      <c r="O332" s="170"/>
      <c r="P332" s="170"/>
      <c r="Q332" s="158" t="str">
        <f t="shared" si="15"/>
        <v/>
      </c>
      <c r="R332" s="159" t="str">
        <f t="shared" si="16"/>
        <v/>
      </c>
      <c r="S332" s="156"/>
      <c r="T332" s="157" t="str">
        <f>IF($B332="","",IF(AND($Q332="yes",SUMPRODUCT((T$6:T331&gt;0)*($B$6:$B331=$B332)*1)=0),MAX(T$6:T331)+1,0))</f>
        <v/>
      </c>
      <c r="U332" s="157" t="str">
        <f>IF($B332="","",IF($Q332="yes",MAX(U$6:U331)+IF(OR($I332="",COUNTIF($R:$R,$I332)&gt;0),1,COUNTIF($B:$B,$I332)),0))</f>
        <v/>
      </c>
      <c r="V332" s="143"/>
    </row>
    <row r="333" spans="1:22" ht="15" customHeight="1" x14ac:dyDescent="0.25">
      <c r="A333" s="152">
        <f t="shared" si="17"/>
        <v>327</v>
      </c>
      <c r="B333" s="170"/>
      <c r="C333" s="170"/>
      <c r="D333" s="170"/>
      <c r="E333" s="170"/>
      <c r="F333" s="170"/>
      <c r="G333" s="175"/>
      <c r="H333" s="175"/>
      <c r="I333" s="170"/>
      <c r="J333" s="176"/>
      <c r="K333" s="153"/>
      <c r="L333" s="170"/>
      <c r="M333" s="170"/>
      <c r="N333" s="170"/>
      <c r="O333" s="170"/>
      <c r="P333" s="170"/>
      <c r="Q333" s="158" t="str">
        <f t="shared" si="15"/>
        <v/>
      </c>
      <c r="R333" s="159" t="str">
        <f t="shared" si="16"/>
        <v/>
      </c>
      <c r="S333" s="156"/>
      <c r="T333" s="157" t="str">
        <f>IF($B333="","",IF(AND($Q333="yes",SUMPRODUCT((T$6:T332&gt;0)*($B$6:$B332=$B333)*1)=0),MAX(T$6:T332)+1,0))</f>
        <v/>
      </c>
      <c r="U333" s="157" t="str">
        <f>IF($B333="","",IF($Q333="yes",MAX(U$6:U332)+IF(OR($I333="",COUNTIF($R:$R,$I333)&gt;0),1,COUNTIF($B:$B,$I333)),0))</f>
        <v/>
      </c>
      <c r="V333" s="143"/>
    </row>
    <row r="334" spans="1:22" ht="15" customHeight="1" x14ac:dyDescent="0.25">
      <c r="A334" s="152">
        <f t="shared" si="17"/>
        <v>328</v>
      </c>
      <c r="B334" s="170"/>
      <c r="C334" s="170"/>
      <c r="D334" s="170"/>
      <c r="E334" s="170"/>
      <c r="F334" s="170"/>
      <c r="G334" s="175"/>
      <c r="H334" s="175"/>
      <c r="I334" s="170"/>
      <c r="J334" s="176"/>
      <c r="K334" s="153"/>
      <c r="L334" s="170"/>
      <c r="M334" s="170"/>
      <c r="N334" s="170"/>
      <c r="O334" s="170"/>
      <c r="P334" s="170"/>
      <c r="Q334" s="158" t="str">
        <f t="shared" si="15"/>
        <v/>
      </c>
      <c r="R334" s="159" t="str">
        <f t="shared" si="16"/>
        <v/>
      </c>
      <c r="S334" s="156"/>
      <c r="T334" s="157" t="str">
        <f>IF($B334="","",IF(AND($Q334="yes",SUMPRODUCT((T$6:T333&gt;0)*($B$6:$B333=$B334)*1)=0),MAX(T$6:T333)+1,0))</f>
        <v/>
      </c>
      <c r="U334" s="157" t="str">
        <f>IF($B334="","",IF($Q334="yes",MAX(U$6:U333)+IF(OR($I334="",COUNTIF($R:$R,$I334)&gt;0),1,COUNTIF($B:$B,$I334)),0))</f>
        <v/>
      </c>
      <c r="V334" s="143"/>
    </row>
    <row r="335" spans="1:22" ht="15" customHeight="1" x14ac:dyDescent="0.25">
      <c r="A335" s="152">
        <f t="shared" si="17"/>
        <v>329</v>
      </c>
      <c r="B335" s="170"/>
      <c r="C335" s="170"/>
      <c r="D335" s="170"/>
      <c r="E335" s="170"/>
      <c r="F335" s="170"/>
      <c r="G335" s="175"/>
      <c r="H335" s="175"/>
      <c r="I335" s="170"/>
      <c r="J335" s="176"/>
      <c r="K335" s="153"/>
      <c r="L335" s="170"/>
      <c r="M335" s="170"/>
      <c r="N335" s="170"/>
      <c r="O335" s="170"/>
      <c r="P335" s="170"/>
      <c r="Q335" s="158" t="str">
        <f t="shared" si="15"/>
        <v/>
      </c>
      <c r="R335" s="159" t="str">
        <f t="shared" si="16"/>
        <v/>
      </c>
      <c r="S335" s="156"/>
      <c r="T335" s="157" t="str">
        <f>IF($B335="","",IF(AND($Q335="yes",SUMPRODUCT((T$6:T334&gt;0)*($B$6:$B334=$B335)*1)=0),MAX(T$6:T334)+1,0))</f>
        <v/>
      </c>
      <c r="U335" s="157" t="str">
        <f>IF($B335="","",IF($Q335="yes",MAX(U$6:U334)+IF(OR($I335="",COUNTIF($R:$R,$I335)&gt;0),1,COUNTIF($B:$B,$I335)),0))</f>
        <v/>
      </c>
      <c r="V335" s="143"/>
    </row>
    <row r="336" spans="1:22" ht="15" customHeight="1" x14ac:dyDescent="0.25">
      <c r="A336" s="152">
        <f t="shared" si="17"/>
        <v>330</v>
      </c>
      <c r="B336" s="170"/>
      <c r="C336" s="170"/>
      <c r="D336" s="170"/>
      <c r="E336" s="170"/>
      <c r="F336" s="170"/>
      <c r="G336" s="175"/>
      <c r="H336" s="175"/>
      <c r="I336" s="170"/>
      <c r="J336" s="176"/>
      <c r="K336" s="153"/>
      <c r="L336" s="170"/>
      <c r="M336" s="170"/>
      <c r="N336" s="170"/>
      <c r="O336" s="170"/>
      <c r="P336" s="170"/>
      <c r="Q336" s="158" t="str">
        <f t="shared" si="15"/>
        <v/>
      </c>
      <c r="R336" s="159" t="str">
        <f t="shared" si="16"/>
        <v/>
      </c>
      <c r="S336" s="156"/>
      <c r="T336" s="157" t="str">
        <f>IF($B336="","",IF(AND($Q336="yes",SUMPRODUCT((T$6:T335&gt;0)*($B$6:$B335=$B336)*1)=0),MAX(T$6:T335)+1,0))</f>
        <v/>
      </c>
      <c r="U336" s="157" t="str">
        <f>IF($B336="","",IF($Q336="yes",MAX(U$6:U335)+IF(OR($I336="",COUNTIF($R:$R,$I336)&gt;0),1,COUNTIF($B:$B,$I336)),0))</f>
        <v/>
      </c>
      <c r="V336" s="143"/>
    </row>
    <row r="337" spans="1:22" ht="15" customHeight="1" x14ac:dyDescent="0.25">
      <c r="A337" s="152">
        <f t="shared" si="17"/>
        <v>331</v>
      </c>
      <c r="B337" s="170"/>
      <c r="C337" s="170"/>
      <c r="D337" s="170"/>
      <c r="E337" s="170"/>
      <c r="F337" s="170"/>
      <c r="G337" s="175"/>
      <c r="H337" s="175"/>
      <c r="I337" s="170"/>
      <c r="J337" s="176"/>
      <c r="K337" s="153"/>
      <c r="L337" s="170"/>
      <c r="M337" s="170"/>
      <c r="N337" s="170"/>
      <c r="O337" s="170"/>
      <c r="P337" s="170"/>
      <c r="Q337" s="158" t="str">
        <f t="shared" si="15"/>
        <v/>
      </c>
      <c r="R337" s="159" t="str">
        <f t="shared" si="16"/>
        <v/>
      </c>
      <c r="S337" s="156"/>
      <c r="T337" s="157" t="str">
        <f>IF($B337="","",IF(AND($Q337="yes",SUMPRODUCT((T$6:T336&gt;0)*($B$6:$B336=$B337)*1)=0),MAX(T$6:T336)+1,0))</f>
        <v/>
      </c>
      <c r="U337" s="157" t="str">
        <f>IF($B337="","",IF($Q337="yes",MAX(U$6:U336)+IF(OR($I337="",COUNTIF($R:$R,$I337)&gt;0),1,COUNTIF($B:$B,$I337)),0))</f>
        <v/>
      </c>
      <c r="V337" s="143"/>
    </row>
    <row r="338" spans="1:22" ht="15" customHeight="1" x14ac:dyDescent="0.25">
      <c r="A338" s="152">
        <f t="shared" si="17"/>
        <v>332</v>
      </c>
      <c r="B338" s="170"/>
      <c r="C338" s="170"/>
      <c r="D338" s="170"/>
      <c r="E338" s="170"/>
      <c r="F338" s="170"/>
      <c r="G338" s="175"/>
      <c r="H338" s="175"/>
      <c r="I338" s="170"/>
      <c r="J338" s="176"/>
      <c r="K338" s="153"/>
      <c r="L338" s="170"/>
      <c r="M338" s="170"/>
      <c r="N338" s="170"/>
      <c r="O338" s="170"/>
      <c r="P338" s="170"/>
      <c r="Q338" s="158" t="str">
        <f t="shared" si="15"/>
        <v/>
      </c>
      <c r="R338" s="159" t="str">
        <f t="shared" si="16"/>
        <v/>
      </c>
      <c r="S338" s="156"/>
      <c r="T338" s="157" t="str">
        <f>IF($B338="","",IF(AND($Q338="yes",SUMPRODUCT((T$6:T337&gt;0)*($B$6:$B337=$B338)*1)=0),MAX(T$6:T337)+1,0))</f>
        <v/>
      </c>
      <c r="U338" s="157" t="str">
        <f>IF($B338="","",IF($Q338="yes",MAX(U$6:U337)+IF(OR($I338="",COUNTIF($R:$R,$I338)&gt;0),1,COUNTIF($B:$B,$I338)),0))</f>
        <v/>
      </c>
      <c r="V338" s="143"/>
    </row>
    <row r="339" spans="1:22" ht="15" customHeight="1" x14ac:dyDescent="0.25">
      <c r="A339" s="152">
        <f t="shared" si="17"/>
        <v>333</v>
      </c>
      <c r="B339" s="170"/>
      <c r="C339" s="170"/>
      <c r="D339" s="170"/>
      <c r="E339" s="170"/>
      <c r="F339" s="170"/>
      <c r="G339" s="175"/>
      <c r="H339" s="175"/>
      <c r="I339" s="170"/>
      <c r="J339" s="176"/>
      <c r="K339" s="153"/>
      <c r="L339" s="170"/>
      <c r="M339" s="170"/>
      <c r="N339" s="170"/>
      <c r="O339" s="170"/>
      <c r="P339" s="170"/>
      <c r="Q339" s="158" t="str">
        <f t="shared" si="15"/>
        <v/>
      </c>
      <c r="R339" s="159" t="str">
        <f t="shared" si="16"/>
        <v/>
      </c>
      <c r="S339" s="156"/>
      <c r="T339" s="157" t="str">
        <f>IF($B339="","",IF(AND($Q339="yes",SUMPRODUCT((T$6:T338&gt;0)*($B$6:$B338=$B339)*1)=0),MAX(T$6:T338)+1,0))</f>
        <v/>
      </c>
      <c r="U339" s="157" t="str">
        <f>IF($B339="","",IF($Q339="yes",MAX(U$6:U338)+IF(OR($I339="",COUNTIF($R:$R,$I339)&gt;0),1,COUNTIF($B:$B,$I339)),0))</f>
        <v/>
      </c>
      <c r="V339" s="143"/>
    </row>
    <row r="340" spans="1:22" ht="15" customHeight="1" x14ac:dyDescent="0.25">
      <c r="A340" s="152">
        <f t="shared" si="17"/>
        <v>334</v>
      </c>
      <c r="B340" s="170"/>
      <c r="C340" s="170"/>
      <c r="D340" s="170"/>
      <c r="E340" s="170"/>
      <c r="F340" s="170"/>
      <c r="G340" s="175"/>
      <c r="H340" s="175"/>
      <c r="I340" s="170"/>
      <c r="J340" s="176"/>
      <c r="K340" s="153"/>
      <c r="L340" s="170"/>
      <c r="M340" s="170"/>
      <c r="N340" s="170"/>
      <c r="O340" s="170"/>
      <c r="P340" s="170"/>
      <c r="Q340" s="158" t="str">
        <f t="shared" si="15"/>
        <v/>
      </c>
      <c r="R340" s="159" t="str">
        <f t="shared" si="16"/>
        <v/>
      </c>
      <c r="S340" s="156"/>
      <c r="T340" s="157" t="str">
        <f>IF($B340="","",IF(AND($Q340="yes",SUMPRODUCT((T$6:T339&gt;0)*($B$6:$B339=$B340)*1)=0),MAX(T$6:T339)+1,0))</f>
        <v/>
      </c>
      <c r="U340" s="157" t="str">
        <f>IF($B340="","",IF($Q340="yes",MAX(U$6:U339)+IF(OR($I340="",COUNTIF($R:$R,$I340)&gt;0),1,COUNTIF($B:$B,$I340)),0))</f>
        <v/>
      </c>
      <c r="V340" s="143"/>
    </row>
    <row r="341" spans="1:22" ht="15" customHeight="1" x14ac:dyDescent="0.25">
      <c r="A341" s="152">
        <f t="shared" si="17"/>
        <v>335</v>
      </c>
      <c r="B341" s="170"/>
      <c r="C341" s="170"/>
      <c r="D341" s="170"/>
      <c r="E341" s="170"/>
      <c r="F341" s="170"/>
      <c r="G341" s="175"/>
      <c r="H341" s="175"/>
      <c r="I341" s="170"/>
      <c r="J341" s="176"/>
      <c r="K341" s="153"/>
      <c r="L341" s="170"/>
      <c r="M341" s="170"/>
      <c r="N341" s="170"/>
      <c r="O341" s="170"/>
      <c r="P341" s="170"/>
      <c r="Q341" s="158" t="str">
        <f t="shared" si="15"/>
        <v/>
      </c>
      <c r="R341" s="159" t="str">
        <f t="shared" si="16"/>
        <v/>
      </c>
      <c r="S341" s="156"/>
      <c r="T341" s="157" t="str">
        <f>IF($B341="","",IF(AND($Q341="yes",SUMPRODUCT((T$6:T340&gt;0)*($B$6:$B340=$B341)*1)=0),MAX(T$6:T340)+1,0))</f>
        <v/>
      </c>
      <c r="U341" s="157" t="str">
        <f>IF($B341="","",IF($Q341="yes",MAX(U$6:U340)+IF(OR($I341="",COUNTIF($R:$R,$I341)&gt;0),1,COUNTIF($B:$B,$I341)),0))</f>
        <v/>
      </c>
      <c r="V341" s="143"/>
    </row>
    <row r="342" spans="1:22" ht="15" customHeight="1" x14ac:dyDescent="0.25">
      <c r="A342" s="152">
        <f t="shared" si="17"/>
        <v>336</v>
      </c>
      <c r="B342" s="170"/>
      <c r="C342" s="170"/>
      <c r="D342" s="170"/>
      <c r="E342" s="170"/>
      <c r="F342" s="170"/>
      <c r="G342" s="175"/>
      <c r="H342" s="175"/>
      <c r="I342" s="170"/>
      <c r="J342" s="176"/>
      <c r="K342" s="153"/>
      <c r="L342" s="170"/>
      <c r="M342" s="170"/>
      <c r="N342" s="170"/>
      <c r="O342" s="170"/>
      <c r="P342" s="170"/>
      <c r="Q342" s="158" t="str">
        <f t="shared" si="15"/>
        <v/>
      </c>
      <c r="R342" s="159" t="str">
        <f t="shared" si="16"/>
        <v/>
      </c>
      <c r="S342" s="156"/>
      <c r="T342" s="157" t="str">
        <f>IF($B342="","",IF(AND($Q342="yes",SUMPRODUCT((T$6:T341&gt;0)*($B$6:$B341=$B342)*1)=0),MAX(T$6:T341)+1,0))</f>
        <v/>
      </c>
      <c r="U342" s="157" t="str">
        <f>IF($B342="","",IF($Q342="yes",MAX(U$6:U341)+IF(OR($I342="",COUNTIF($R:$R,$I342)&gt;0),1,COUNTIF($B:$B,$I342)),0))</f>
        <v/>
      </c>
      <c r="V342" s="143"/>
    </row>
    <row r="343" spans="1:22" ht="15" customHeight="1" x14ac:dyDescent="0.25">
      <c r="A343" s="152">
        <f t="shared" si="17"/>
        <v>337</v>
      </c>
      <c r="B343" s="170"/>
      <c r="C343" s="170"/>
      <c r="D343" s="170"/>
      <c r="E343" s="170"/>
      <c r="F343" s="170"/>
      <c r="G343" s="175"/>
      <c r="H343" s="175"/>
      <c r="I343" s="170"/>
      <c r="J343" s="176"/>
      <c r="K343" s="153"/>
      <c r="L343" s="170"/>
      <c r="M343" s="170"/>
      <c r="N343" s="170"/>
      <c r="O343" s="170"/>
      <c r="P343" s="170"/>
      <c r="Q343" s="158" t="str">
        <f t="shared" si="15"/>
        <v/>
      </c>
      <c r="R343" s="159" t="str">
        <f t="shared" si="16"/>
        <v/>
      </c>
      <c r="S343" s="156"/>
      <c r="T343" s="157" t="str">
        <f>IF($B343="","",IF(AND($Q343="yes",SUMPRODUCT((T$6:T342&gt;0)*($B$6:$B342=$B343)*1)=0),MAX(T$6:T342)+1,0))</f>
        <v/>
      </c>
      <c r="U343" s="157" t="str">
        <f>IF($B343="","",IF($Q343="yes",MAX(U$6:U342)+IF(OR($I343="",COUNTIF($R:$R,$I343)&gt;0),1,COUNTIF($B:$B,$I343)),0))</f>
        <v/>
      </c>
      <c r="V343" s="143"/>
    </row>
    <row r="344" spans="1:22" ht="15" customHeight="1" x14ac:dyDescent="0.25">
      <c r="A344" s="152">
        <f t="shared" si="17"/>
        <v>338</v>
      </c>
      <c r="B344" s="170"/>
      <c r="C344" s="170"/>
      <c r="D344" s="170"/>
      <c r="E344" s="170"/>
      <c r="F344" s="170"/>
      <c r="G344" s="175"/>
      <c r="H344" s="175"/>
      <c r="I344" s="170"/>
      <c r="J344" s="176"/>
      <c r="K344" s="153"/>
      <c r="L344" s="170"/>
      <c r="M344" s="170"/>
      <c r="N344" s="170"/>
      <c r="O344" s="170"/>
      <c r="P344" s="170"/>
      <c r="Q344" s="158" t="str">
        <f t="shared" si="15"/>
        <v/>
      </c>
      <c r="R344" s="159" t="str">
        <f t="shared" si="16"/>
        <v/>
      </c>
      <c r="S344" s="156"/>
      <c r="T344" s="157" t="str">
        <f>IF($B344="","",IF(AND($Q344="yes",SUMPRODUCT((T$6:T343&gt;0)*($B$6:$B343=$B344)*1)=0),MAX(T$6:T343)+1,0))</f>
        <v/>
      </c>
      <c r="U344" s="157" t="str">
        <f>IF($B344="","",IF($Q344="yes",MAX(U$6:U343)+IF(OR($I344="",COUNTIF($R:$R,$I344)&gt;0),1,COUNTIF($B:$B,$I344)),0))</f>
        <v/>
      </c>
      <c r="V344" s="143"/>
    </row>
    <row r="345" spans="1:22" ht="15" customHeight="1" x14ac:dyDescent="0.25">
      <c r="A345" s="152">
        <f t="shared" si="17"/>
        <v>339</v>
      </c>
      <c r="B345" s="170"/>
      <c r="C345" s="170"/>
      <c r="D345" s="170"/>
      <c r="E345" s="170"/>
      <c r="F345" s="170"/>
      <c r="G345" s="175"/>
      <c r="H345" s="175"/>
      <c r="I345" s="170"/>
      <c r="J345" s="176"/>
      <c r="K345" s="153"/>
      <c r="L345" s="170"/>
      <c r="M345" s="170"/>
      <c r="N345" s="170"/>
      <c r="O345" s="170"/>
      <c r="P345" s="170"/>
      <c r="Q345" s="158" t="str">
        <f t="shared" si="15"/>
        <v/>
      </c>
      <c r="R345" s="159" t="str">
        <f t="shared" si="16"/>
        <v/>
      </c>
      <c r="S345" s="156"/>
      <c r="T345" s="157" t="str">
        <f>IF($B345="","",IF(AND($Q345="yes",SUMPRODUCT((T$6:T344&gt;0)*($B$6:$B344=$B345)*1)=0),MAX(T$6:T344)+1,0))</f>
        <v/>
      </c>
      <c r="U345" s="157" t="str">
        <f>IF($B345="","",IF($Q345="yes",MAX(U$6:U344)+IF(OR($I345="",COUNTIF($R:$R,$I345)&gt;0),1,COUNTIF($B:$B,$I345)),0))</f>
        <v/>
      </c>
      <c r="V345" s="143"/>
    </row>
    <row r="346" spans="1:22" ht="15" customHeight="1" x14ac:dyDescent="0.25">
      <c r="A346" s="152">
        <f t="shared" si="17"/>
        <v>340</v>
      </c>
      <c r="B346" s="170"/>
      <c r="C346" s="170"/>
      <c r="D346" s="170"/>
      <c r="E346" s="170"/>
      <c r="F346" s="170"/>
      <c r="G346" s="175"/>
      <c r="H346" s="175"/>
      <c r="I346" s="170"/>
      <c r="J346" s="176"/>
      <c r="K346" s="153"/>
      <c r="L346" s="170"/>
      <c r="M346" s="170"/>
      <c r="N346" s="170"/>
      <c r="O346" s="170"/>
      <c r="P346" s="170"/>
      <c r="Q346" s="158" t="str">
        <f t="shared" si="15"/>
        <v/>
      </c>
      <c r="R346" s="159" t="str">
        <f t="shared" si="16"/>
        <v/>
      </c>
      <c r="S346" s="156"/>
      <c r="T346" s="157" t="str">
        <f>IF($B346="","",IF(AND($Q346="yes",SUMPRODUCT((T$6:T345&gt;0)*($B$6:$B345=$B346)*1)=0),MAX(T$6:T345)+1,0))</f>
        <v/>
      </c>
      <c r="U346" s="157" t="str">
        <f>IF($B346="","",IF($Q346="yes",MAX(U$6:U345)+IF(OR($I346="",COUNTIF($R:$R,$I346)&gt;0),1,COUNTIF($B:$B,$I346)),0))</f>
        <v/>
      </c>
      <c r="V346" s="143"/>
    </row>
    <row r="347" spans="1:22" ht="15" customHeight="1" x14ac:dyDescent="0.25">
      <c r="A347" s="152">
        <f t="shared" si="17"/>
        <v>341</v>
      </c>
      <c r="B347" s="170"/>
      <c r="C347" s="170"/>
      <c r="D347" s="170"/>
      <c r="E347" s="170"/>
      <c r="F347" s="170"/>
      <c r="G347" s="175"/>
      <c r="H347" s="175"/>
      <c r="I347" s="170"/>
      <c r="J347" s="176"/>
      <c r="K347" s="153"/>
      <c r="L347" s="170"/>
      <c r="M347" s="170"/>
      <c r="N347" s="170"/>
      <c r="O347" s="170"/>
      <c r="P347" s="170"/>
      <c r="Q347" s="158" t="str">
        <f t="shared" si="15"/>
        <v/>
      </c>
      <c r="R347" s="159" t="str">
        <f t="shared" si="16"/>
        <v/>
      </c>
      <c r="S347" s="156"/>
      <c r="T347" s="157" t="str">
        <f>IF($B347="","",IF(AND($Q347="yes",SUMPRODUCT((T$6:T346&gt;0)*($B$6:$B346=$B347)*1)=0),MAX(T$6:T346)+1,0))</f>
        <v/>
      </c>
      <c r="U347" s="157" t="str">
        <f>IF($B347="","",IF($Q347="yes",MAX(U$6:U346)+IF(OR($I347="",COUNTIF($R:$R,$I347)&gt;0),1,COUNTIF($B:$B,$I347)),0))</f>
        <v/>
      </c>
      <c r="V347" s="143"/>
    </row>
    <row r="348" spans="1:22" ht="15" customHeight="1" x14ac:dyDescent="0.25">
      <c r="A348" s="152">
        <f t="shared" si="17"/>
        <v>342</v>
      </c>
      <c r="B348" s="170"/>
      <c r="C348" s="170"/>
      <c r="D348" s="170"/>
      <c r="E348" s="170"/>
      <c r="F348" s="170"/>
      <c r="G348" s="175"/>
      <c r="H348" s="175"/>
      <c r="I348" s="170"/>
      <c r="J348" s="176"/>
      <c r="K348" s="153"/>
      <c r="L348" s="170"/>
      <c r="M348" s="170"/>
      <c r="N348" s="170"/>
      <c r="O348" s="170"/>
      <c r="P348" s="170"/>
      <c r="Q348" s="158" t="str">
        <f t="shared" si="15"/>
        <v/>
      </c>
      <c r="R348" s="159" t="str">
        <f t="shared" si="16"/>
        <v/>
      </c>
      <c r="S348" s="156"/>
      <c r="T348" s="157" t="str">
        <f>IF($B348="","",IF(AND($Q348="yes",SUMPRODUCT((T$6:T347&gt;0)*($B$6:$B347=$B348)*1)=0),MAX(T$6:T347)+1,0))</f>
        <v/>
      </c>
      <c r="U348" s="157" t="str">
        <f>IF($B348="","",IF($Q348="yes",MAX(U$6:U347)+IF(OR($I348="",COUNTIF($R:$R,$I348)&gt;0),1,COUNTIF($B:$B,$I348)),0))</f>
        <v/>
      </c>
      <c r="V348" s="143"/>
    </row>
    <row r="349" spans="1:22" ht="15" customHeight="1" x14ac:dyDescent="0.25">
      <c r="A349" s="152">
        <f t="shared" si="17"/>
        <v>343</v>
      </c>
      <c r="B349" s="170"/>
      <c r="C349" s="170"/>
      <c r="D349" s="170"/>
      <c r="E349" s="170"/>
      <c r="F349" s="170"/>
      <c r="G349" s="175"/>
      <c r="H349" s="175"/>
      <c r="I349" s="170"/>
      <c r="J349" s="176"/>
      <c r="K349" s="153"/>
      <c r="L349" s="170"/>
      <c r="M349" s="170"/>
      <c r="N349" s="170"/>
      <c r="O349" s="170"/>
      <c r="P349" s="170"/>
      <c r="Q349" s="158" t="str">
        <f t="shared" si="15"/>
        <v/>
      </c>
      <c r="R349" s="159" t="str">
        <f t="shared" si="16"/>
        <v/>
      </c>
      <c r="S349" s="156"/>
      <c r="T349" s="157" t="str">
        <f>IF($B349="","",IF(AND($Q349="yes",SUMPRODUCT((T$6:T348&gt;0)*($B$6:$B348=$B349)*1)=0),MAX(T$6:T348)+1,0))</f>
        <v/>
      </c>
      <c r="U349" s="157" t="str">
        <f>IF($B349="","",IF($Q349="yes",MAX(U$6:U348)+IF(OR($I349="",COUNTIF($R:$R,$I349)&gt;0),1,COUNTIF($B:$B,$I349)),0))</f>
        <v/>
      </c>
      <c r="V349" s="143"/>
    </row>
    <row r="350" spans="1:22" ht="15" customHeight="1" x14ac:dyDescent="0.25">
      <c r="A350" s="152">
        <f t="shared" si="17"/>
        <v>344</v>
      </c>
      <c r="B350" s="170"/>
      <c r="C350" s="170"/>
      <c r="D350" s="170"/>
      <c r="E350" s="170"/>
      <c r="F350" s="170"/>
      <c r="G350" s="175"/>
      <c r="H350" s="175"/>
      <c r="I350" s="170"/>
      <c r="J350" s="176"/>
      <c r="K350" s="153"/>
      <c r="L350" s="170"/>
      <c r="M350" s="170"/>
      <c r="N350" s="170"/>
      <c r="O350" s="170"/>
      <c r="P350" s="170"/>
      <c r="Q350" s="158" t="str">
        <f t="shared" si="15"/>
        <v/>
      </c>
      <c r="R350" s="159" t="str">
        <f t="shared" si="16"/>
        <v/>
      </c>
      <c r="S350" s="156"/>
      <c r="T350" s="157" t="str">
        <f>IF($B350="","",IF(AND($Q350="yes",SUMPRODUCT((T$6:T349&gt;0)*($B$6:$B349=$B350)*1)=0),MAX(T$6:T349)+1,0))</f>
        <v/>
      </c>
      <c r="U350" s="157" t="str">
        <f>IF($B350="","",IF($Q350="yes",MAX(U$6:U349)+IF(OR($I350="",COUNTIF($R:$R,$I350)&gt;0),1,COUNTIF($B:$B,$I350)),0))</f>
        <v/>
      </c>
      <c r="V350" s="143"/>
    </row>
    <row r="351" spans="1:22" ht="15" customHeight="1" x14ac:dyDescent="0.25">
      <c r="A351" s="152">
        <f t="shared" si="17"/>
        <v>345</v>
      </c>
      <c r="B351" s="170"/>
      <c r="C351" s="170"/>
      <c r="D351" s="170"/>
      <c r="E351" s="170"/>
      <c r="F351" s="170"/>
      <c r="G351" s="175"/>
      <c r="H351" s="175"/>
      <c r="I351" s="170"/>
      <c r="J351" s="176"/>
      <c r="K351" s="153"/>
      <c r="L351" s="170"/>
      <c r="M351" s="170"/>
      <c r="N351" s="170"/>
      <c r="O351" s="170"/>
      <c r="P351" s="170"/>
      <c r="Q351" s="158" t="str">
        <f t="shared" si="15"/>
        <v/>
      </c>
      <c r="R351" s="159" t="str">
        <f t="shared" si="16"/>
        <v/>
      </c>
      <c r="S351" s="156"/>
      <c r="T351" s="157" t="str">
        <f>IF($B351="","",IF(AND($Q351="yes",SUMPRODUCT((T$6:T350&gt;0)*($B$6:$B350=$B351)*1)=0),MAX(T$6:T350)+1,0))</f>
        <v/>
      </c>
      <c r="U351" s="157" t="str">
        <f>IF($B351="","",IF($Q351="yes",MAX(U$6:U350)+IF(OR($I351="",COUNTIF($R:$R,$I351)&gt;0),1,COUNTIF($B:$B,$I351)),0))</f>
        <v/>
      </c>
      <c r="V351" s="143"/>
    </row>
    <row r="352" spans="1:22" ht="15" customHeight="1" x14ac:dyDescent="0.25">
      <c r="A352" s="152">
        <f t="shared" si="17"/>
        <v>346</v>
      </c>
      <c r="B352" s="170"/>
      <c r="C352" s="170"/>
      <c r="D352" s="170"/>
      <c r="E352" s="170"/>
      <c r="F352" s="170"/>
      <c r="G352" s="175"/>
      <c r="H352" s="175"/>
      <c r="I352" s="170"/>
      <c r="J352" s="176"/>
      <c r="K352" s="153"/>
      <c r="L352" s="170"/>
      <c r="M352" s="170"/>
      <c r="N352" s="170"/>
      <c r="O352" s="170"/>
      <c r="P352" s="170"/>
      <c r="Q352" s="158" t="str">
        <f t="shared" si="15"/>
        <v/>
      </c>
      <c r="R352" s="159" t="str">
        <f t="shared" si="16"/>
        <v/>
      </c>
      <c r="S352" s="156"/>
      <c r="T352" s="157" t="str">
        <f>IF($B352="","",IF(AND($Q352="yes",SUMPRODUCT((T$6:T351&gt;0)*($B$6:$B351=$B352)*1)=0),MAX(T$6:T351)+1,0))</f>
        <v/>
      </c>
      <c r="U352" s="157" t="str">
        <f>IF($B352="","",IF($Q352="yes",MAX(U$6:U351)+IF(OR($I352="",COUNTIF($R:$R,$I352)&gt;0),1,COUNTIF($B:$B,$I352)),0))</f>
        <v/>
      </c>
      <c r="V352" s="143"/>
    </row>
    <row r="353" spans="1:22" ht="15" customHeight="1" x14ac:dyDescent="0.25">
      <c r="A353" s="152">
        <f t="shared" si="17"/>
        <v>347</v>
      </c>
      <c r="B353" s="170"/>
      <c r="C353" s="170"/>
      <c r="D353" s="170"/>
      <c r="E353" s="170"/>
      <c r="F353" s="170"/>
      <c r="G353" s="175"/>
      <c r="H353" s="175"/>
      <c r="I353" s="170"/>
      <c r="J353" s="176"/>
      <c r="K353" s="153"/>
      <c r="L353" s="170"/>
      <c r="M353" s="170"/>
      <c r="N353" s="170"/>
      <c r="O353" s="170"/>
      <c r="P353" s="170"/>
      <c r="Q353" s="158" t="str">
        <f t="shared" si="15"/>
        <v/>
      </c>
      <c r="R353" s="159" t="str">
        <f t="shared" si="16"/>
        <v/>
      </c>
      <c r="S353" s="156"/>
      <c r="T353" s="157" t="str">
        <f>IF($B353="","",IF(AND($Q353="yes",SUMPRODUCT((T$6:T352&gt;0)*($B$6:$B352=$B353)*1)=0),MAX(T$6:T352)+1,0))</f>
        <v/>
      </c>
      <c r="U353" s="157" t="str">
        <f>IF($B353="","",IF($Q353="yes",MAX(U$6:U352)+IF(OR($I353="",COUNTIF($R:$R,$I353)&gt;0),1,COUNTIF($B:$B,$I353)),0))</f>
        <v/>
      </c>
      <c r="V353" s="143"/>
    </row>
    <row r="354" spans="1:22" ht="15" customHeight="1" x14ac:dyDescent="0.25">
      <c r="A354" s="152">
        <f t="shared" si="17"/>
        <v>348</v>
      </c>
      <c r="B354" s="170"/>
      <c r="C354" s="170"/>
      <c r="D354" s="170"/>
      <c r="E354" s="170"/>
      <c r="F354" s="170"/>
      <c r="G354" s="175"/>
      <c r="H354" s="175"/>
      <c r="I354" s="170"/>
      <c r="J354" s="176"/>
      <c r="K354" s="153"/>
      <c r="L354" s="170"/>
      <c r="M354" s="170"/>
      <c r="N354" s="170"/>
      <c r="O354" s="170"/>
      <c r="P354" s="170"/>
      <c r="Q354" s="158" t="str">
        <f t="shared" si="15"/>
        <v/>
      </c>
      <c r="R354" s="159" t="str">
        <f t="shared" si="16"/>
        <v/>
      </c>
      <c r="S354" s="156"/>
      <c r="T354" s="157" t="str">
        <f>IF($B354="","",IF(AND($Q354="yes",SUMPRODUCT((T$6:T353&gt;0)*($B$6:$B353=$B354)*1)=0),MAX(T$6:T353)+1,0))</f>
        <v/>
      </c>
      <c r="U354" s="157" t="str">
        <f>IF($B354="","",IF($Q354="yes",MAX(U$6:U353)+IF(OR($I354="",COUNTIF($R:$R,$I354)&gt;0),1,COUNTIF($B:$B,$I354)),0))</f>
        <v/>
      </c>
      <c r="V354" s="143"/>
    </row>
    <row r="355" spans="1:22" ht="15" customHeight="1" x14ac:dyDescent="0.25">
      <c r="A355" s="152">
        <f t="shared" si="17"/>
        <v>349</v>
      </c>
      <c r="B355" s="170"/>
      <c r="C355" s="170"/>
      <c r="D355" s="170"/>
      <c r="E355" s="170"/>
      <c r="F355" s="170"/>
      <c r="G355" s="175"/>
      <c r="H355" s="175"/>
      <c r="I355" s="170"/>
      <c r="J355" s="176"/>
      <c r="K355" s="153"/>
      <c r="L355" s="170"/>
      <c r="M355" s="170"/>
      <c r="N355" s="170"/>
      <c r="O355" s="170"/>
      <c r="P355" s="170"/>
      <c r="Q355" s="158" t="str">
        <f t="shared" si="15"/>
        <v/>
      </c>
      <c r="R355" s="159" t="str">
        <f t="shared" si="16"/>
        <v/>
      </c>
      <c r="S355" s="156"/>
      <c r="T355" s="157" t="str">
        <f>IF($B355="","",IF(AND($Q355="yes",SUMPRODUCT((T$6:T354&gt;0)*($B$6:$B354=$B355)*1)=0),MAX(T$6:T354)+1,0))</f>
        <v/>
      </c>
      <c r="U355" s="157" t="str">
        <f>IF($B355="","",IF($Q355="yes",MAX(U$6:U354)+IF(OR($I355="",COUNTIF($R:$R,$I355)&gt;0),1,COUNTIF($B:$B,$I355)),0))</f>
        <v/>
      </c>
      <c r="V355" s="143"/>
    </row>
    <row r="356" spans="1:22" ht="15" customHeight="1" x14ac:dyDescent="0.25">
      <c r="A356" s="152">
        <f t="shared" si="17"/>
        <v>350</v>
      </c>
      <c r="B356" s="170"/>
      <c r="C356" s="170"/>
      <c r="D356" s="170"/>
      <c r="E356" s="170"/>
      <c r="F356" s="170"/>
      <c r="G356" s="175"/>
      <c r="H356" s="175"/>
      <c r="I356" s="170"/>
      <c r="J356" s="176"/>
      <c r="K356" s="153"/>
      <c r="L356" s="170"/>
      <c r="M356" s="170"/>
      <c r="N356" s="170"/>
      <c r="O356" s="170"/>
      <c r="P356" s="170"/>
      <c r="Q356" s="158" t="str">
        <f t="shared" si="15"/>
        <v/>
      </c>
      <c r="R356" s="159" t="str">
        <f t="shared" si="16"/>
        <v/>
      </c>
      <c r="S356" s="156"/>
      <c r="T356" s="157" t="str">
        <f>IF($B356="","",IF(AND($Q356="yes",SUMPRODUCT((T$6:T355&gt;0)*($B$6:$B355=$B356)*1)=0),MAX(T$6:T355)+1,0))</f>
        <v/>
      </c>
      <c r="U356" s="157" t="str">
        <f>IF($B356="","",IF($Q356="yes",MAX(U$6:U355)+IF(OR($I356="",COUNTIF($R:$R,$I356)&gt;0),1,COUNTIF($B:$B,$I356)),0))</f>
        <v/>
      </c>
      <c r="V356" s="143"/>
    </row>
    <row r="357" spans="1:22" ht="15" customHeight="1" x14ac:dyDescent="0.25">
      <c r="A357" s="152">
        <f t="shared" si="17"/>
        <v>351</v>
      </c>
      <c r="B357" s="170"/>
      <c r="C357" s="170"/>
      <c r="D357" s="170"/>
      <c r="E357" s="170"/>
      <c r="F357" s="170"/>
      <c r="G357" s="175"/>
      <c r="H357" s="175"/>
      <c r="I357" s="170"/>
      <c r="J357" s="176"/>
      <c r="K357" s="153"/>
      <c r="L357" s="170"/>
      <c r="M357" s="170"/>
      <c r="N357" s="170"/>
      <c r="O357" s="170"/>
      <c r="P357" s="170"/>
      <c r="Q357" s="158" t="str">
        <f t="shared" si="15"/>
        <v/>
      </c>
      <c r="R357" s="159" t="str">
        <f t="shared" si="16"/>
        <v/>
      </c>
      <c r="S357" s="156"/>
      <c r="T357" s="157" t="str">
        <f>IF($B357="","",IF(AND($Q357="yes",SUMPRODUCT((T$6:T356&gt;0)*($B$6:$B356=$B357)*1)=0),MAX(T$6:T356)+1,0))</f>
        <v/>
      </c>
      <c r="U357" s="157" t="str">
        <f>IF($B357="","",IF($Q357="yes",MAX(U$6:U356)+IF(OR($I357="",COUNTIF($R:$R,$I357)&gt;0),1,COUNTIF($B:$B,$I357)),0))</f>
        <v/>
      </c>
      <c r="V357" s="143"/>
    </row>
    <row r="358" spans="1:22" ht="15" customHeight="1" x14ac:dyDescent="0.25">
      <c r="A358" s="152">
        <f t="shared" si="17"/>
        <v>352</v>
      </c>
      <c r="B358" s="170"/>
      <c r="C358" s="170"/>
      <c r="D358" s="170"/>
      <c r="E358" s="170"/>
      <c r="F358" s="170"/>
      <c r="G358" s="175"/>
      <c r="H358" s="175"/>
      <c r="I358" s="170"/>
      <c r="J358" s="176"/>
      <c r="K358" s="153"/>
      <c r="L358" s="170"/>
      <c r="M358" s="170"/>
      <c r="N358" s="170"/>
      <c r="O358" s="170"/>
      <c r="P358" s="170"/>
      <c r="Q358" s="158" t="str">
        <f t="shared" si="15"/>
        <v/>
      </c>
      <c r="R358" s="159" t="str">
        <f t="shared" si="16"/>
        <v/>
      </c>
      <c r="S358" s="156"/>
      <c r="T358" s="157" t="str">
        <f>IF($B358="","",IF(AND($Q358="yes",SUMPRODUCT((T$6:T357&gt;0)*($B$6:$B357=$B358)*1)=0),MAX(T$6:T357)+1,0))</f>
        <v/>
      </c>
      <c r="U358" s="157" t="str">
        <f>IF($B358="","",IF($Q358="yes",MAX(U$6:U357)+IF(OR($I358="",COUNTIF($R:$R,$I358)&gt;0),1,COUNTIF($B:$B,$I358)),0))</f>
        <v/>
      </c>
      <c r="V358" s="143"/>
    </row>
    <row r="359" spans="1:22" ht="15" customHeight="1" x14ac:dyDescent="0.25">
      <c r="A359" s="152">
        <f t="shared" si="17"/>
        <v>353</v>
      </c>
      <c r="B359" s="170"/>
      <c r="C359" s="170"/>
      <c r="D359" s="170"/>
      <c r="E359" s="170"/>
      <c r="F359" s="170"/>
      <c r="G359" s="175"/>
      <c r="H359" s="175"/>
      <c r="I359" s="170"/>
      <c r="J359" s="176"/>
      <c r="K359" s="153"/>
      <c r="L359" s="170"/>
      <c r="M359" s="170"/>
      <c r="N359" s="170"/>
      <c r="O359" s="170"/>
      <c r="P359" s="170"/>
      <c r="Q359" s="158" t="str">
        <f t="shared" si="15"/>
        <v/>
      </c>
      <c r="R359" s="159" t="str">
        <f t="shared" si="16"/>
        <v/>
      </c>
      <c r="S359" s="156"/>
      <c r="T359" s="157" t="str">
        <f>IF($B359="","",IF(AND($Q359="yes",SUMPRODUCT((T$6:T358&gt;0)*($B$6:$B358=$B359)*1)=0),MAX(T$6:T358)+1,0))</f>
        <v/>
      </c>
      <c r="U359" s="157" t="str">
        <f>IF($B359="","",IF($Q359="yes",MAX(U$6:U358)+IF(OR($I359="",COUNTIF($R:$R,$I359)&gt;0),1,COUNTIF($B:$B,$I359)),0))</f>
        <v/>
      </c>
      <c r="V359" s="143"/>
    </row>
    <row r="360" spans="1:22" ht="15" customHeight="1" x14ac:dyDescent="0.25">
      <c r="A360" s="152">
        <f t="shared" si="17"/>
        <v>354</v>
      </c>
      <c r="B360" s="170"/>
      <c r="C360" s="170"/>
      <c r="D360" s="170"/>
      <c r="E360" s="170"/>
      <c r="F360" s="170"/>
      <c r="G360" s="175"/>
      <c r="H360" s="175"/>
      <c r="I360" s="170"/>
      <c r="J360" s="176"/>
      <c r="K360" s="153"/>
      <c r="L360" s="170"/>
      <c r="M360" s="170"/>
      <c r="N360" s="170"/>
      <c r="O360" s="170"/>
      <c r="P360" s="170"/>
      <c r="Q360" s="158" t="str">
        <f t="shared" si="15"/>
        <v/>
      </c>
      <c r="R360" s="159" t="str">
        <f t="shared" si="16"/>
        <v/>
      </c>
      <c r="S360" s="156"/>
      <c r="T360" s="157" t="str">
        <f>IF($B360="","",IF(AND($Q360="yes",SUMPRODUCT((T$6:T359&gt;0)*($B$6:$B359=$B360)*1)=0),MAX(T$6:T359)+1,0))</f>
        <v/>
      </c>
      <c r="U360" s="157" t="str">
        <f>IF($B360="","",IF($Q360="yes",MAX(U$6:U359)+IF(OR($I360="",COUNTIF($R:$R,$I360)&gt;0),1,COUNTIF($B:$B,$I360)),0))</f>
        <v/>
      </c>
      <c r="V360" s="143"/>
    </row>
    <row r="361" spans="1:22" ht="15" customHeight="1" x14ac:dyDescent="0.25">
      <c r="A361" s="152">
        <f t="shared" si="17"/>
        <v>355</v>
      </c>
      <c r="B361" s="170"/>
      <c r="C361" s="170"/>
      <c r="D361" s="170"/>
      <c r="E361" s="170"/>
      <c r="F361" s="170"/>
      <c r="G361" s="175"/>
      <c r="H361" s="175"/>
      <c r="I361" s="170"/>
      <c r="J361" s="176"/>
      <c r="K361" s="153"/>
      <c r="L361" s="170"/>
      <c r="M361" s="170"/>
      <c r="N361" s="170"/>
      <c r="O361" s="170"/>
      <c r="P361" s="170"/>
      <c r="Q361" s="158" t="str">
        <f t="shared" si="15"/>
        <v/>
      </c>
      <c r="R361" s="159" t="str">
        <f t="shared" si="16"/>
        <v/>
      </c>
      <c r="S361" s="156"/>
      <c r="T361" s="157" t="str">
        <f>IF($B361="","",IF(AND($Q361="yes",SUMPRODUCT((T$6:T360&gt;0)*($B$6:$B360=$B361)*1)=0),MAX(T$6:T360)+1,0))</f>
        <v/>
      </c>
      <c r="U361" s="157" t="str">
        <f>IF($B361="","",IF($Q361="yes",MAX(U$6:U360)+IF(OR($I361="",COUNTIF($R:$R,$I361)&gt;0),1,COUNTIF($B:$B,$I361)),0))</f>
        <v/>
      </c>
      <c r="V361" s="143"/>
    </row>
    <row r="362" spans="1:22" ht="15" customHeight="1" x14ac:dyDescent="0.25">
      <c r="A362" s="152">
        <f t="shared" si="17"/>
        <v>356</v>
      </c>
      <c r="B362" s="170"/>
      <c r="C362" s="170"/>
      <c r="D362" s="170"/>
      <c r="E362" s="170"/>
      <c r="F362" s="170"/>
      <c r="G362" s="175"/>
      <c r="H362" s="175"/>
      <c r="I362" s="170"/>
      <c r="J362" s="176"/>
      <c r="K362" s="153"/>
      <c r="L362" s="170"/>
      <c r="M362" s="170"/>
      <c r="N362" s="170"/>
      <c r="O362" s="170"/>
      <c r="P362" s="170"/>
      <c r="Q362" s="158" t="str">
        <f t="shared" si="15"/>
        <v/>
      </c>
      <c r="R362" s="159" t="str">
        <f t="shared" si="16"/>
        <v/>
      </c>
      <c r="S362" s="156"/>
      <c r="T362" s="157" t="str">
        <f>IF($B362="","",IF(AND($Q362="yes",SUMPRODUCT((T$6:T361&gt;0)*($B$6:$B361=$B362)*1)=0),MAX(T$6:T361)+1,0))</f>
        <v/>
      </c>
      <c r="U362" s="157" t="str">
        <f>IF($B362="","",IF($Q362="yes",MAX(U$6:U361)+IF(OR($I362="",COUNTIF($R:$R,$I362)&gt;0),1,COUNTIF($B:$B,$I362)),0))</f>
        <v/>
      </c>
      <c r="V362" s="143"/>
    </row>
    <row r="363" spans="1:22" ht="15" customHeight="1" x14ac:dyDescent="0.25">
      <c r="A363" s="152">
        <f t="shared" si="17"/>
        <v>357</v>
      </c>
      <c r="B363" s="170"/>
      <c r="C363" s="170"/>
      <c r="D363" s="170"/>
      <c r="E363" s="170"/>
      <c r="F363" s="170"/>
      <c r="G363" s="175"/>
      <c r="H363" s="175"/>
      <c r="I363" s="170"/>
      <c r="J363" s="176"/>
      <c r="K363" s="153"/>
      <c r="L363" s="170"/>
      <c r="M363" s="170"/>
      <c r="N363" s="170"/>
      <c r="O363" s="170"/>
      <c r="P363" s="170"/>
      <c r="Q363" s="158" t="str">
        <f t="shared" si="15"/>
        <v/>
      </c>
      <c r="R363" s="159" t="str">
        <f t="shared" si="16"/>
        <v/>
      </c>
      <c r="S363" s="156"/>
      <c r="T363" s="157" t="str">
        <f>IF($B363="","",IF(AND($Q363="yes",SUMPRODUCT((T$6:T362&gt;0)*($B$6:$B362=$B363)*1)=0),MAX(T$6:T362)+1,0))</f>
        <v/>
      </c>
      <c r="U363" s="157" t="str">
        <f>IF($B363="","",IF($Q363="yes",MAX(U$6:U362)+IF(OR($I363="",COUNTIF($R:$R,$I363)&gt;0),1,COUNTIF($B:$B,$I363)),0))</f>
        <v/>
      </c>
      <c r="V363" s="143"/>
    </row>
    <row r="364" spans="1:22" ht="15" customHeight="1" x14ac:dyDescent="0.25">
      <c r="A364" s="152">
        <f t="shared" si="17"/>
        <v>358</v>
      </c>
      <c r="B364" s="170"/>
      <c r="C364" s="170"/>
      <c r="D364" s="170"/>
      <c r="E364" s="170"/>
      <c r="F364" s="170"/>
      <c r="G364" s="175"/>
      <c r="H364" s="175"/>
      <c r="I364" s="170"/>
      <c r="J364" s="176"/>
      <c r="K364" s="153"/>
      <c r="L364" s="170"/>
      <c r="M364" s="170"/>
      <c r="N364" s="170"/>
      <c r="O364" s="170"/>
      <c r="P364" s="170"/>
      <c r="Q364" s="158" t="str">
        <f t="shared" si="15"/>
        <v/>
      </c>
      <c r="R364" s="159" t="str">
        <f t="shared" si="16"/>
        <v/>
      </c>
      <c r="S364" s="156"/>
      <c r="T364" s="157" t="str">
        <f>IF($B364="","",IF(AND($Q364="yes",SUMPRODUCT((T$6:T363&gt;0)*($B$6:$B363=$B364)*1)=0),MAX(T$6:T363)+1,0))</f>
        <v/>
      </c>
      <c r="U364" s="157" t="str">
        <f>IF($B364="","",IF($Q364="yes",MAX(U$6:U363)+IF(OR($I364="",COUNTIF($R:$R,$I364)&gt;0),1,COUNTIF($B:$B,$I364)),0))</f>
        <v/>
      </c>
      <c r="V364" s="143"/>
    </row>
    <row r="365" spans="1:22" ht="15" customHeight="1" x14ac:dyDescent="0.25">
      <c r="A365" s="152">
        <f t="shared" si="17"/>
        <v>359</v>
      </c>
      <c r="B365" s="170"/>
      <c r="C365" s="170"/>
      <c r="D365" s="170"/>
      <c r="E365" s="170"/>
      <c r="F365" s="170"/>
      <c r="G365" s="175"/>
      <c r="H365" s="175"/>
      <c r="I365" s="170"/>
      <c r="J365" s="176"/>
      <c r="K365" s="153"/>
      <c r="L365" s="170"/>
      <c r="M365" s="170"/>
      <c r="N365" s="170"/>
      <c r="O365" s="170"/>
      <c r="P365" s="170"/>
      <c r="Q365" s="158" t="str">
        <f t="shared" si="15"/>
        <v/>
      </c>
      <c r="R365" s="159" t="str">
        <f t="shared" si="16"/>
        <v/>
      </c>
      <c r="S365" s="156"/>
      <c r="T365" s="157" t="str">
        <f>IF($B365="","",IF(AND($Q365="yes",SUMPRODUCT((T$6:T364&gt;0)*($B$6:$B364=$B365)*1)=0),MAX(T$6:T364)+1,0))</f>
        <v/>
      </c>
      <c r="U365" s="157" t="str">
        <f>IF($B365="","",IF($Q365="yes",MAX(U$6:U364)+IF(OR($I365="",COUNTIF($R:$R,$I365)&gt;0),1,COUNTIF($B:$B,$I365)),0))</f>
        <v/>
      </c>
      <c r="V365" s="143"/>
    </row>
    <row r="366" spans="1:22" ht="15" customHeight="1" x14ac:dyDescent="0.25">
      <c r="A366" s="152">
        <f t="shared" si="17"/>
        <v>360</v>
      </c>
      <c r="B366" s="170"/>
      <c r="C366" s="170"/>
      <c r="D366" s="170"/>
      <c r="E366" s="170"/>
      <c r="F366" s="170"/>
      <c r="G366" s="175"/>
      <c r="H366" s="175"/>
      <c r="I366" s="170"/>
      <c r="J366" s="176"/>
      <c r="K366" s="153"/>
      <c r="L366" s="170"/>
      <c r="M366" s="170"/>
      <c r="N366" s="170"/>
      <c r="O366" s="170"/>
      <c r="P366" s="170"/>
      <c r="Q366" s="158" t="str">
        <f t="shared" si="15"/>
        <v/>
      </c>
      <c r="R366" s="159" t="str">
        <f t="shared" si="16"/>
        <v/>
      </c>
      <c r="S366" s="156"/>
      <c r="T366" s="157" t="str">
        <f>IF($B366="","",IF(AND($Q366="yes",SUMPRODUCT((T$6:T365&gt;0)*($B$6:$B365=$B366)*1)=0),MAX(T$6:T365)+1,0))</f>
        <v/>
      </c>
      <c r="U366" s="157" t="str">
        <f>IF($B366="","",IF($Q366="yes",MAX(U$6:U365)+IF(OR($I366="",COUNTIF($R:$R,$I366)&gt;0),1,COUNTIF($B:$B,$I366)),0))</f>
        <v/>
      </c>
      <c r="V366" s="143"/>
    </row>
    <row r="367" spans="1:22" ht="15" customHeight="1" x14ac:dyDescent="0.25">
      <c r="A367" s="152">
        <f t="shared" si="17"/>
        <v>361</v>
      </c>
      <c r="B367" s="170"/>
      <c r="C367" s="170"/>
      <c r="D367" s="170"/>
      <c r="E367" s="170"/>
      <c r="F367" s="170"/>
      <c r="G367" s="175"/>
      <c r="H367" s="175"/>
      <c r="I367" s="170"/>
      <c r="J367" s="176"/>
      <c r="K367" s="153"/>
      <c r="L367" s="170"/>
      <c r="M367" s="170"/>
      <c r="N367" s="170"/>
      <c r="O367" s="170"/>
      <c r="P367" s="170"/>
      <c r="Q367" s="158" t="str">
        <f t="shared" si="15"/>
        <v/>
      </c>
      <c r="R367" s="159" t="str">
        <f t="shared" si="16"/>
        <v/>
      </c>
      <c r="S367" s="156"/>
      <c r="T367" s="157" t="str">
        <f>IF($B367="","",IF(AND($Q367="yes",SUMPRODUCT((T$6:T366&gt;0)*($B$6:$B366=$B367)*1)=0),MAX(T$6:T366)+1,0))</f>
        <v/>
      </c>
      <c r="U367" s="157" t="str">
        <f>IF($B367="","",IF($Q367="yes",MAX(U$6:U366)+IF(OR($I367="",COUNTIF($R:$R,$I367)&gt;0),1,COUNTIF($B:$B,$I367)),0))</f>
        <v/>
      </c>
      <c r="V367" s="143"/>
    </row>
    <row r="368" spans="1:22" ht="15" customHeight="1" x14ac:dyDescent="0.25">
      <c r="A368" s="152">
        <f t="shared" si="17"/>
        <v>362</v>
      </c>
      <c r="B368" s="170"/>
      <c r="C368" s="170"/>
      <c r="D368" s="170"/>
      <c r="E368" s="170"/>
      <c r="F368" s="170"/>
      <c r="G368" s="175"/>
      <c r="H368" s="175"/>
      <c r="I368" s="170"/>
      <c r="J368" s="176"/>
      <c r="K368" s="153"/>
      <c r="L368" s="170"/>
      <c r="M368" s="170"/>
      <c r="N368" s="170"/>
      <c r="O368" s="170"/>
      <c r="P368" s="170"/>
      <c r="Q368" s="158" t="str">
        <f t="shared" si="15"/>
        <v/>
      </c>
      <c r="R368" s="159" t="str">
        <f t="shared" si="16"/>
        <v/>
      </c>
      <c r="S368" s="156"/>
      <c r="T368" s="157" t="str">
        <f>IF($B368="","",IF(AND($Q368="yes",SUMPRODUCT((T$6:T367&gt;0)*($B$6:$B367=$B368)*1)=0),MAX(T$6:T367)+1,0))</f>
        <v/>
      </c>
      <c r="U368" s="157" t="str">
        <f>IF($B368="","",IF($Q368="yes",MAX(U$6:U367)+IF(OR($I368="",COUNTIF($R:$R,$I368)&gt;0),1,COUNTIF($B:$B,$I368)),0))</f>
        <v/>
      </c>
      <c r="V368" s="143"/>
    </row>
    <row r="369" spans="1:22" ht="15" customHeight="1" x14ac:dyDescent="0.25">
      <c r="A369" s="152">
        <f t="shared" si="17"/>
        <v>363</v>
      </c>
      <c r="B369" s="170"/>
      <c r="C369" s="170"/>
      <c r="D369" s="170"/>
      <c r="E369" s="170"/>
      <c r="F369" s="170"/>
      <c r="G369" s="175"/>
      <c r="H369" s="175"/>
      <c r="I369" s="170"/>
      <c r="J369" s="176"/>
      <c r="K369" s="153"/>
      <c r="L369" s="170"/>
      <c r="M369" s="170"/>
      <c r="N369" s="170"/>
      <c r="O369" s="170"/>
      <c r="P369" s="170"/>
      <c r="Q369" s="158" t="str">
        <f t="shared" si="15"/>
        <v/>
      </c>
      <c r="R369" s="159" t="str">
        <f t="shared" si="16"/>
        <v/>
      </c>
      <c r="S369" s="156"/>
      <c r="T369" s="157" t="str">
        <f>IF($B369="","",IF(AND($Q369="yes",SUMPRODUCT((T$6:T368&gt;0)*($B$6:$B368=$B369)*1)=0),MAX(T$6:T368)+1,0))</f>
        <v/>
      </c>
      <c r="U369" s="157" t="str">
        <f>IF($B369="","",IF($Q369="yes",MAX(U$6:U368)+IF(OR($I369="",COUNTIF($R:$R,$I369)&gt;0),1,COUNTIF($B:$B,$I369)),0))</f>
        <v/>
      </c>
      <c r="V369" s="143"/>
    </row>
    <row r="370" spans="1:22" ht="15" customHeight="1" x14ac:dyDescent="0.25">
      <c r="A370" s="152">
        <f t="shared" si="17"/>
        <v>364</v>
      </c>
      <c r="B370" s="170"/>
      <c r="C370" s="170"/>
      <c r="D370" s="170"/>
      <c r="E370" s="170"/>
      <c r="F370" s="170"/>
      <c r="G370" s="175"/>
      <c r="H370" s="175"/>
      <c r="I370" s="170"/>
      <c r="J370" s="176"/>
      <c r="K370" s="153"/>
      <c r="L370" s="170"/>
      <c r="M370" s="170"/>
      <c r="N370" s="170"/>
      <c r="O370" s="170"/>
      <c r="P370" s="170"/>
      <c r="Q370" s="158" t="str">
        <f t="shared" si="15"/>
        <v/>
      </c>
      <c r="R370" s="159" t="str">
        <f t="shared" si="16"/>
        <v/>
      </c>
      <c r="S370" s="156"/>
      <c r="T370" s="157" t="str">
        <f>IF($B370="","",IF(AND($Q370="yes",SUMPRODUCT((T$6:T369&gt;0)*($B$6:$B369=$B370)*1)=0),MAX(T$6:T369)+1,0))</f>
        <v/>
      </c>
      <c r="U370" s="157" t="str">
        <f>IF($B370="","",IF($Q370="yes",MAX(U$6:U369)+IF(OR($I370="",COUNTIF($R:$R,$I370)&gt;0),1,COUNTIF($B:$B,$I370)),0))</f>
        <v/>
      </c>
      <c r="V370" s="143"/>
    </row>
    <row r="371" spans="1:22" ht="15" customHeight="1" x14ac:dyDescent="0.25">
      <c r="A371" s="152">
        <f t="shared" si="17"/>
        <v>365</v>
      </c>
      <c r="B371" s="170"/>
      <c r="C371" s="170"/>
      <c r="D371" s="170"/>
      <c r="E371" s="170"/>
      <c r="F371" s="170"/>
      <c r="G371" s="175"/>
      <c r="H371" s="175"/>
      <c r="I371" s="170"/>
      <c r="J371" s="176"/>
      <c r="K371" s="153"/>
      <c r="L371" s="170"/>
      <c r="M371" s="170"/>
      <c r="N371" s="170"/>
      <c r="O371" s="170"/>
      <c r="P371" s="170"/>
      <c r="Q371" s="158" t="str">
        <f t="shared" si="15"/>
        <v/>
      </c>
      <c r="R371" s="159" t="str">
        <f t="shared" si="16"/>
        <v/>
      </c>
      <c r="S371" s="156"/>
      <c r="T371" s="157" t="str">
        <f>IF($B371="","",IF(AND($Q371="yes",SUMPRODUCT((T$6:T370&gt;0)*($B$6:$B370=$B371)*1)=0),MAX(T$6:T370)+1,0))</f>
        <v/>
      </c>
      <c r="U371" s="157" t="str">
        <f>IF($B371="","",IF($Q371="yes",MAX(U$6:U370)+IF(OR($I371="",COUNTIF($R:$R,$I371)&gt;0),1,COUNTIF($B:$B,$I371)),0))</f>
        <v/>
      </c>
      <c r="V371" s="143"/>
    </row>
    <row r="372" spans="1:22" ht="15" customHeight="1" x14ac:dyDescent="0.25">
      <c r="A372" s="152">
        <f t="shared" si="17"/>
        <v>366</v>
      </c>
      <c r="B372" s="170"/>
      <c r="C372" s="170"/>
      <c r="D372" s="170"/>
      <c r="E372" s="170"/>
      <c r="F372" s="170"/>
      <c r="G372" s="175"/>
      <c r="H372" s="175"/>
      <c r="I372" s="170"/>
      <c r="J372" s="176"/>
      <c r="K372" s="153"/>
      <c r="L372" s="170"/>
      <c r="M372" s="170"/>
      <c r="N372" s="170"/>
      <c r="O372" s="170"/>
      <c r="P372" s="170"/>
      <c r="Q372" s="158" t="str">
        <f t="shared" si="15"/>
        <v/>
      </c>
      <c r="R372" s="159" t="str">
        <f t="shared" si="16"/>
        <v/>
      </c>
      <c r="S372" s="156"/>
      <c r="T372" s="157" t="str">
        <f>IF($B372="","",IF(AND($Q372="yes",SUMPRODUCT((T$6:T371&gt;0)*($B$6:$B371=$B372)*1)=0),MAX(T$6:T371)+1,0))</f>
        <v/>
      </c>
      <c r="U372" s="157" t="str">
        <f>IF($B372="","",IF($Q372="yes",MAX(U$6:U371)+IF(OR($I372="",COUNTIF($R:$R,$I372)&gt;0),1,COUNTIF($B:$B,$I372)),0))</f>
        <v/>
      </c>
      <c r="V372" s="143"/>
    </row>
    <row r="373" spans="1:22" ht="15" customHeight="1" x14ac:dyDescent="0.25">
      <c r="A373" s="152">
        <f t="shared" si="17"/>
        <v>367</v>
      </c>
      <c r="B373" s="170"/>
      <c r="C373" s="170"/>
      <c r="D373" s="170"/>
      <c r="E373" s="170"/>
      <c r="F373" s="170"/>
      <c r="G373" s="175"/>
      <c r="H373" s="175"/>
      <c r="I373" s="170"/>
      <c r="J373" s="176"/>
      <c r="K373" s="153"/>
      <c r="L373" s="170"/>
      <c r="M373" s="170"/>
      <c r="N373" s="170"/>
      <c r="O373" s="170"/>
      <c r="P373" s="170"/>
      <c r="Q373" s="158" t="str">
        <f t="shared" si="15"/>
        <v/>
      </c>
      <c r="R373" s="159" t="str">
        <f t="shared" si="16"/>
        <v/>
      </c>
      <c r="S373" s="156"/>
      <c r="T373" s="157" t="str">
        <f>IF($B373="","",IF(AND($Q373="yes",SUMPRODUCT((T$6:T372&gt;0)*($B$6:$B372=$B373)*1)=0),MAX(T$6:T372)+1,0))</f>
        <v/>
      </c>
      <c r="U373" s="157" t="str">
        <f>IF($B373="","",IF($Q373="yes",MAX(U$6:U372)+IF(OR($I373="",COUNTIF($R:$R,$I373)&gt;0),1,COUNTIF($B:$B,$I373)),0))</f>
        <v/>
      </c>
      <c r="V373" s="143"/>
    </row>
    <row r="374" spans="1:22" ht="15" customHeight="1" x14ac:dyDescent="0.25">
      <c r="A374" s="152">
        <f t="shared" si="17"/>
        <v>368</v>
      </c>
      <c r="B374" s="170"/>
      <c r="C374" s="170"/>
      <c r="D374" s="170"/>
      <c r="E374" s="170"/>
      <c r="F374" s="170"/>
      <c r="G374" s="175"/>
      <c r="H374" s="175"/>
      <c r="I374" s="170"/>
      <c r="J374" s="176"/>
      <c r="K374" s="153"/>
      <c r="L374" s="170"/>
      <c r="M374" s="170"/>
      <c r="N374" s="170"/>
      <c r="O374" s="170"/>
      <c r="P374" s="170"/>
      <c r="Q374" s="158" t="str">
        <f t="shared" si="15"/>
        <v/>
      </c>
      <c r="R374" s="159" t="str">
        <f t="shared" si="16"/>
        <v/>
      </c>
      <c r="S374" s="156"/>
      <c r="T374" s="157" t="str">
        <f>IF($B374="","",IF(AND($Q374="yes",SUMPRODUCT((T$6:T373&gt;0)*($B$6:$B373=$B374)*1)=0),MAX(T$6:T373)+1,0))</f>
        <v/>
      </c>
      <c r="U374" s="157" t="str">
        <f>IF($B374="","",IF($Q374="yes",MAX(U$6:U373)+IF(OR($I374="",COUNTIF($R:$R,$I374)&gt;0),1,COUNTIF($B:$B,$I374)),0))</f>
        <v/>
      </c>
      <c r="V374" s="143"/>
    </row>
    <row r="375" spans="1:22" ht="15" customHeight="1" x14ac:dyDescent="0.25">
      <c r="A375" s="152">
        <f t="shared" si="17"/>
        <v>369</v>
      </c>
      <c r="B375" s="170"/>
      <c r="C375" s="170"/>
      <c r="D375" s="170"/>
      <c r="E375" s="170"/>
      <c r="F375" s="170"/>
      <c r="G375" s="175"/>
      <c r="H375" s="175"/>
      <c r="I375" s="170"/>
      <c r="J375" s="176"/>
      <c r="K375" s="153"/>
      <c r="L375" s="170"/>
      <c r="M375" s="170"/>
      <c r="N375" s="170"/>
      <c r="O375" s="170"/>
      <c r="P375" s="170"/>
      <c r="Q375" s="158" t="str">
        <f t="shared" si="15"/>
        <v/>
      </c>
      <c r="R375" s="159" t="str">
        <f t="shared" si="16"/>
        <v/>
      </c>
      <c r="S375" s="156"/>
      <c r="T375" s="157" t="str">
        <f>IF($B375="","",IF(AND($Q375="yes",SUMPRODUCT((T$6:T374&gt;0)*($B$6:$B374=$B375)*1)=0),MAX(T$6:T374)+1,0))</f>
        <v/>
      </c>
      <c r="U375" s="157" t="str">
        <f>IF($B375="","",IF($Q375="yes",MAX(U$6:U374)+IF(OR($I375="",COUNTIF($R:$R,$I375)&gt;0),1,COUNTIF($B:$B,$I375)),0))</f>
        <v/>
      </c>
      <c r="V375" s="143"/>
    </row>
    <row r="376" spans="1:22" ht="15" customHeight="1" x14ac:dyDescent="0.25">
      <c r="A376" s="152">
        <f t="shared" si="17"/>
        <v>370</v>
      </c>
      <c r="B376" s="170"/>
      <c r="C376" s="170"/>
      <c r="D376" s="170"/>
      <c r="E376" s="170"/>
      <c r="F376" s="170"/>
      <c r="G376" s="175"/>
      <c r="H376" s="175"/>
      <c r="I376" s="170"/>
      <c r="J376" s="176"/>
      <c r="K376" s="153"/>
      <c r="L376" s="170"/>
      <c r="M376" s="170"/>
      <c r="N376" s="170"/>
      <c r="O376" s="170"/>
      <c r="P376" s="170"/>
      <c r="Q376" s="158" t="str">
        <f t="shared" si="15"/>
        <v/>
      </c>
      <c r="R376" s="159" t="str">
        <f t="shared" si="16"/>
        <v/>
      </c>
      <c r="S376" s="156"/>
      <c r="T376" s="157" t="str">
        <f>IF($B376="","",IF(AND($Q376="yes",SUMPRODUCT((T$6:T375&gt;0)*($B$6:$B375=$B376)*1)=0),MAX(T$6:T375)+1,0))</f>
        <v/>
      </c>
      <c r="U376" s="157" t="str">
        <f>IF($B376="","",IF($Q376="yes",MAX(U$6:U375)+IF(OR($I376="",COUNTIF($R:$R,$I376)&gt;0),1,COUNTIF($B:$B,$I376)),0))</f>
        <v/>
      </c>
      <c r="V376" s="143"/>
    </row>
    <row r="377" spans="1:22" ht="15" customHeight="1" x14ac:dyDescent="0.25">
      <c r="A377" s="152">
        <f t="shared" si="17"/>
        <v>371</v>
      </c>
      <c r="B377" s="170"/>
      <c r="C377" s="170"/>
      <c r="D377" s="170"/>
      <c r="E377" s="170"/>
      <c r="F377" s="170"/>
      <c r="G377" s="175"/>
      <c r="H377" s="175"/>
      <c r="I377" s="170"/>
      <c r="J377" s="176"/>
      <c r="K377" s="153"/>
      <c r="L377" s="170"/>
      <c r="M377" s="170"/>
      <c r="N377" s="170"/>
      <c r="O377" s="170"/>
      <c r="P377" s="170"/>
      <c r="Q377" s="158" t="str">
        <f t="shared" si="15"/>
        <v/>
      </c>
      <c r="R377" s="159" t="str">
        <f t="shared" si="16"/>
        <v/>
      </c>
      <c r="S377" s="156"/>
      <c r="T377" s="157" t="str">
        <f>IF($B377="","",IF(AND($Q377="yes",SUMPRODUCT((T$6:T376&gt;0)*($B$6:$B376=$B377)*1)=0),MAX(T$6:T376)+1,0))</f>
        <v/>
      </c>
      <c r="U377" s="157" t="str">
        <f>IF($B377="","",IF($Q377="yes",MAX(U$6:U376)+IF(OR($I377="",COUNTIF($R:$R,$I377)&gt;0),1,COUNTIF($B:$B,$I377)),0))</f>
        <v/>
      </c>
      <c r="V377" s="143"/>
    </row>
    <row r="378" spans="1:22" ht="15" customHeight="1" x14ac:dyDescent="0.25">
      <c r="A378" s="152">
        <f t="shared" si="17"/>
        <v>372</v>
      </c>
      <c r="B378" s="170"/>
      <c r="C378" s="170"/>
      <c r="D378" s="170"/>
      <c r="E378" s="170"/>
      <c r="F378" s="170"/>
      <c r="G378" s="175"/>
      <c r="H378" s="175"/>
      <c r="I378" s="170"/>
      <c r="J378" s="176"/>
      <c r="K378" s="153"/>
      <c r="L378" s="170"/>
      <c r="M378" s="170"/>
      <c r="N378" s="170"/>
      <c r="O378" s="170"/>
      <c r="P378" s="170"/>
      <c r="Q378" s="158" t="str">
        <f t="shared" si="15"/>
        <v/>
      </c>
      <c r="R378" s="159" t="str">
        <f t="shared" si="16"/>
        <v/>
      </c>
      <c r="S378" s="156"/>
      <c r="T378" s="157" t="str">
        <f>IF($B378="","",IF(AND($Q378="yes",SUMPRODUCT((T$6:T377&gt;0)*($B$6:$B377=$B378)*1)=0),MAX(T$6:T377)+1,0))</f>
        <v/>
      </c>
      <c r="U378" s="157" t="str">
        <f>IF($B378="","",IF($Q378="yes",MAX(U$6:U377)+IF(OR($I378="",COUNTIF($R:$R,$I378)&gt;0),1,COUNTIF($B:$B,$I378)),0))</f>
        <v/>
      </c>
      <c r="V378" s="143"/>
    </row>
    <row r="379" spans="1:22" ht="15" customHeight="1" x14ac:dyDescent="0.25">
      <c r="A379" s="152">
        <f t="shared" si="17"/>
        <v>373</v>
      </c>
      <c r="B379" s="170"/>
      <c r="C379" s="170"/>
      <c r="D379" s="170"/>
      <c r="E379" s="170"/>
      <c r="F379" s="170"/>
      <c r="G379" s="175"/>
      <c r="H379" s="175"/>
      <c r="I379" s="170"/>
      <c r="J379" s="176"/>
      <c r="K379" s="153"/>
      <c r="L379" s="170"/>
      <c r="M379" s="170"/>
      <c r="N379" s="170"/>
      <c r="O379" s="170"/>
      <c r="P379" s="170"/>
      <c r="Q379" s="158" t="str">
        <f t="shared" si="15"/>
        <v/>
      </c>
      <c r="R379" s="159" t="str">
        <f t="shared" si="16"/>
        <v/>
      </c>
      <c r="S379" s="156"/>
      <c r="T379" s="157" t="str">
        <f>IF($B379="","",IF(AND($Q379="yes",SUMPRODUCT((T$6:T378&gt;0)*($B$6:$B378=$B379)*1)=0),MAX(T$6:T378)+1,0))</f>
        <v/>
      </c>
      <c r="U379" s="157" t="str">
        <f>IF($B379="","",IF($Q379="yes",MAX(U$6:U378)+IF(OR($I379="",COUNTIF($R:$R,$I379)&gt;0),1,COUNTIF($B:$B,$I379)),0))</f>
        <v/>
      </c>
      <c r="V379" s="143"/>
    </row>
    <row r="380" spans="1:22" ht="15" customHeight="1" x14ac:dyDescent="0.25">
      <c r="A380" s="152">
        <f t="shared" si="17"/>
        <v>374</v>
      </c>
      <c r="B380" s="170"/>
      <c r="C380" s="170"/>
      <c r="D380" s="170"/>
      <c r="E380" s="170"/>
      <c r="F380" s="170"/>
      <c r="G380" s="175"/>
      <c r="H380" s="175"/>
      <c r="I380" s="170"/>
      <c r="J380" s="176"/>
      <c r="K380" s="153"/>
      <c r="L380" s="170"/>
      <c r="M380" s="170"/>
      <c r="N380" s="170"/>
      <c r="O380" s="170"/>
      <c r="P380" s="170"/>
      <c r="Q380" s="158" t="str">
        <f t="shared" si="15"/>
        <v/>
      </c>
      <c r="R380" s="159" t="str">
        <f t="shared" si="16"/>
        <v/>
      </c>
      <c r="S380" s="156"/>
      <c r="T380" s="157" t="str">
        <f>IF($B380="","",IF(AND($Q380="yes",SUMPRODUCT((T$6:T379&gt;0)*($B$6:$B379=$B380)*1)=0),MAX(T$6:T379)+1,0))</f>
        <v/>
      </c>
      <c r="U380" s="157" t="str">
        <f>IF($B380="","",IF($Q380="yes",MAX(U$6:U379)+IF(OR($I380="",COUNTIF($R:$R,$I380)&gt;0),1,COUNTIF($B:$B,$I380)),0))</f>
        <v/>
      </c>
      <c r="V380" s="143"/>
    </row>
    <row r="381" spans="1:22" ht="15" customHeight="1" x14ac:dyDescent="0.25">
      <c r="A381" s="152">
        <f t="shared" si="17"/>
        <v>375</v>
      </c>
      <c r="B381" s="170"/>
      <c r="C381" s="170"/>
      <c r="D381" s="170"/>
      <c r="E381" s="170"/>
      <c r="F381" s="170"/>
      <c r="G381" s="175"/>
      <c r="H381" s="175"/>
      <c r="I381" s="170"/>
      <c r="J381" s="176"/>
      <c r="K381" s="153"/>
      <c r="L381" s="170"/>
      <c r="M381" s="170"/>
      <c r="N381" s="170"/>
      <c r="O381" s="170"/>
      <c r="P381" s="170"/>
      <c r="Q381" s="158" t="str">
        <f t="shared" si="15"/>
        <v/>
      </c>
      <c r="R381" s="159" t="str">
        <f t="shared" si="16"/>
        <v/>
      </c>
      <c r="S381" s="156"/>
      <c r="T381" s="157" t="str">
        <f>IF($B381="","",IF(AND($Q381="yes",SUMPRODUCT((T$6:T380&gt;0)*($B$6:$B380=$B381)*1)=0),MAX(T$6:T380)+1,0))</f>
        <v/>
      </c>
      <c r="U381" s="157" t="str">
        <f>IF($B381="","",IF($Q381="yes",MAX(U$6:U380)+IF(OR($I381="",COUNTIF($R:$R,$I381)&gt;0),1,COUNTIF($B:$B,$I381)),0))</f>
        <v/>
      </c>
      <c r="V381" s="143"/>
    </row>
    <row r="382" spans="1:22" ht="15" customHeight="1" x14ac:dyDescent="0.25">
      <c r="A382" s="152">
        <f t="shared" si="17"/>
        <v>376</v>
      </c>
      <c r="B382" s="170"/>
      <c r="C382" s="170"/>
      <c r="D382" s="170"/>
      <c r="E382" s="170"/>
      <c r="F382" s="170"/>
      <c r="G382" s="175"/>
      <c r="H382" s="175"/>
      <c r="I382" s="170"/>
      <c r="J382" s="176"/>
      <c r="K382" s="153"/>
      <c r="L382" s="170"/>
      <c r="M382" s="170"/>
      <c r="N382" s="170"/>
      <c r="O382" s="170"/>
      <c r="P382" s="170"/>
      <c r="Q382" s="158" t="str">
        <f t="shared" si="15"/>
        <v/>
      </c>
      <c r="R382" s="159" t="str">
        <f t="shared" si="16"/>
        <v/>
      </c>
      <c r="S382" s="156"/>
      <c r="T382" s="157" t="str">
        <f>IF($B382="","",IF(AND($Q382="yes",SUMPRODUCT((T$6:T381&gt;0)*($B$6:$B381=$B382)*1)=0),MAX(T$6:T381)+1,0))</f>
        <v/>
      </c>
      <c r="U382" s="157" t="str">
        <f>IF($B382="","",IF($Q382="yes",MAX(U$6:U381)+IF(OR($I382="",COUNTIF($R:$R,$I382)&gt;0),1,COUNTIF($B:$B,$I382)),0))</f>
        <v/>
      </c>
      <c r="V382" s="143"/>
    </row>
    <row r="383" spans="1:22" ht="15" customHeight="1" x14ac:dyDescent="0.25">
      <c r="A383" s="152">
        <f t="shared" si="17"/>
        <v>377</v>
      </c>
      <c r="B383" s="170"/>
      <c r="C383" s="170"/>
      <c r="D383" s="170"/>
      <c r="E383" s="170"/>
      <c r="F383" s="170"/>
      <c r="G383" s="175"/>
      <c r="H383" s="175"/>
      <c r="I383" s="170"/>
      <c r="J383" s="176"/>
      <c r="K383" s="153"/>
      <c r="L383" s="170"/>
      <c r="M383" s="170"/>
      <c r="N383" s="170"/>
      <c r="O383" s="170"/>
      <c r="P383" s="170"/>
      <c r="Q383" s="158" t="str">
        <f t="shared" si="15"/>
        <v/>
      </c>
      <c r="R383" s="159" t="str">
        <f t="shared" si="16"/>
        <v/>
      </c>
      <c r="S383" s="156"/>
      <c r="T383" s="157" t="str">
        <f>IF($B383="","",IF(AND($Q383="yes",SUMPRODUCT((T$6:T382&gt;0)*($B$6:$B382=$B383)*1)=0),MAX(T$6:T382)+1,0))</f>
        <v/>
      </c>
      <c r="U383" s="157" t="str">
        <f>IF($B383="","",IF($Q383="yes",MAX(U$6:U382)+IF(OR($I383="",COUNTIF($R:$R,$I383)&gt;0),1,COUNTIF($B:$B,$I383)),0))</f>
        <v/>
      </c>
      <c r="V383" s="143"/>
    </row>
    <row r="384" spans="1:22" ht="15" customHeight="1" x14ac:dyDescent="0.25">
      <c r="A384" s="152">
        <f t="shared" si="17"/>
        <v>378</v>
      </c>
      <c r="B384" s="170"/>
      <c r="C384" s="170"/>
      <c r="D384" s="170"/>
      <c r="E384" s="170"/>
      <c r="F384" s="170"/>
      <c r="G384" s="175"/>
      <c r="H384" s="175"/>
      <c r="I384" s="170"/>
      <c r="J384" s="176"/>
      <c r="K384" s="153"/>
      <c r="L384" s="170"/>
      <c r="M384" s="170"/>
      <c r="N384" s="170"/>
      <c r="O384" s="170"/>
      <c r="P384" s="170"/>
      <c r="Q384" s="158" t="str">
        <f t="shared" si="15"/>
        <v/>
      </c>
      <c r="R384" s="159" t="str">
        <f t="shared" si="16"/>
        <v/>
      </c>
      <c r="S384" s="156"/>
      <c r="T384" s="157" t="str">
        <f>IF($B384="","",IF(AND($Q384="yes",SUMPRODUCT((T$6:T383&gt;0)*($B$6:$B383=$B384)*1)=0),MAX(T$6:T383)+1,0))</f>
        <v/>
      </c>
      <c r="U384" s="157" t="str">
        <f>IF($B384="","",IF($Q384="yes",MAX(U$6:U383)+IF(OR($I384="",COUNTIF($R:$R,$I384)&gt;0),1,COUNTIF($B:$B,$I384)),0))</f>
        <v/>
      </c>
      <c r="V384" s="143"/>
    </row>
    <row r="385" spans="1:22" ht="15" customHeight="1" x14ac:dyDescent="0.25">
      <c r="A385" s="152">
        <f t="shared" si="17"/>
        <v>379</v>
      </c>
      <c r="B385" s="170"/>
      <c r="C385" s="170"/>
      <c r="D385" s="170"/>
      <c r="E385" s="170"/>
      <c r="F385" s="170"/>
      <c r="G385" s="175"/>
      <c r="H385" s="175"/>
      <c r="I385" s="170"/>
      <c r="J385" s="176"/>
      <c r="K385" s="153"/>
      <c r="L385" s="170"/>
      <c r="M385" s="170"/>
      <c r="N385" s="170"/>
      <c r="O385" s="170"/>
      <c r="P385" s="170"/>
      <c r="Q385" s="158" t="str">
        <f t="shared" si="15"/>
        <v/>
      </c>
      <c r="R385" s="159" t="str">
        <f t="shared" si="16"/>
        <v/>
      </c>
      <c r="S385" s="156"/>
      <c r="T385" s="157" t="str">
        <f>IF($B385="","",IF(AND($Q385="yes",SUMPRODUCT((T$6:T384&gt;0)*($B$6:$B384=$B385)*1)=0),MAX(T$6:T384)+1,0))</f>
        <v/>
      </c>
      <c r="U385" s="157" t="str">
        <f>IF($B385="","",IF($Q385="yes",MAX(U$6:U384)+IF(OR($I385="",COUNTIF($R:$R,$I385)&gt;0),1,COUNTIF($B:$B,$I385)),0))</f>
        <v/>
      </c>
      <c r="V385" s="143"/>
    </row>
    <row r="386" spans="1:22" ht="15" customHeight="1" x14ac:dyDescent="0.25">
      <c r="A386" s="152">
        <f t="shared" si="17"/>
        <v>380</v>
      </c>
      <c r="B386" s="170"/>
      <c r="C386" s="170"/>
      <c r="D386" s="170"/>
      <c r="E386" s="170"/>
      <c r="F386" s="170"/>
      <c r="G386" s="175"/>
      <c r="H386" s="175"/>
      <c r="I386" s="170"/>
      <c r="J386" s="176"/>
      <c r="K386" s="153"/>
      <c r="L386" s="170"/>
      <c r="M386" s="170"/>
      <c r="N386" s="170"/>
      <c r="O386" s="170"/>
      <c r="P386" s="170"/>
      <c r="Q386" s="158" t="str">
        <f t="shared" si="15"/>
        <v/>
      </c>
      <c r="R386" s="159" t="str">
        <f t="shared" si="16"/>
        <v/>
      </c>
      <c r="S386" s="156"/>
      <c r="T386" s="157" t="str">
        <f>IF($B386="","",IF(AND($Q386="yes",SUMPRODUCT((T$6:T385&gt;0)*($B$6:$B385=$B386)*1)=0),MAX(T$6:T385)+1,0))</f>
        <v/>
      </c>
      <c r="U386" s="157" t="str">
        <f>IF($B386="","",IF($Q386="yes",MAX(U$6:U385)+IF(OR($I386="",COUNTIF($R:$R,$I386)&gt;0),1,COUNTIF($B:$B,$I386)),0))</f>
        <v/>
      </c>
      <c r="V386" s="143"/>
    </row>
    <row r="387" spans="1:22" ht="15" customHeight="1" x14ac:dyDescent="0.25">
      <c r="A387" s="152">
        <f t="shared" si="17"/>
        <v>381</v>
      </c>
      <c r="B387" s="170"/>
      <c r="C387" s="170"/>
      <c r="D387" s="170"/>
      <c r="E387" s="170"/>
      <c r="F387" s="170"/>
      <c r="G387" s="175"/>
      <c r="H387" s="175"/>
      <c r="I387" s="170"/>
      <c r="J387" s="176"/>
      <c r="K387" s="153"/>
      <c r="L387" s="170"/>
      <c r="M387" s="170"/>
      <c r="N387" s="170"/>
      <c r="O387" s="170"/>
      <c r="P387" s="170"/>
      <c r="Q387" s="158" t="str">
        <f t="shared" si="15"/>
        <v/>
      </c>
      <c r="R387" s="159" t="str">
        <f t="shared" si="16"/>
        <v/>
      </c>
      <c r="S387" s="156"/>
      <c r="T387" s="157" t="str">
        <f>IF($B387="","",IF(AND($Q387="yes",SUMPRODUCT((T$6:T386&gt;0)*($B$6:$B386=$B387)*1)=0),MAX(T$6:T386)+1,0))</f>
        <v/>
      </c>
      <c r="U387" s="157" t="str">
        <f>IF($B387="","",IF($Q387="yes",MAX(U$6:U386)+IF(OR($I387="",COUNTIF($R:$R,$I387)&gt;0),1,COUNTIF($B:$B,$I387)),0))</f>
        <v/>
      </c>
      <c r="V387" s="143"/>
    </row>
    <row r="388" spans="1:22" ht="15" customHeight="1" x14ac:dyDescent="0.25">
      <c r="A388" s="152">
        <f t="shared" si="17"/>
        <v>382</v>
      </c>
      <c r="B388" s="170"/>
      <c r="C388" s="170"/>
      <c r="D388" s="170"/>
      <c r="E388" s="170"/>
      <c r="F388" s="170"/>
      <c r="G388" s="175"/>
      <c r="H388" s="175"/>
      <c r="I388" s="170"/>
      <c r="J388" s="176"/>
      <c r="K388" s="153"/>
      <c r="L388" s="170"/>
      <c r="M388" s="170"/>
      <c r="N388" s="170"/>
      <c r="O388" s="170"/>
      <c r="P388" s="170"/>
      <c r="Q388" s="158" t="str">
        <f t="shared" si="15"/>
        <v/>
      </c>
      <c r="R388" s="159" t="str">
        <f t="shared" si="16"/>
        <v/>
      </c>
      <c r="S388" s="156"/>
      <c r="T388" s="157" t="str">
        <f>IF($B388="","",IF(AND($Q388="yes",SUMPRODUCT((T$6:T387&gt;0)*($B$6:$B387=$B388)*1)=0),MAX(T$6:T387)+1,0))</f>
        <v/>
      </c>
      <c r="U388" s="157" t="str">
        <f>IF($B388="","",IF($Q388="yes",MAX(U$6:U387)+IF(OR($I388="",COUNTIF($R:$R,$I388)&gt;0),1,COUNTIF($B:$B,$I388)),0))</f>
        <v/>
      </c>
      <c r="V388" s="143"/>
    </row>
    <row r="389" spans="1:22" ht="15" customHeight="1" x14ac:dyDescent="0.25">
      <c r="A389" s="152">
        <f t="shared" si="17"/>
        <v>383</v>
      </c>
      <c r="B389" s="170"/>
      <c r="C389" s="170"/>
      <c r="D389" s="170"/>
      <c r="E389" s="170"/>
      <c r="F389" s="170"/>
      <c r="G389" s="175"/>
      <c r="H389" s="175"/>
      <c r="I389" s="170"/>
      <c r="J389" s="176"/>
      <c r="K389" s="153"/>
      <c r="L389" s="170"/>
      <c r="M389" s="170"/>
      <c r="N389" s="170"/>
      <c r="O389" s="170"/>
      <c r="P389" s="170"/>
      <c r="Q389" s="158" t="str">
        <f t="shared" si="15"/>
        <v/>
      </c>
      <c r="R389" s="159" t="str">
        <f t="shared" si="16"/>
        <v/>
      </c>
      <c r="S389" s="156"/>
      <c r="T389" s="157" t="str">
        <f>IF($B389="","",IF(AND($Q389="yes",SUMPRODUCT((T$6:T388&gt;0)*($B$6:$B388=$B389)*1)=0),MAX(T$6:T388)+1,0))</f>
        <v/>
      </c>
      <c r="U389" s="157" t="str">
        <f>IF($B389="","",IF($Q389="yes",MAX(U$6:U388)+IF(OR($I389="",COUNTIF($R:$R,$I389)&gt;0),1,COUNTIF($B:$B,$I389)),0))</f>
        <v/>
      </c>
      <c r="V389" s="143"/>
    </row>
    <row r="390" spans="1:22" ht="15" customHeight="1" x14ac:dyDescent="0.25">
      <c r="A390" s="152">
        <f t="shared" si="17"/>
        <v>384</v>
      </c>
      <c r="B390" s="170"/>
      <c r="C390" s="170"/>
      <c r="D390" s="170"/>
      <c r="E390" s="170"/>
      <c r="F390" s="170"/>
      <c r="G390" s="175"/>
      <c r="H390" s="175"/>
      <c r="I390" s="170"/>
      <c r="J390" s="176"/>
      <c r="K390" s="153"/>
      <c r="L390" s="170"/>
      <c r="M390" s="170"/>
      <c r="N390" s="170"/>
      <c r="O390" s="170"/>
      <c r="P390" s="170"/>
      <c r="Q390" s="158" t="str">
        <f t="shared" si="15"/>
        <v/>
      </c>
      <c r="R390" s="159" t="str">
        <f t="shared" si="16"/>
        <v/>
      </c>
      <c r="S390" s="156"/>
      <c r="T390" s="157" t="str">
        <f>IF($B390="","",IF(AND($Q390="yes",SUMPRODUCT((T$6:T389&gt;0)*($B$6:$B389=$B390)*1)=0),MAX(T$6:T389)+1,0))</f>
        <v/>
      </c>
      <c r="U390" s="157" t="str">
        <f>IF($B390="","",IF($Q390="yes",MAX(U$6:U389)+IF(OR($I390="",COUNTIF($R:$R,$I390)&gt;0),1,COUNTIF($B:$B,$I390)),0))</f>
        <v/>
      </c>
      <c r="V390" s="143"/>
    </row>
    <row r="391" spans="1:22" ht="15" customHeight="1" x14ac:dyDescent="0.25">
      <c r="A391" s="152">
        <f t="shared" si="17"/>
        <v>385</v>
      </c>
      <c r="B391" s="170"/>
      <c r="C391" s="170"/>
      <c r="D391" s="170"/>
      <c r="E391" s="170"/>
      <c r="F391" s="170"/>
      <c r="G391" s="175"/>
      <c r="H391" s="175"/>
      <c r="I391" s="170"/>
      <c r="J391" s="176"/>
      <c r="K391" s="153"/>
      <c r="L391" s="170"/>
      <c r="M391" s="170"/>
      <c r="N391" s="170"/>
      <c r="O391" s="170"/>
      <c r="P391" s="170"/>
      <c r="Q391" s="158" t="str">
        <f t="shared" ref="Q391:Q454" si="18">IF($B391="","",IF(COUNTIF($L391:$P391,"=Yes")&gt;0,"Yes","No"))</f>
        <v/>
      </c>
      <c r="R391" s="159" t="str">
        <f t="shared" ref="R391:R454" si="19">IF($B391="","",IFERROR(IF($Q391="Yes",$B391,VLOOKUP($I391,LE_Inputs,COLUMNS(LE_Inputs),FALSE)),"None"))</f>
        <v/>
      </c>
      <c r="S391" s="156"/>
      <c r="T391" s="157" t="str">
        <f>IF($B391="","",IF(AND($Q391="yes",SUMPRODUCT((T$6:T390&gt;0)*($B$6:$B390=$B391)*1)=0),MAX(T$6:T390)+1,0))</f>
        <v/>
      </c>
      <c r="U391" s="157" t="str">
        <f>IF($B391="","",IF($Q391="yes",MAX(U$6:U390)+IF(OR($I391="",COUNTIF($R:$R,$I391)&gt;0),1,COUNTIF($B:$B,$I391)),0))</f>
        <v/>
      </c>
      <c r="V391" s="143"/>
    </row>
    <row r="392" spans="1:22" ht="15" customHeight="1" x14ac:dyDescent="0.25">
      <c r="A392" s="152">
        <f t="shared" si="17"/>
        <v>386</v>
      </c>
      <c r="B392" s="170"/>
      <c r="C392" s="170"/>
      <c r="D392" s="170"/>
      <c r="E392" s="170"/>
      <c r="F392" s="170"/>
      <c r="G392" s="175"/>
      <c r="H392" s="175"/>
      <c r="I392" s="170"/>
      <c r="J392" s="176"/>
      <c r="K392" s="153"/>
      <c r="L392" s="170"/>
      <c r="M392" s="170"/>
      <c r="N392" s="170"/>
      <c r="O392" s="170"/>
      <c r="P392" s="170"/>
      <c r="Q392" s="158" t="str">
        <f t="shared" si="18"/>
        <v/>
      </c>
      <c r="R392" s="159" t="str">
        <f t="shared" si="19"/>
        <v/>
      </c>
      <c r="S392" s="156"/>
      <c r="T392" s="157" t="str">
        <f>IF($B392="","",IF(AND($Q392="yes",SUMPRODUCT((T$6:T391&gt;0)*($B$6:$B391=$B392)*1)=0),MAX(T$6:T391)+1,0))</f>
        <v/>
      </c>
      <c r="U392" s="157" t="str">
        <f>IF($B392="","",IF($Q392="yes",MAX(U$6:U391)+IF(OR($I392="",COUNTIF($R:$R,$I392)&gt;0),1,COUNTIF($B:$B,$I392)),0))</f>
        <v/>
      </c>
      <c r="V392" s="143"/>
    </row>
    <row r="393" spans="1:22" ht="15" customHeight="1" x14ac:dyDescent="0.25">
      <c r="A393" s="152">
        <f t="shared" ref="A393:A456" si="20">A392+1</f>
        <v>387</v>
      </c>
      <c r="B393" s="170"/>
      <c r="C393" s="170"/>
      <c r="D393" s="170"/>
      <c r="E393" s="170"/>
      <c r="F393" s="170"/>
      <c r="G393" s="175"/>
      <c r="H393" s="175"/>
      <c r="I393" s="170"/>
      <c r="J393" s="176"/>
      <c r="K393" s="153"/>
      <c r="L393" s="170"/>
      <c r="M393" s="170"/>
      <c r="N393" s="170"/>
      <c r="O393" s="170"/>
      <c r="P393" s="170"/>
      <c r="Q393" s="158" t="str">
        <f t="shared" si="18"/>
        <v/>
      </c>
      <c r="R393" s="159" t="str">
        <f t="shared" si="19"/>
        <v/>
      </c>
      <c r="S393" s="156"/>
      <c r="T393" s="157" t="str">
        <f>IF($B393="","",IF(AND($Q393="yes",SUMPRODUCT((T$6:T392&gt;0)*($B$6:$B392=$B393)*1)=0),MAX(T$6:T392)+1,0))</f>
        <v/>
      </c>
      <c r="U393" s="157" t="str">
        <f>IF($B393="","",IF($Q393="yes",MAX(U$6:U392)+IF(OR($I393="",COUNTIF($R:$R,$I393)&gt;0),1,COUNTIF($B:$B,$I393)),0))</f>
        <v/>
      </c>
      <c r="V393" s="143"/>
    </row>
    <row r="394" spans="1:22" ht="15" customHeight="1" x14ac:dyDescent="0.25">
      <c r="A394" s="152">
        <f t="shared" si="20"/>
        <v>388</v>
      </c>
      <c r="B394" s="170"/>
      <c r="C394" s="170"/>
      <c r="D394" s="170"/>
      <c r="E394" s="170"/>
      <c r="F394" s="170"/>
      <c r="G394" s="175"/>
      <c r="H394" s="175"/>
      <c r="I394" s="170"/>
      <c r="J394" s="176"/>
      <c r="K394" s="153"/>
      <c r="L394" s="170"/>
      <c r="M394" s="170"/>
      <c r="N394" s="170"/>
      <c r="O394" s="170"/>
      <c r="P394" s="170"/>
      <c r="Q394" s="158" t="str">
        <f t="shared" si="18"/>
        <v/>
      </c>
      <c r="R394" s="159" t="str">
        <f t="shared" si="19"/>
        <v/>
      </c>
      <c r="S394" s="156"/>
      <c r="T394" s="157" t="str">
        <f>IF($B394="","",IF(AND($Q394="yes",SUMPRODUCT((T$6:T393&gt;0)*($B$6:$B393=$B394)*1)=0),MAX(T$6:T393)+1,0))</f>
        <v/>
      </c>
      <c r="U394" s="157" t="str">
        <f>IF($B394="","",IF($Q394="yes",MAX(U$6:U393)+IF(OR($I394="",COUNTIF($R:$R,$I394)&gt;0),1,COUNTIF($B:$B,$I394)),0))</f>
        <v/>
      </c>
      <c r="V394" s="143"/>
    </row>
    <row r="395" spans="1:22" ht="15" customHeight="1" x14ac:dyDescent="0.25">
      <c r="A395" s="152">
        <f t="shared" si="20"/>
        <v>389</v>
      </c>
      <c r="B395" s="170"/>
      <c r="C395" s="170"/>
      <c r="D395" s="170"/>
      <c r="E395" s="170"/>
      <c r="F395" s="170"/>
      <c r="G395" s="175"/>
      <c r="H395" s="175"/>
      <c r="I395" s="170"/>
      <c r="J395" s="176"/>
      <c r="K395" s="153"/>
      <c r="L395" s="170"/>
      <c r="M395" s="170"/>
      <c r="N395" s="170"/>
      <c r="O395" s="170"/>
      <c r="P395" s="170"/>
      <c r="Q395" s="158" t="str">
        <f t="shared" si="18"/>
        <v/>
      </c>
      <c r="R395" s="159" t="str">
        <f t="shared" si="19"/>
        <v/>
      </c>
      <c r="S395" s="156"/>
      <c r="T395" s="157" t="str">
        <f>IF($B395="","",IF(AND($Q395="yes",SUMPRODUCT((T$6:T394&gt;0)*($B$6:$B394=$B395)*1)=0),MAX(T$6:T394)+1,0))</f>
        <v/>
      </c>
      <c r="U395" s="157" t="str">
        <f>IF($B395="","",IF($Q395="yes",MAX(U$6:U394)+IF(OR($I395="",COUNTIF($R:$R,$I395)&gt;0),1,COUNTIF($B:$B,$I395)),0))</f>
        <v/>
      </c>
      <c r="V395" s="143"/>
    </row>
    <row r="396" spans="1:22" ht="15" customHeight="1" x14ac:dyDescent="0.25">
      <c r="A396" s="152">
        <f t="shared" si="20"/>
        <v>390</v>
      </c>
      <c r="B396" s="170"/>
      <c r="C396" s="170"/>
      <c r="D396" s="170"/>
      <c r="E396" s="170"/>
      <c r="F396" s="170"/>
      <c r="G396" s="175"/>
      <c r="H396" s="175"/>
      <c r="I396" s="170"/>
      <c r="J396" s="176"/>
      <c r="K396" s="153"/>
      <c r="L396" s="170"/>
      <c r="M396" s="170"/>
      <c r="N396" s="170"/>
      <c r="O396" s="170"/>
      <c r="P396" s="170"/>
      <c r="Q396" s="158" t="str">
        <f t="shared" si="18"/>
        <v/>
      </c>
      <c r="R396" s="159" t="str">
        <f t="shared" si="19"/>
        <v/>
      </c>
      <c r="S396" s="156"/>
      <c r="T396" s="157" t="str">
        <f>IF($B396="","",IF(AND($Q396="yes",SUMPRODUCT((T$6:T395&gt;0)*($B$6:$B395=$B396)*1)=0),MAX(T$6:T395)+1,0))</f>
        <v/>
      </c>
      <c r="U396" s="157" t="str">
        <f>IF($B396="","",IF($Q396="yes",MAX(U$6:U395)+IF(OR($I396="",COUNTIF($R:$R,$I396)&gt;0),1,COUNTIF($B:$B,$I396)),0))</f>
        <v/>
      </c>
      <c r="V396" s="143"/>
    </row>
    <row r="397" spans="1:22" ht="15" customHeight="1" x14ac:dyDescent="0.25">
      <c r="A397" s="152">
        <f t="shared" si="20"/>
        <v>391</v>
      </c>
      <c r="B397" s="170"/>
      <c r="C397" s="170"/>
      <c r="D397" s="170"/>
      <c r="E397" s="170"/>
      <c r="F397" s="170"/>
      <c r="G397" s="175"/>
      <c r="H397" s="175"/>
      <c r="I397" s="170"/>
      <c r="J397" s="176"/>
      <c r="K397" s="153"/>
      <c r="L397" s="170"/>
      <c r="M397" s="170"/>
      <c r="N397" s="170"/>
      <c r="O397" s="170"/>
      <c r="P397" s="170"/>
      <c r="Q397" s="158" t="str">
        <f t="shared" si="18"/>
        <v/>
      </c>
      <c r="R397" s="159" t="str">
        <f t="shared" si="19"/>
        <v/>
      </c>
      <c r="S397" s="156"/>
      <c r="T397" s="157" t="str">
        <f>IF($B397="","",IF(AND($Q397="yes",SUMPRODUCT((T$6:T396&gt;0)*($B$6:$B396=$B397)*1)=0),MAX(T$6:T396)+1,0))</f>
        <v/>
      </c>
      <c r="U397" s="157" t="str">
        <f>IF($B397="","",IF($Q397="yes",MAX(U$6:U396)+IF(OR($I397="",COUNTIF($R:$R,$I397)&gt;0),1,COUNTIF($B:$B,$I397)),0))</f>
        <v/>
      </c>
      <c r="V397" s="143"/>
    </row>
    <row r="398" spans="1:22" ht="15" customHeight="1" x14ac:dyDescent="0.25">
      <c r="A398" s="152">
        <f t="shared" si="20"/>
        <v>392</v>
      </c>
      <c r="B398" s="170"/>
      <c r="C398" s="170"/>
      <c r="D398" s="170"/>
      <c r="E398" s="170"/>
      <c r="F398" s="170"/>
      <c r="G398" s="175"/>
      <c r="H398" s="175"/>
      <c r="I398" s="170"/>
      <c r="J398" s="176"/>
      <c r="K398" s="153"/>
      <c r="L398" s="170"/>
      <c r="M398" s="170"/>
      <c r="N398" s="170"/>
      <c r="O398" s="170"/>
      <c r="P398" s="170"/>
      <c r="Q398" s="158" t="str">
        <f t="shared" si="18"/>
        <v/>
      </c>
      <c r="R398" s="159" t="str">
        <f t="shared" si="19"/>
        <v/>
      </c>
      <c r="S398" s="156"/>
      <c r="T398" s="157" t="str">
        <f>IF($B398="","",IF(AND($Q398="yes",SUMPRODUCT((T$6:T397&gt;0)*($B$6:$B397=$B398)*1)=0),MAX(T$6:T397)+1,0))</f>
        <v/>
      </c>
      <c r="U398" s="157" t="str">
        <f>IF($B398="","",IF($Q398="yes",MAX(U$6:U397)+IF(OR($I398="",COUNTIF($R:$R,$I398)&gt;0),1,COUNTIF($B:$B,$I398)),0))</f>
        <v/>
      </c>
      <c r="V398" s="143"/>
    </row>
    <row r="399" spans="1:22" ht="15" customHeight="1" x14ac:dyDescent="0.25">
      <c r="A399" s="152">
        <f t="shared" si="20"/>
        <v>393</v>
      </c>
      <c r="B399" s="170"/>
      <c r="C399" s="170"/>
      <c r="D399" s="170"/>
      <c r="E399" s="170"/>
      <c r="F399" s="170"/>
      <c r="G399" s="175"/>
      <c r="H399" s="175"/>
      <c r="I399" s="170"/>
      <c r="J399" s="176"/>
      <c r="K399" s="153"/>
      <c r="L399" s="170"/>
      <c r="M399" s="170"/>
      <c r="N399" s="170"/>
      <c r="O399" s="170"/>
      <c r="P399" s="170"/>
      <c r="Q399" s="158" t="str">
        <f t="shared" si="18"/>
        <v/>
      </c>
      <c r="R399" s="159" t="str">
        <f t="shared" si="19"/>
        <v/>
      </c>
      <c r="S399" s="156"/>
      <c r="T399" s="157" t="str">
        <f>IF($B399="","",IF(AND($Q399="yes",SUMPRODUCT((T$6:T398&gt;0)*($B$6:$B398=$B399)*1)=0),MAX(T$6:T398)+1,0))</f>
        <v/>
      </c>
      <c r="U399" s="157" t="str">
        <f>IF($B399="","",IF($Q399="yes",MAX(U$6:U398)+IF(OR($I399="",COUNTIF($R:$R,$I399)&gt;0),1,COUNTIF($B:$B,$I399)),0))</f>
        <v/>
      </c>
      <c r="V399" s="143"/>
    </row>
    <row r="400" spans="1:22" ht="15" customHeight="1" x14ac:dyDescent="0.25">
      <c r="A400" s="152">
        <f t="shared" si="20"/>
        <v>394</v>
      </c>
      <c r="B400" s="170"/>
      <c r="C400" s="170"/>
      <c r="D400" s="170"/>
      <c r="E400" s="170"/>
      <c r="F400" s="170"/>
      <c r="G400" s="175"/>
      <c r="H400" s="175"/>
      <c r="I400" s="170"/>
      <c r="J400" s="176"/>
      <c r="K400" s="153"/>
      <c r="L400" s="170"/>
      <c r="M400" s="170"/>
      <c r="N400" s="170"/>
      <c r="O400" s="170"/>
      <c r="P400" s="170"/>
      <c r="Q400" s="158" t="str">
        <f t="shared" si="18"/>
        <v/>
      </c>
      <c r="R400" s="159" t="str">
        <f t="shared" si="19"/>
        <v/>
      </c>
      <c r="S400" s="156"/>
      <c r="T400" s="157" t="str">
        <f>IF($B400="","",IF(AND($Q400="yes",SUMPRODUCT((T$6:T399&gt;0)*($B$6:$B399=$B400)*1)=0),MAX(T$6:T399)+1,0))</f>
        <v/>
      </c>
      <c r="U400" s="157" t="str">
        <f>IF($B400="","",IF($Q400="yes",MAX(U$6:U399)+IF(OR($I400="",COUNTIF($R:$R,$I400)&gt;0),1,COUNTIF($B:$B,$I400)),0))</f>
        <v/>
      </c>
      <c r="V400" s="143"/>
    </row>
    <row r="401" spans="1:22" ht="15" customHeight="1" x14ac:dyDescent="0.25">
      <c r="A401" s="152">
        <f t="shared" si="20"/>
        <v>395</v>
      </c>
      <c r="B401" s="170"/>
      <c r="C401" s="170"/>
      <c r="D401" s="170"/>
      <c r="E401" s="170"/>
      <c r="F401" s="170"/>
      <c r="G401" s="175"/>
      <c r="H401" s="175"/>
      <c r="I401" s="170"/>
      <c r="J401" s="176"/>
      <c r="K401" s="153"/>
      <c r="L401" s="170"/>
      <c r="M401" s="170"/>
      <c r="N401" s="170"/>
      <c r="O401" s="170"/>
      <c r="P401" s="170"/>
      <c r="Q401" s="158" t="str">
        <f t="shared" si="18"/>
        <v/>
      </c>
      <c r="R401" s="159" t="str">
        <f t="shared" si="19"/>
        <v/>
      </c>
      <c r="S401" s="156"/>
      <c r="T401" s="157" t="str">
        <f>IF($B401="","",IF(AND($Q401="yes",SUMPRODUCT((T$6:T400&gt;0)*($B$6:$B400=$B401)*1)=0),MAX(T$6:T400)+1,0))</f>
        <v/>
      </c>
      <c r="U401" s="157" t="str">
        <f>IF($B401="","",IF($Q401="yes",MAX(U$6:U400)+IF(OR($I401="",COUNTIF($R:$R,$I401)&gt;0),1,COUNTIF($B:$B,$I401)),0))</f>
        <v/>
      </c>
      <c r="V401" s="143"/>
    </row>
    <row r="402" spans="1:22" ht="15" customHeight="1" x14ac:dyDescent="0.25">
      <c r="A402" s="152">
        <f t="shared" si="20"/>
        <v>396</v>
      </c>
      <c r="B402" s="170"/>
      <c r="C402" s="170"/>
      <c r="D402" s="170"/>
      <c r="E402" s="170"/>
      <c r="F402" s="170"/>
      <c r="G402" s="175"/>
      <c r="H402" s="175"/>
      <c r="I402" s="170"/>
      <c r="J402" s="176"/>
      <c r="K402" s="153"/>
      <c r="L402" s="170"/>
      <c r="M402" s="170"/>
      <c r="N402" s="170"/>
      <c r="O402" s="170"/>
      <c r="P402" s="170"/>
      <c r="Q402" s="158" t="str">
        <f t="shared" si="18"/>
        <v/>
      </c>
      <c r="R402" s="159" t="str">
        <f t="shared" si="19"/>
        <v/>
      </c>
      <c r="S402" s="156"/>
      <c r="T402" s="157" t="str">
        <f>IF($B402="","",IF(AND($Q402="yes",SUMPRODUCT((T$6:T401&gt;0)*($B$6:$B401=$B402)*1)=0),MAX(T$6:T401)+1,0))</f>
        <v/>
      </c>
      <c r="U402" s="157" t="str">
        <f>IF($B402="","",IF($Q402="yes",MAX(U$6:U401)+IF(OR($I402="",COUNTIF($R:$R,$I402)&gt;0),1,COUNTIF($B:$B,$I402)),0))</f>
        <v/>
      </c>
      <c r="V402" s="143"/>
    </row>
    <row r="403" spans="1:22" ht="15" customHeight="1" x14ac:dyDescent="0.25">
      <c r="A403" s="152">
        <f t="shared" si="20"/>
        <v>397</v>
      </c>
      <c r="B403" s="170"/>
      <c r="C403" s="170"/>
      <c r="D403" s="170"/>
      <c r="E403" s="170"/>
      <c r="F403" s="170"/>
      <c r="G403" s="175"/>
      <c r="H403" s="175"/>
      <c r="I403" s="170"/>
      <c r="J403" s="176"/>
      <c r="K403" s="153"/>
      <c r="L403" s="170"/>
      <c r="M403" s="170"/>
      <c r="N403" s="170"/>
      <c r="O403" s="170"/>
      <c r="P403" s="170"/>
      <c r="Q403" s="158" t="str">
        <f t="shared" si="18"/>
        <v/>
      </c>
      <c r="R403" s="159" t="str">
        <f t="shared" si="19"/>
        <v/>
      </c>
      <c r="S403" s="156"/>
      <c r="T403" s="157" t="str">
        <f>IF($B403="","",IF(AND($Q403="yes",SUMPRODUCT((T$6:T402&gt;0)*($B$6:$B402=$B403)*1)=0),MAX(T$6:T402)+1,0))</f>
        <v/>
      </c>
      <c r="U403" s="157" t="str">
        <f>IF($B403="","",IF($Q403="yes",MAX(U$6:U402)+IF(OR($I403="",COUNTIF($R:$R,$I403)&gt;0),1,COUNTIF($B:$B,$I403)),0))</f>
        <v/>
      </c>
      <c r="V403" s="143"/>
    </row>
    <row r="404" spans="1:22" ht="15" customHeight="1" x14ac:dyDescent="0.25">
      <c r="A404" s="152">
        <f t="shared" si="20"/>
        <v>398</v>
      </c>
      <c r="B404" s="170"/>
      <c r="C404" s="170"/>
      <c r="D404" s="170"/>
      <c r="E404" s="170"/>
      <c r="F404" s="170"/>
      <c r="G404" s="175"/>
      <c r="H404" s="175"/>
      <c r="I404" s="170"/>
      <c r="J404" s="176"/>
      <c r="K404" s="153"/>
      <c r="L404" s="170"/>
      <c r="M404" s="170"/>
      <c r="N404" s="170"/>
      <c r="O404" s="170"/>
      <c r="P404" s="170"/>
      <c r="Q404" s="158" t="str">
        <f t="shared" si="18"/>
        <v/>
      </c>
      <c r="R404" s="159" t="str">
        <f t="shared" si="19"/>
        <v/>
      </c>
      <c r="S404" s="156"/>
      <c r="T404" s="157" t="str">
        <f>IF($B404="","",IF(AND($Q404="yes",SUMPRODUCT((T$6:T403&gt;0)*($B$6:$B403=$B404)*1)=0),MAX(T$6:T403)+1,0))</f>
        <v/>
      </c>
      <c r="U404" s="157" t="str">
        <f>IF($B404="","",IF($Q404="yes",MAX(U$6:U403)+IF(OR($I404="",COUNTIF($R:$R,$I404)&gt;0),1,COUNTIF($B:$B,$I404)),0))</f>
        <v/>
      </c>
      <c r="V404" s="143"/>
    </row>
    <row r="405" spans="1:22" ht="15" customHeight="1" x14ac:dyDescent="0.25">
      <c r="A405" s="152">
        <f t="shared" si="20"/>
        <v>399</v>
      </c>
      <c r="B405" s="170"/>
      <c r="C405" s="170"/>
      <c r="D405" s="170"/>
      <c r="E405" s="170"/>
      <c r="F405" s="170"/>
      <c r="G405" s="175"/>
      <c r="H405" s="175"/>
      <c r="I405" s="170"/>
      <c r="J405" s="176"/>
      <c r="K405" s="153"/>
      <c r="L405" s="170"/>
      <c r="M405" s="170"/>
      <c r="N405" s="170"/>
      <c r="O405" s="170"/>
      <c r="P405" s="170"/>
      <c r="Q405" s="158" t="str">
        <f t="shared" si="18"/>
        <v/>
      </c>
      <c r="R405" s="159" t="str">
        <f t="shared" si="19"/>
        <v/>
      </c>
      <c r="S405" s="156"/>
      <c r="T405" s="157" t="str">
        <f>IF($B405="","",IF(AND($Q405="yes",SUMPRODUCT((T$6:T404&gt;0)*($B$6:$B404=$B405)*1)=0),MAX(T$6:T404)+1,0))</f>
        <v/>
      </c>
      <c r="U405" s="157" t="str">
        <f>IF($B405="","",IF($Q405="yes",MAX(U$6:U404)+IF(OR($I405="",COUNTIF($R:$R,$I405)&gt;0),1,COUNTIF($B:$B,$I405)),0))</f>
        <v/>
      </c>
      <c r="V405" s="143"/>
    </row>
    <row r="406" spans="1:22" ht="15" customHeight="1" x14ac:dyDescent="0.25">
      <c r="A406" s="152">
        <f t="shared" si="20"/>
        <v>400</v>
      </c>
      <c r="B406" s="170"/>
      <c r="C406" s="170"/>
      <c r="D406" s="170"/>
      <c r="E406" s="170"/>
      <c r="F406" s="170"/>
      <c r="G406" s="175"/>
      <c r="H406" s="175"/>
      <c r="I406" s="170"/>
      <c r="J406" s="176"/>
      <c r="K406" s="153"/>
      <c r="L406" s="170"/>
      <c r="M406" s="170"/>
      <c r="N406" s="170"/>
      <c r="O406" s="170"/>
      <c r="P406" s="170"/>
      <c r="Q406" s="158" t="str">
        <f t="shared" si="18"/>
        <v/>
      </c>
      <c r="R406" s="159" t="str">
        <f t="shared" si="19"/>
        <v/>
      </c>
      <c r="S406" s="156"/>
      <c r="T406" s="157" t="str">
        <f>IF($B406="","",IF(AND($Q406="yes",SUMPRODUCT((T$6:T405&gt;0)*($B$6:$B405=$B406)*1)=0),MAX(T$6:T405)+1,0))</f>
        <v/>
      </c>
      <c r="U406" s="157" t="str">
        <f>IF($B406="","",IF($Q406="yes",MAX(U$6:U405)+IF(OR($I406="",COUNTIF($R:$R,$I406)&gt;0),1,COUNTIF($B:$B,$I406)),0))</f>
        <v/>
      </c>
      <c r="V406" s="143"/>
    </row>
    <row r="407" spans="1:22" ht="15" customHeight="1" x14ac:dyDescent="0.25">
      <c r="A407" s="152">
        <f t="shared" si="20"/>
        <v>401</v>
      </c>
      <c r="B407" s="170"/>
      <c r="C407" s="170"/>
      <c r="D407" s="170"/>
      <c r="E407" s="170"/>
      <c r="F407" s="170"/>
      <c r="G407" s="175"/>
      <c r="H407" s="175"/>
      <c r="I407" s="170"/>
      <c r="J407" s="176"/>
      <c r="K407" s="153"/>
      <c r="L407" s="170"/>
      <c r="M407" s="170"/>
      <c r="N407" s="170"/>
      <c r="O407" s="170"/>
      <c r="P407" s="170"/>
      <c r="Q407" s="158" t="str">
        <f t="shared" si="18"/>
        <v/>
      </c>
      <c r="R407" s="159" t="str">
        <f t="shared" si="19"/>
        <v/>
      </c>
      <c r="S407" s="156"/>
      <c r="T407" s="157" t="str">
        <f>IF($B407="","",IF(AND($Q407="yes",SUMPRODUCT((T$6:T406&gt;0)*($B$6:$B406=$B407)*1)=0),MAX(T$6:T406)+1,0))</f>
        <v/>
      </c>
      <c r="U407" s="157" t="str">
        <f>IF($B407="","",IF($Q407="yes",MAX(U$6:U406)+IF(OR($I407="",COUNTIF($R:$R,$I407)&gt;0),1,COUNTIF($B:$B,$I407)),0))</f>
        <v/>
      </c>
      <c r="V407" s="143"/>
    </row>
    <row r="408" spans="1:22" ht="15" customHeight="1" x14ac:dyDescent="0.25">
      <c r="A408" s="152">
        <f t="shared" si="20"/>
        <v>402</v>
      </c>
      <c r="B408" s="170"/>
      <c r="C408" s="170"/>
      <c r="D408" s="170"/>
      <c r="E408" s="170"/>
      <c r="F408" s="170"/>
      <c r="G408" s="175"/>
      <c r="H408" s="175"/>
      <c r="I408" s="170"/>
      <c r="J408" s="176"/>
      <c r="K408" s="153"/>
      <c r="L408" s="170"/>
      <c r="M408" s="170"/>
      <c r="N408" s="170"/>
      <c r="O408" s="170"/>
      <c r="P408" s="170"/>
      <c r="Q408" s="158" t="str">
        <f t="shared" si="18"/>
        <v/>
      </c>
      <c r="R408" s="159" t="str">
        <f t="shared" si="19"/>
        <v/>
      </c>
      <c r="S408" s="156"/>
      <c r="T408" s="157" t="str">
        <f>IF($B408="","",IF(AND($Q408="yes",SUMPRODUCT((T$6:T407&gt;0)*($B$6:$B407=$B408)*1)=0),MAX(T$6:T407)+1,0))</f>
        <v/>
      </c>
      <c r="U408" s="157" t="str">
        <f>IF($B408="","",IF($Q408="yes",MAX(U$6:U407)+IF(OR($I408="",COUNTIF($R:$R,$I408)&gt;0),1,COUNTIF($B:$B,$I408)),0))</f>
        <v/>
      </c>
      <c r="V408" s="143"/>
    </row>
    <row r="409" spans="1:22" ht="15" customHeight="1" x14ac:dyDescent="0.25">
      <c r="A409" s="152">
        <f t="shared" si="20"/>
        <v>403</v>
      </c>
      <c r="B409" s="170"/>
      <c r="C409" s="170"/>
      <c r="D409" s="170"/>
      <c r="E409" s="170"/>
      <c r="F409" s="170"/>
      <c r="G409" s="175"/>
      <c r="H409" s="175"/>
      <c r="I409" s="170"/>
      <c r="J409" s="176"/>
      <c r="K409" s="153"/>
      <c r="L409" s="170"/>
      <c r="M409" s="170"/>
      <c r="N409" s="170"/>
      <c r="O409" s="170"/>
      <c r="P409" s="170"/>
      <c r="Q409" s="158" t="str">
        <f t="shared" si="18"/>
        <v/>
      </c>
      <c r="R409" s="159" t="str">
        <f t="shared" si="19"/>
        <v/>
      </c>
      <c r="S409" s="156"/>
      <c r="T409" s="157" t="str">
        <f>IF($B409="","",IF(AND($Q409="yes",SUMPRODUCT((T$6:T408&gt;0)*($B$6:$B408=$B409)*1)=0),MAX(T$6:T408)+1,0))</f>
        <v/>
      </c>
      <c r="U409" s="157" t="str">
        <f>IF($B409="","",IF($Q409="yes",MAX(U$6:U408)+IF(OR($I409="",COUNTIF($R:$R,$I409)&gt;0),1,COUNTIF($B:$B,$I409)),0))</f>
        <v/>
      </c>
      <c r="V409" s="143"/>
    </row>
    <row r="410" spans="1:22" ht="15" customHeight="1" x14ac:dyDescent="0.25">
      <c r="A410" s="152">
        <f t="shared" si="20"/>
        <v>404</v>
      </c>
      <c r="B410" s="170"/>
      <c r="C410" s="170"/>
      <c r="D410" s="170"/>
      <c r="E410" s="170"/>
      <c r="F410" s="170"/>
      <c r="G410" s="175"/>
      <c r="H410" s="175"/>
      <c r="I410" s="170"/>
      <c r="J410" s="176"/>
      <c r="K410" s="153"/>
      <c r="L410" s="170"/>
      <c r="M410" s="170"/>
      <c r="N410" s="170"/>
      <c r="O410" s="170"/>
      <c r="P410" s="170"/>
      <c r="Q410" s="158" t="str">
        <f t="shared" si="18"/>
        <v/>
      </c>
      <c r="R410" s="159" t="str">
        <f t="shared" si="19"/>
        <v/>
      </c>
      <c r="S410" s="156"/>
      <c r="T410" s="157" t="str">
        <f>IF($B410="","",IF(AND($Q410="yes",SUMPRODUCT((T$6:T409&gt;0)*($B$6:$B409=$B410)*1)=0),MAX(T$6:T409)+1,0))</f>
        <v/>
      </c>
      <c r="U410" s="157" t="str">
        <f>IF($B410="","",IF($Q410="yes",MAX(U$6:U409)+IF(OR($I410="",COUNTIF($R:$R,$I410)&gt;0),1,COUNTIF($B:$B,$I410)),0))</f>
        <v/>
      </c>
      <c r="V410" s="143"/>
    </row>
    <row r="411" spans="1:22" ht="15" customHeight="1" x14ac:dyDescent="0.25">
      <c r="A411" s="152">
        <f t="shared" si="20"/>
        <v>405</v>
      </c>
      <c r="B411" s="170"/>
      <c r="C411" s="170"/>
      <c r="D411" s="170"/>
      <c r="E411" s="170"/>
      <c r="F411" s="170"/>
      <c r="G411" s="175"/>
      <c r="H411" s="175"/>
      <c r="I411" s="170"/>
      <c r="J411" s="176"/>
      <c r="K411" s="153"/>
      <c r="L411" s="170"/>
      <c r="M411" s="170"/>
      <c r="N411" s="170"/>
      <c r="O411" s="170"/>
      <c r="P411" s="170"/>
      <c r="Q411" s="158" t="str">
        <f t="shared" si="18"/>
        <v/>
      </c>
      <c r="R411" s="159" t="str">
        <f t="shared" si="19"/>
        <v/>
      </c>
      <c r="S411" s="156"/>
      <c r="T411" s="157" t="str">
        <f>IF($B411="","",IF(AND($Q411="yes",SUMPRODUCT((T$6:T410&gt;0)*($B$6:$B410=$B411)*1)=0),MAX(T$6:T410)+1,0))</f>
        <v/>
      </c>
      <c r="U411" s="157" t="str">
        <f>IF($B411="","",IF($Q411="yes",MAX(U$6:U410)+IF(OR($I411="",COUNTIF($R:$R,$I411)&gt;0),1,COUNTIF($B:$B,$I411)),0))</f>
        <v/>
      </c>
      <c r="V411" s="143"/>
    </row>
    <row r="412" spans="1:22" ht="15" customHeight="1" x14ac:dyDescent="0.25">
      <c r="A412" s="152">
        <f t="shared" si="20"/>
        <v>406</v>
      </c>
      <c r="B412" s="170"/>
      <c r="C412" s="170"/>
      <c r="D412" s="170"/>
      <c r="E412" s="170"/>
      <c r="F412" s="170"/>
      <c r="G412" s="175"/>
      <c r="H412" s="175"/>
      <c r="I412" s="170"/>
      <c r="J412" s="176"/>
      <c r="K412" s="153"/>
      <c r="L412" s="170"/>
      <c r="M412" s="170"/>
      <c r="N412" s="170"/>
      <c r="O412" s="170"/>
      <c r="P412" s="170"/>
      <c r="Q412" s="158" t="str">
        <f t="shared" si="18"/>
        <v/>
      </c>
      <c r="R412" s="159" t="str">
        <f t="shared" si="19"/>
        <v/>
      </c>
      <c r="S412" s="156"/>
      <c r="T412" s="157" t="str">
        <f>IF($B412="","",IF(AND($Q412="yes",SUMPRODUCT((T$6:T411&gt;0)*($B$6:$B411=$B412)*1)=0),MAX(T$6:T411)+1,0))</f>
        <v/>
      </c>
      <c r="U412" s="157" t="str">
        <f>IF($B412="","",IF($Q412="yes",MAX(U$6:U411)+IF(OR($I412="",COUNTIF($R:$R,$I412)&gt;0),1,COUNTIF($B:$B,$I412)),0))</f>
        <v/>
      </c>
      <c r="V412" s="143"/>
    </row>
    <row r="413" spans="1:22" ht="15" customHeight="1" x14ac:dyDescent="0.25">
      <c r="A413" s="152">
        <f t="shared" si="20"/>
        <v>407</v>
      </c>
      <c r="B413" s="170"/>
      <c r="C413" s="170"/>
      <c r="D413" s="170"/>
      <c r="E413" s="170"/>
      <c r="F413" s="170"/>
      <c r="G413" s="175"/>
      <c r="H413" s="175"/>
      <c r="I413" s="170"/>
      <c r="J413" s="176"/>
      <c r="K413" s="153"/>
      <c r="L413" s="170"/>
      <c r="M413" s="170"/>
      <c r="N413" s="170"/>
      <c r="O413" s="170"/>
      <c r="P413" s="170"/>
      <c r="Q413" s="158" t="str">
        <f t="shared" si="18"/>
        <v/>
      </c>
      <c r="R413" s="159" t="str">
        <f t="shared" si="19"/>
        <v/>
      </c>
      <c r="S413" s="156"/>
      <c r="T413" s="157" t="str">
        <f>IF($B413="","",IF(AND($Q413="yes",SUMPRODUCT((T$6:T412&gt;0)*($B$6:$B412=$B413)*1)=0),MAX(T$6:T412)+1,0))</f>
        <v/>
      </c>
      <c r="U413" s="157" t="str">
        <f>IF($B413="","",IF($Q413="yes",MAX(U$6:U412)+IF(OR($I413="",COUNTIF($R:$R,$I413)&gt;0),1,COUNTIF($B:$B,$I413)),0))</f>
        <v/>
      </c>
      <c r="V413" s="143"/>
    </row>
    <row r="414" spans="1:22" ht="15" customHeight="1" x14ac:dyDescent="0.25">
      <c r="A414" s="152">
        <f t="shared" si="20"/>
        <v>408</v>
      </c>
      <c r="B414" s="170"/>
      <c r="C414" s="170"/>
      <c r="D414" s="170"/>
      <c r="E414" s="170"/>
      <c r="F414" s="170"/>
      <c r="G414" s="175"/>
      <c r="H414" s="175"/>
      <c r="I414" s="170"/>
      <c r="J414" s="176"/>
      <c r="K414" s="153"/>
      <c r="L414" s="170"/>
      <c r="M414" s="170"/>
      <c r="N414" s="170"/>
      <c r="O414" s="170"/>
      <c r="P414" s="170"/>
      <c r="Q414" s="158" t="str">
        <f t="shared" si="18"/>
        <v/>
      </c>
      <c r="R414" s="159" t="str">
        <f t="shared" si="19"/>
        <v/>
      </c>
      <c r="S414" s="156"/>
      <c r="T414" s="157" t="str">
        <f>IF($B414="","",IF(AND($Q414="yes",SUMPRODUCT((T$6:T413&gt;0)*($B$6:$B413=$B414)*1)=0),MAX(T$6:T413)+1,0))</f>
        <v/>
      </c>
      <c r="U414" s="157" t="str">
        <f>IF($B414="","",IF($Q414="yes",MAX(U$6:U413)+IF(OR($I414="",COUNTIF($R:$R,$I414)&gt;0),1,COUNTIF($B:$B,$I414)),0))</f>
        <v/>
      </c>
      <c r="V414" s="143"/>
    </row>
    <row r="415" spans="1:22" ht="15" customHeight="1" x14ac:dyDescent="0.25">
      <c r="A415" s="152">
        <f t="shared" si="20"/>
        <v>409</v>
      </c>
      <c r="B415" s="170"/>
      <c r="C415" s="170"/>
      <c r="D415" s="170"/>
      <c r="E415" s="170"/>
      <c r="F415" s="170"/>
      <c r="G415" s="175"/>
      <c r="H415" s="175"/>
      <c r="I415" s="170"/>
      <c r="J415" s="176"/>
      <c r="K415" s="153"/>
      <c r="L415" s="170"/>
      <c r="M415" s="170"/>
      <c r="N415" s="170"/>
      <c r="O415" s="170"/>
      <c r="P415" s="170"/>
      <c r="Q415" s="158" t="str">
        <f t="shared" si="18"/>
        <v/>
      </c>
      <c r="R415" s="159" t="str">
        <f t="shared" si="19"/>
        <v/>
      </c>
      <c r="S415" s="156"/>
      <c r="T415" s="157" t="str">
        <f>IF($B415="","",IF(AND($Q415="yes",SUMPRODUCT((T$6:T414&gt;0)*($B$6:$B414=$B415)*1)=0),MAX(T$6:T414)+1,0))</f>
        <v/>
      </c>
      <c r="U415" s="157" t="str">
        <f>IF($B415="","",IF($Q415="yes",MAX(U$6:U414)+IF(OR($I415="",COUNTIF($R:$R,$I415)&gt;0),1,COUNTIF($B:$B,$I415)),0))</f>
        <v/>
      </c>
      <c r="V415" s="143"/>
    </row>
    <row r="416" spans="1:22" ht="15" customHeight="1" x14ac:dyDescent="0.25">
      <c r="A416" s="152">
        <f t="shared" si="20"/>
        <v>410</v>
      </c>
      <c r="B416" s="170"/>
      <c r="C416" s="170"/>
      <c r="D416" s="170"/>
      <c r="E416" s="170"/>
      <c r="F416" s="170"/>
      <c r="G416" s="175"/>
      <c r="H416" s="175"/>
      <c r="I416" s="170"/>
      <c r="J416" s="176"/>
      <c r="K416" s="153"/>
      <c r="L416" s="170"/>
      <c r="M416" s="170"/>
      <c r="N416" s="170"/>
      <c r="O416" s="170"/>
      <c r="P416" s="170"/>
      <c r="Q416" s="158" t="str">
        <f t="shared" si="18"/>
        <v/>
      </c>
      <c r="R416" s="159" t="str">
        <f t="shared" si="19"/>
        <v/>
      </c>
      <c r="S416" s="156"/>
      <c r="T416" s="157" t="str">
        <f>IF($B416="","",IF(AND($Q416="yes",SUMPRODUCT((T$6:T415&gt;0)*($B$6:$B415=$B416)*1)=0),MAX(T$6:T415)+1,0))</f>
        <v/>
      </c>
      <c r="U416" s="157" t="str">
        <f>IF($B416="","",IF($Q416="yes",MAX(U$6:U415)+IF(OR($I416="",COUNTIF($R:$R,$I416)&gt;0),1,COUNTIF($B:$B,$I416)),0))</f>
        <v/>
      </c>
      <c r="V416" s="143"/>
    </row>
    <row r="417" spans="1:22" ht="15" customHeight="1" x14ac:dyDescent="0.25">
      <c r="A417" s="152">
        <f t="shared" si="20"/>
        <v>411</v>
      </c>
      <c r="B417" s="170"/>
      <c r="C417" s="170"/>
      <c r="D417" s="170"/>
      <c r="E417" s="170"/>
      <c r="F417" s="170"/>
      <c r="G417" s="175"/>
      <c r="H417" s="175"/>
      <c r="I417" s="170"/>
      <c r="J417" s="176"/>
      <c r="K417" s="153"/>
      <c r="L417" s="170"/>
      <c r="M417" s="170"/>
      <c r="N417" s="170"/>
      <c r="O417" s="170"/>
      <c r="P417" s="170"/>
      <c r="Q417" s="158" t="str">
        <f t="shared" si="18"/>
        <v/>
      </c>
      <c r="R417" s="159" t="str">
        <f t="shared" si="19"/>
        <v/>
      </c>
      <c r="S417" s="156"/>
      <c r="T417" s="157" t="str">
        <f>IF($B417="","",IF(AND($Q417="yes",SUMPRODUCT((T$6:T416&gt;0)*($B$6:$B416=$B417)*1)=0),MAX(T$6:T416)+1,0))</f>
        <v/>
      </c>
      <c r="U417" s="157" t="str">
        <f>IF($B417="","",IF($Q417="yes",MAX(U$6:U416)+IF(OR($I417="",COUNTIF($R:$R,$I417)&gt;0),1,COUNTIF($B:$B,$I417)),0))</f>
        <v/>
      </c>
      <c r="V417" s="143"/>
    </row>
    <row r="418" spans="1:22" ht="15" customHeight="1" x14ac:dyDescent="0.25">
      <c r="A418" s="152">
        <f t="shared" si="20"/>
        <v>412</v>
      </c>
      <c r="B418" s="170"/>
      <c r="C418" s="170"/>
      <c r="D418" s="170"/>
      <c r="E418" s="170"/>
      <c r="F418" s="170"/>
      <c r="G418" s="175"/>
      <c r="H418" s="175"/>
      <c r="I418" s="170"/>
      <c r="J418" s="176"/>
      <c r="K418" s="153"/>
      <c r="L418" s="170"/>
      <c r="M418" s="170"/>
      <c r="N418" s="170"/>
      <c r="O418" s="170"/>
      <c r="P418" s="170"/>
      <c r="Q418" s="158" t="str">
        <f t="shared" si="18"/>
        <v/>
      </c>
      <c r="R418" s="159" t="str">
        <f t="shared" si="19"/>
        <v/>
      </c>
      <c r="S418" s="156"/>
      <c r="T418" s="157" t="str">
        <f>IF($B418="","",IF(AND($Q418="yes",SUMPRODUCT((T$6:T417&gt;0)*($B$6:$B417=$B418)*1)=0),MAX(T$6:T417)+1,0))</f>
        <v/>
      </c>
      <c r="U418" s="157" t="str">
        <f>IF($B418="","",IF($Q418="yes",MAX(U$6:U417)+IF(OR($I418="",COUNTIF($R:$R,$I418)&gt;0),1,COUNTIF($B:$B,$I418)),0))</f>
        <v/>
      </c>
      <c r="V418" s="143"/>
    </row>
    <row r="419" spans="1:22" ht="15" customHeight="1" x14ac:dyDescent="0.25">
      <c r="A419" s="152">
        <f t="shared" si="20"/>
        <v>413</v>
      </c>
      <c r="B419" s="170"/>
      <c r="C419" s="170"/>
      <c r="D419" s="170"/>
      <c r="E419" s="170"/>
      <c r="F419" s="170"/>
      <c r="G419" s="175"/>
      <c r="H419" s="175"/>
      <c r="I419" s="170"/>
      <c r="J419" s="176"/>
      <c r="K419" s="153"/>
      <c r="L419" s="170"/>
      <c r="M419" s="170"/>
      <c r="N419" s="170"/>
      <c r="O419" s="170"/>
      <c r="P419" s="170"/>
      <c r="Q419" s="158" t="str">
        <f t="shared" si="18"/>
        <v/>
      </c>
      <c r="R419" s="159" t="str">
        <f t="shared" si="19"/>
        <v/>
      </c>
      <c r="S419" s="156"/>
      <c r="T419" s="157" t="str">
        <f>IF($B419="","",IF(AND($Q419="yes",SUMPRODUCT((T$6:T418&gt;0)*($B$6:$B418=$B419)*1)=0),MAX(T$6:T418)+1,0))</f>
        <v/>
      </c>
      <c r="U419" s="157" t="str">
        <f>IF($B419="","",IF($Q419="yes",MAX(U$6:U418)+IF(OR($I419="",COUNTIF($R:$R,$I419)&gt;0),1,COUNTIF($B:$B,$I419)),0))</f>
        <v/>
      </c>
      <c r="V419" s="143"/>
    </row>
    <row r="420" spans="1:22" ht="15" customHeight="1" x14ac:dyDescent="0.25">
      <c r="A420" s="152">
        <f t="shared" si="20"/>
        <v>414</v>
      </c>
      <c r="B420" s="170"/>
      <c r="C420" s="170"/>
      <c r="D420" s="170"/>
      <c r="E420" s="170"/>
      <c r="F420" s="170"/>
      <c r="G420" s="175"/>
      <c r="H420" s="175"/>
      <c r="I420" s="170"/>
      <c r="J420" s="176"/>
      <c r="K420" s="153"/>
      <c r="L420" s="170"/>
      <c r="M420" s="170"/>
      <c r="N420" s="170"/>
      <c r="O420" s="170"/>
      <c r="P420" s="170"/>
      <c r="Q420" s="158" t="str">
        <f t="shared" si="18"/>
        <v/>
      </c>
      <c r="R420" s="159" t="str">
        <f t="shared" si="19"/>
        <v/>
      </c>
      <c r="S420" s="156"/>
      <c r="T420" s="157" t="str">
        <f>IF($B420="","",IF(AND($Q420="yes",SUMPRODUCT((T$6:T419&gt;0)*($B$6:$B419=$B420)*1)=0),MAX(T$6:T419)+1,0))</f>
        <v/>
      </c>
      <c r="U420" s="157" t="str">
        <f>IF($B420="","",IF($Q420="yes",MAX(U$6:U419)+IF(OR($I420="",COUNTIF($R:$R,$I420)&gt;0),1,COUNTIF($B:$B,$I420)),0))</f>
        <v/>
      </c>
      <c r="V420" s="143"/>
    </row>
    <row r="421" spans="1:22" ht="15" customHeight="1" x14ac:dyDescent="0.25">
      <c r="A421" s="152">
        <f t="shared" si="20"/>
        <v>415</v>
      </c>
      <c r="B421" s="170"/>
      <c r="C421" s="170"/>
      <c r="D421" s="170"/>
      <c r="E421" s="170"/>
      <c r="F421" s="170"/>
      <c r="G421" s="175"/>
      <c r="H421" s="175"/>
      <c r="I421" s="170"/>
      <c r="J421" s="176"/>
      <c r="K421" s="153"/>
      <c r="L421" s="170"/>
      <c r="M421" s="170"/>
      <c r="N421" s="170"/>
      <c r="O421" s="170"/>
      <c r="P421" s="170"/>
      <c r="Q421" s="158" t="str">
        <f t="shared" si="18"/>
        <v/>
      </c>
      <c r="R421" s="159" t="str">
        <f t="shared" si="19"/>
        <v/>
      </c>
      <c r="S421" s="156"/>
      <c r="T421" s="157" t="str">
        <f>IF($B421="","",IF(AND($Q421="yes",SUMPRODUCT((T$6:T420&gt;0)*($B$6:$B420=$B421)*1)=0),MAX(T$6:T420)+1,0))</f>
        <v/>
      </c>
      <c r="U421" s="157" t="str">
        <f>IF($B421="","",IF($Q421="yes",MAX(U$6:U420)+IF(OR($I421="",COUNTIF($R:$R,$I421)&gt;0),1,COUNTIF($B:$B,$I421)),0))</f>
        <v/>
      </c>
      <c r="V421" s="143"/>
    </row>
    <row r="422" spans="1:22" ht="15" customHeight="1" x14ac:dyDescent="0.25">
      <c r="A422" s="152">
        <f t="shared" si="20"/>
        <v>416</v>
      </c>
      <c r="B422" s="170"/>
      <c r="C422" s="170"/>
      <c r="D422" s="170"/>
      <c r="E422" s="170"/>
      <c r="F422" s="170"/>
      <c r="G422" s="175"/>
      <c r="H422" s="175"/>
      <c r="I422" s="170"/>
      <c r="J422" s="176"/>
      <c r="K422" s="153"/>
      <c r="L422" s="170"/>
      <c r="M422" s="170"/>
      <c r="N422" s="170"/>
      <c r="O422" s="170"/>
      <c r="P422" s="170"/>
      <c r="Q422" s="158" t="str">
        <f t="shared" si="18"/>
        <v/>
      </c>
      <c r="R422" s="159" t="str">
        <f t="shared" si="19"/>
        <v/>
      </c>
      <c r="S422" s="156"/>
      <c r="T422" s="157" t="str">
        <f>IF($B422="","",IF(AND($Q422="yes",SUMPRODUCT((T$6:T421&gt;0)*($B$6:$B421=$B422)*1)=0),MAX(T$6:T421)+1,0))</f>
        <v/>
      </c>
      <c r="U422" s="157" t="str">
        <f>IF($B422="","",IF($Q422="yes",MAX(U$6:U421)+IF(OR($I422="",COUNTIF($R:$R,$I422)&gt;0),1,COUNTIF($B:$B,$I422)),0))</f>
        <v/>
      </c>
      <c r="V422" s="143"/>
    </row>
    <row r="423" spans="1:22" ht="15" customHeight="1" x14ac:dyDescent="0.25">
      <c r="A423" s="152">
        <f t="shared" si="20"/>
        <v>417</v>
      </c>
      <c r="B423" s="170"/>
      <c r="C423" s="170"/>
      <c r="D423" s="170"/>
      <c r="E423" s="170"/>
      <c r="F423" s="170"/>
      <c r="G423" s="175"/>
      <c r="H423" s="175"/>
      <c r="I423" s="170"/>
      <c r="J423" s="176"/>
      <c r="K423" s="153"/>
      <c r="L423" s="170"/>
      <c r="M423" s="170"/>
      <c r="N423" s="170"/>
      <c r="O423" s="170"/>
      <c r="P423" s="170"/>
      <c r="Q423" s="158" t="str">
        <f t="shared" si="18"/>
        <v/>
      </c>
      <c r="R423" s="159" t="str">
        <f t="shared" si="19"/>
        <v/>
      </c>
      <c r="S423" s="156"/>
      <c r="T423" s="157" t="str">
        <f>IF($B423="","",IF(AND($Q423="yes",SUMPRODUCT((T$6:T422&gt;0)*($B$6:$B422=$B423)*1)=0),MAX(T$6:T422)+1,0))</f>
        <v/>
      </c>
      <c r="U423" s="157" t="str">
        <f>IF($B423="","",IF($Q423="yes",MAX(U$6:U422)+IF(OR($I423="",COUNTIF($R:$R,$I423)&gt;0),1,COUNTIF($B:$B,$I423)),0))</f>
        <v/>
      </c>
      <c r="V423" s="143"/>
    </row>
    <row r="424" spans="1:22" ht="15" customHeight="1" x14ac:dyDescent="0.25">
      <c r="A424" s="152">
        <f t="shared" si="20"/>
        <v>418</v>
      </c>
      <c r="B424" s="170"/>
      <c r="C424" s="170"/>
      <c r="D424" s="170"/>
      <c r="E424" s="170"/>
      <c r="F424" s="170"/>
      <c r="G424" s="175"/>
      <c r="H424" s="175"/>
      <c r="I424" s="170"/>
      <c r="J424" s="176"/>
      <c r="K424" s="153"/>
      <c r="L424" s="170"/>
      <c r="M424" s="170"/>
      <c r="N424" s="170"/>
      <c r="O424" s="170"/>
      <c r="P424" s="170"/>
      <c r="Q424" s="158" t="str">
        <f t="shared" si="18"/>
        <v/>
      </c>
      <c r="R424" s="159" t="str">
        <f t="shared" si="19"/>
        <v/>
      </c>
      <c r="S424" s="156"/>
      <c r="T424" s="157" t="str">
        <f>IF($B424="","",IF(AND($Q424="yes",SUMPRODUCT((T$6:T423&gt;0)*($B$6:$B423=$B424)*1)=0),MAX(T$6:T423)+1,0))</f>
        <v/>
      </c>
      <c r="U424" s="157" t="str">
        <f>IF($B424="","",IF($Q424="yes",MAX(U$6:U423)+IF(OR($I424="",COUNTIF($R:$R,$I424)&gt;0),1,COUNTIF($B:$B,$I424)),0))</f>
        <v/>
      </c>
      <c r="V424" s="143"/>
    </row>
    <row r="425" spans="1:22" ht="15" customHeight="1" x14ac:dyDescent="0.25">
      <c r="A425" s="152">
        <f t="shared" si="20"/>
        <v>419</v>
      </c>
      <c r="B425" s="170"/>
      <c r="C425" s="170"/>
      <c r="D425" s="170"/>
      <c r="E425" s="170"/>
      <c r="F425" s="170"/>
      <c r="G425" s="175"/>
      <c r="H425" s="175"/>
      <c r="I425" s="170"/>
      <c r="J425" s="176"/>
      <c r="K425" s="153"/>
      <c r="L425" s="170"/>
      <c r="M425" s="170"/>
      <c r="N425" s="170"/>
      <c r="O425" s="170"/>
      <c r="P425" s="170"/>
      <c r="Q425" s="158" t="str">
        <f t="shared" si="18"/>
        <v/>
      </c>
      <c r="R425" s="159" t="str">
        <f t="shared" si="19"/>
        <v/>
      </c>
      <c r="S425" s="156"/>
      <c r="T425" s="157" t="str">
        <f>IF($B425="","",IF(AND($Q425="yes",SUMPRODUCT((T$6:T424&gt;0)*($B$6:$B424=$B425)*1)=0),MAX(T$6:T424)+1,0))</f>
        <v/>
      </c>
      <c r="U425" s="157" t="str">
        <f>IF($B425="","",IF($Q425="yes",MAX(U$6:U424)+IF(OR($I425="",COUNTIF($R:$R,$I425)&gt;0),1,COUNTIF($B:$B,$I425)),0))</f>
        <v/>
      </c>
      <c r="V425" s="143"/>
    </row>
    <row r="426" spans="1:22" ht="15" customHeight="1" x14ac:dyDescent="0.25">
      <c r="A426" s="152">
        <f t="shared" si="20"/>
        <v>420</v>
      </c>
      <c r="B426" s="170"/>
      <c r="C426" s="170"/>
      <c r="D426" s="170"/>
      <c r="E426" s="170"/>
      <c r="F426" s="170"/>
      <c r="G426" s="175"/>
      <c r="H426" s="175"/>
      <c r="I426" s="170"/>
      <c r="J426" s="176"/>
      <c r="K426" s="153"/>
      <c r="L426" s="170"/>
      <c r="M426" s="170"/>
      <c r="N426" s="170"/>
      <c r="O426" s="170"/>
      <c r="P426" s="170"/>
      <c r="Q426" s="158" t="str">
        <f t="shared" si="18"/>
        <v/>
      </c>
      <c r="R426" s="159" t="str">
        <f t="shared" si="19"/>
        <v/>
      </c>
      <c r="S426" s="156"/>
      <c r="T426" s="157" t="str">
        <f>IF($B426="","",IF(AND($Q426="yes",SUMPRODUCT((T$6:T425&gt;0)*($B$6:$B425=$B426)*1)=0),MAX(T$6:T425)+1,0))</f>
        <v/>
      </c>
      <c r="U426" s="157" t="str">
        <f>IF($B426="","",IF($Q426="yes",MAX(U$6:U425)+IF(OR($I426="",COUNTIF($R:$R,$I426)&gt;0),1,COUNTIF($B:$B,$I426)),0))</f>
        <v/>
      </c>
      <c r="V426" s="143"/>
    </row>
    <row r="427" spans="1:22" ht="15" customHeight="1" x14ac:dyDescent="0.25">
      <c r="A427" s="152">
        <f t="shared" si="20"/>
        <v>421</v>
      </c>
      <c r="B427" s="170"/>
      <c r="C427" s="170"/>
      <c r="D427" s="170"/>
      <c r="E427" s="170"/>
      <c r="F427" s="170"/>
      <c r="G427" s="175"/>
      <c r="H427" s="175"/>
      <c r="I427" s="170"/>
      <c r="J427" s="176"/>
      <c r="K427" s="153"/>
      <c r="L427" s="170"/>
      <c r="M427" s="170"/>
      <c r="N427" s="170"/>
      <c r="O427" s="170"/>
      <c r="P427" s="170"/>
      <c r="Q427" s="158" t="str">
        <f t="shared" si="18"/>
        <v/>
      </c>
      <c r="R427" s="159" t="str">
        <f t="shared" si="19"/>
        <v/>
      </c>
      <c r="S427" s="156"/>
      <c r="T427" s="157" t="str">
        <f>IF($B427="","",IF(AND($Q427="yes",SUMPRODUCT((T$6:T426&gt;0)*($B$6:$B426=$B427)*1)=0),MAX(T$6:T426)+1,0))</f>
        <v/>
      </c>
      <c r="U427" s="157" t="str">
        <f>IF($B427="","",IF($Q427="yes",MAX(U$6:U426)+IF(OR($I427="",COUNTIF($R:$R,$I427)&gt;0),1,COUNTIF($B:$B,$I427)),0))</f>
        <v/>
      </c>
      <c r="V427" s="143"/>
    </row>
    <row r="428" spans="1:22" ht="15" customHeight="1" x14ac:dyDescent="0.25">
      <c r="A428" s="152">
        <f t="shared" si="20"/>
        <v>422</v>
      </c>
      <c r="B428" s="170"/>
      <c r="C428" s="170"/>
      <c r="D428" s="170"/>
      <c r="E428" s="170"/>
      <c r="F428" s="170"/>
      <c r="G428" s="175"/>
      <c r="H428" s="175"/>
      <c r="I428" s="170"/>
      <c r="J428" s="176"/>
      <c r="K428" s="153"/>
      <c r="L428" s="170"/>
      <c r="M428" s="170"/>
      <c r="N428" s="170"/>
      <c r="O428" s="170"/>
      <c r="P428" s="170"/>
      <c r="Q428" s="158" t="str">
        <f t="shared" si="18"/>
        <v/>
      </c>
      <c r="R428" s="159" t="str">
        <f t="shared" si="19"/>
        <v/>
      </c>
      <c r="S428" s="156"/>
      <c r="T428" s="157" t="str">
        <f>IF($B428="","",IF(AND($Q428="yes",SUMPRODUCT((T$6:T427&gt;0)*($B$6:$B427=$B428)*1)=0),MAX(T$6:T427)+1,0))</f>
        <v/>
      </c>
      <c r="U428" s="157" t="str">
        <f>IF($B428="","",IF($Q428="yes",MAX(U$6:U427)+IF(OR($I428="",COUNTIF($R:$R,$I428)&gt;0),1,COUNTIF($B:$B,$I428)),0))</f>
        <v/>
      </c>
      <c r="V428" s="143"/>
    </row>
    <row r="429" spans="1:22" ht="15" customHeight="1" x14ac:dyDescent="0.25">
      <c r="A429" s="152">
        <f t="shared" si="20"/>
        <v>423</v>
      </c>
      <c r="B429" s="170"/>
      <c r="C429" s="170"/>
      <c r="D429" s="170"/>
      <c r="E429" s="170"/>
      <c r="F429" s="170"/>
      <c r="G429" s="175"/>
      <c r="H429" s="175"/>
      <c r="I429" s="170"/>
      <c r="J429" s="176"/>
      <c r="K429" s="153"/>
      <c r="L429" s="170"/>
      <c r="M429" s="170"/>
      <c r="N429" s="170"/>
      <c r="O429" s="170"/>
      <c r="P429" s="170"/>
      <c r="Q429" s="158" t="str">
        <f t="shared" si="18"/>
        <v/>
      </c>
      <c r="R429" s="159" t="str">
        <f t="shared" si="19"/>
        <v/>
      </c>
      <c r="S429" s="156"/>
      <c r="T429" s="157" t="str">
        <f>IF($B429="","",IF(AND($Q429="yes",SUMPRODUCT((T$6:T428&gt;0)*($B$6:$B428=$B429)*1)=0),MAX(T$6:T428)+1,0))</f>
        <v/>
      </c>
      <c r="U429" s="157" t="str">
        <f>IF($B429="","",IF($Q429="yes",MAX(U$6:U428)+IF(OR($I429="",COUNTIF($R:$R,$I429)&gt;0),1,COUNTIF($B:$B,$I429)),0))</f>
        <v/>
      </c>
      <c r="V429" s="143"/>
    </row>
    <row r="430" spans="1:22" ht="15" customHeight="1" x14ac:dyDescent="0.25">
      <c r="A430" s="152">
        <f t="shared" si="20"/>
        <v>424</v>
      </c>
      <c r="B430" s="170"/>
      <c r="C430" s="170"/>
      <c r="D430" s="170"/>
      <c r="E430" s="170"/>
      <c r="F430" s="170"/>
      <c r="G430" s="175"/>
      <c r="H430" s="175"/>
      <c r="I430" s="170"/>
      <c r="J430" s="176"/>
      <c r="K430" s="153"/>
      <c r="L430" s="170"/>
      <c r="M430" s="170"/>
      <c r="N430" s="170"/>
      <c r="O430" s="170"/>
      <c r="P430" s="170"/>
      <c r="Q430" s="158" t="str">
        <f t="shared" si="18"/>
        <v/>
      </c>
      <c r="R430" s="159" t="str">
        <f t="shared" si="19"/>
        <v/>
      </c>
      <c r="S430" s="156"/>
      <c r="T430" s="157" t="str">
        <f>IF($B430="","",IF(AND($Q430="yes",SUMPRODUCT((T$6:T429&gt;0)*($B$6:$B429=$B430)*1)=0),MAX(T$6:T429)+1,0))</f>
        <v/>
      </c>
      <c r="U430" s="157" t="str">
        <f>IF($B430="","",IF($Q430="yes",MAX(U$6:U429)+IF(OR($I430="",COUNTIF($R:$R,$I430)&gt;0),1,COUNTIF($B:$B,$I430)),0))</f>
        <v/>
      </c>
      <c r="V430" s="143"/>
    </row>
    <row r="431" spans="1:22" ht="15" customHeight="1" x14ac:dyDescent="0.25">
      <c r="A431" s="152">
        <f t="shared" si="20"/>
        <v>425</v>
      </c>
      <c r="B431" s="170"/>
      <c r="C431" s="170"/>
      <c r="D431" s="170"/>
      <c r="E431" s="170"/>
      <c r="F431" s="170"/>
      <c r="G431" s="175"/>
      <c r="H431" s="175"/>
      <c r="I431" s="170"/>
      <c r="J431" s="176"/>
      <c r="K431" s="153"/>
      <c r="L431" s="170"/>
      <c r="M431" s="170"/>
      <c r="N431" s="170"/>
      <c r="O431" s="170"/>
      <c r="P431" s="170"/>
      <c r="Q431" s="158" t="str">
        <f t="shared" si="18"/>
        <v/>
      </c>
      <c r="R431" s="159" t="str">
        <f t="shared" si="19"/>
        <v/>
      </c>
      <c r="S431" s="156"/>
      <c r="T431" s="157" t="str">
        <f>IF($B431="","",IF(AND($Q431="yes",SUMPRODUCT((T$6:T430&gt;0)*($B$6:$B430=$B431)*1)=0),MAX(T$6:T430)+1,0))</f>
        <v/>
      </c>
      <c r="U431" s="157" t="str">
        <f>IF($B431="","",IF($Q431="yes",MAX(U$6:U430)+IF(OR($I431="",COUNTIF($R:$R,$I431)&gt;0),1,COUNTIF($B:$B,$I431)),0))</f>
        <v/>
      </c>
      <c r="V431" s="143"/>
    </row>
    <row r="432" spans="1:22" ht="15" customHeight="1" x14ac:dyDescent="0.25">
      <c r="A432" s="152">
        <f t="shared" si="20"/>
        <v>426</v>
      </c>
      <c r="B432" s="170"/>
      <c r="C432" s="170"/>
      <c r="D432" s="170"/>
      <c r="E432" s="170"/>
      <c r="F432" s="170"/>
      <c r="G432" s="175"/>
      <c r="H432" s="175"/>
      <c r="I432" s="170"/>
      <c r="J432" s="176"/>
      <c r="K432" s="153"/>
      <c r="L432" s="170"/>
      <c r="M432" s="170"/>
      <c r="N432" s="170"/>
      <c r="O432" s="170"/>
      <c r="P432" s="170"/>
      <c r="Q432" s="158" t="str">
        <f t="shared" si="18"/>
        <v/>
      </c>
      <c r="R432" s="159" t="str">
        <f t="shared" si="19"/>
        <v/>
      </c>
      <c r="S432" s="156"/>
      <c r="T432" s="157" t="str">
        <f>IF($B432="","",IF(AND($Q432="yes",SUMPRODUCT((T$6:T431&gt;0)*($B$6:$B431=$B432)*1)=0),MAX(T$6:T431)+1,0))</f>
        <v/>
      </c>
      <c r="U432" s="157" t="str">
        <f>IF($B432="","",IF($Q432="yes",MAX(U$6:U431)+IF(OR($I432="",COUNTIF($R:$R,$I432)&gt;0),1,COUNTIF($B:$B,$I432)),0))</f>
        <v/>
      </c>
      <c r="V432" s="143"/>
    </row>
    <row r="433" spans="1:22" ht="15" customHeight="1" x14ac:dyDescent="0.25">
      <c r="A433" s="152">
        <f t="shared" si="20"/>
        <v>427</v>
      </c>
      <c r="B433" s="170"/>
      <c r="C433" s="170"/>
      <c r="D433" s="170"/>
      <c r="E433" s="170"/>
      <c r="F433" s="170"/>
      <c r="G433" s="175"/>
      <c r="H433" s="175"/>
      <c r="I433" s="170"/>
      <c r="J433" s="176"/>
      <c r="K433" s="153"/>
      <c r="L433" s="170"/>
      <c r="M433" s="170"/>
      <c r="N433" s="170"/>
      <c r="O433" s="170"/>
      <c r="P433" s="170"/>
      <c r="Q433" s="158" t="str">
        <f t="shared" si="18"/>
        <v/>
      </c>
      <c r="R433" s="159" t="str">
        <f t="shared" si="19"/>
        <v/>
      </c>
      <c r="S433" s="156"/>
      <c r="T433" s="157" t="str">
        <f>IF($B433="","",IF(AND($Q433="yes",SUMPRODUCT((T$6:T432&gt;0)*($B$6:$B432=$B433)*1)=0),MAX(T$6:T432)+1,0))</f>
        <v/>
      </c>
      <c r="U433" s="157" t="str">
        <f>IF($B433="","",IF($Q433="yes",MAX(U$6:U432)+IF(OR($I433="",COUNTIF($R:$R,$I433)&gt;0),1,COUNTIF($B:$B,$I433)),0))</f>
        <v/>
      </c>
      <c r="V433" s="143"/>
    </row>
    <row r="434" spans="1:22" ht="15" customHeight="1" x14ac:dyDescent="0.25">
      <c r="A434" s="152">
        <f t="shared" si="20"/>
        <v>428</v>
      </c>
      <c r="B434" s="170"/>
      <c r="C434" s="170"/>
      <c r="D434" s="170"/>
      <c r="E434" s="170"/>
      <c r="F434" s="170"/>
      <c r="G434" s="175"/>
      <c r="H434" s="175"/>
      <c r="I434" s="170"/>
      <c r="J434" s="176"/>
      <c r="K434" s="153"/>
      <c r="L434" s="170"/>
      <c r="M434" s="170"/>
      <c r="N434" s="170"/>
      <c r="O434" s="170"/>
      <c r="P434" s="170"/>
      <c r="Q434" s="158" t="str">
        <f t="shared" si="18"/>
        <v/>
      </c>
      <c r="R434" s="159" t="str">
        <f t="shared" si="19"/>
        <v/>
      </c>
      <c r="S434" s="156"/>
      <c r="T434" s="157" t="str">
        <f>IF($B434="","",IF(AND($Q434="yes",SUMPRODUCT((T$6:T433&gt;0)*($B$6:$B433=$B434)*1)=0),MAX(T$6:T433)+1,0))</f>
        <v/>
      </c>
      <c r="U434" s="157" t="str">
        <f>IF($B434="","",IF($Q434="yes",MAX(U$6:U433)+IF(OR($I434="",COUNTIF($R:$R,$I434)&gt;0),1,COUNTIF($B:$B,$I434)),0))</f>
        <v/>
      </c>
      <c r="V434" s="143"/>
    </row>
    <row r="435" spans="1:22" ht="15" customHeight="1" x14ac:dyDescent="0.25">
      <c r="A435" s="152">
        <f t="shared" si="20"/>
        <v>429</v>
      </c>
      <c r="B435" s="170"/>
      <c r="C435" s="170"/>
      <c r="D435" s="170"/>
      <c r="E435" s="170"/>
      <c r="F435" s="170"/>
      <c r="G435" s="175"/>
      <c r="H435" s="175"/>
      <c r="I435" s="170"/>
      <c r="J435" s="176"/>
      <c r="K435" s="153"/>
      <c r="L435" s="170"/>
      <c r="M435" s="170"/>
      <c r="N435" s="170"/>
      <c r="O435" s="170"/>
      <c r="P435" s="170"/>
      <c r="Q435" s="158" t="str">
        <f t="shared" si="18"/>
        <v/>
      </c>
      <c r="R435" s="159" t="str">
        <f t="shared" si="19"/>
        <v/>
      </c>
      <c r="S435" s="156"/>
      <c r="T435" s="157" t="str">
        <f>IF($B435="","",IF(AND($Q435="yes",SUMPRODUCT((T$6:T434&gt;0)*($B$6:$B434=$B435)*1)=0),MAX(T$6:T434)+1,0))</f>
        <v/>
      </c>
      <c r="U435" s="157" t="str">
        <f>IF($B435="","",IF($Q435="yes",MAX(U$6:U434)+IF(OR($I435="",COUNTIF($R:$R,$I435)&gt;0),1,COUNTIF($B:$B,$I435)),0))</f>
        <v/>
      </c>
      <c r="V435" s="143"/>
    </row>
    <row r="436" spans="1:22" ht="15" customHeight="1" x14ac:dyDescent="0.25">
      <c r="A436" s="152">
        <f t="shared" si="20"/>
        <v>430</v>
      </c>
      <c r="B436" s="170"/>
      <c r="C436" s="170"/>
      <c r="D436" s="170"/>
      <c r="E436" s="170"/>
      <c r="F436" s="170"/>
      <c r="G436" s="175"/>
      <c r="H436" s="175"/>
      <c r="I436" s="170"/>
      <c r="J436" s="176"/>
      <c r="K436" s="153"/>
      <c r="L436" s="170"/>
      <c r="M436" s="170"/>
      <c r="N436" s="170"/>
      <c r="O436" s="170"/>
      <c r="P436" s="170"/>
      <c r="Q436" s="158" t="str">
        <f t="shared" si="18"/>
        <v/>
      </c>
      <c r="R436" s="159" t="str">
        <f t="shared" si="19"/>
        <v/>
      </c>
      <c r="S436" s="156"/>
      <c r="T436" s="157" t="str">
        <f>IF($B436="","",IF(AND($Q436="yes",SUMPRODUCT((T$6:T435&gt;0)*($B$6:$B435=$B436)*1)=0),MAX(T$6:T435)+1,0))</f>
        <v/>
      </c>
      <c r="U436" s="157" t="str">
        <f>IF($B436="","",IF($Q436="yes",MAX(U$6:U435)+IF(OR($I436="",COUNTIF($R:$R,$I436)&gt;0),1,COUNTIF($B:$B,$I436)),0))</f>
        <v/>
      </c>
      <c r="V436" s="143"/>
    </row>
    <row r="437" spans="1:22" ht="15" customHeight="1" x14ac:dyDescent="0.25">
      <c r="A437" s="152">
        <f t="shared" si="20"/>
        <v>431</v>
      </c>
      <c r="B437" s="170"/>
      <c r="C437" s="170"/>
      <c r="D437" s="170"/>
      <c r="E437" s="170"/>
      <c r="F437" s="170"/>
      <c r="G437" s="175"/>
      <c r="H437" s="175"/>
      <c r="I437" s="170"/>
      <c r="J437" s="176"/>
      <c r="K437" s="153"/>
      <c r="L437" s="170"/>
      <c r="M437" s="170"/>
      <c r="N437" s="170"/>
      <c r="O437" s="170"/>
      <c r="P437" s="170"/>
      <c r="Q437" s="158" t="str">
        <f t="shared" si="18"/>
        <v/>
      </c>
      <c r="R437" s="159" t="str">
        <f t="shared" si="19"/>
        <v/>
      </c>
      <c r="S437" s="156"/>
      <c r="T437" s="157" t="str">
        <f>IF($B437="","",IF(AND($Q437="yes",SUMPRODUCT((T$6:T436&gt;0)*($B$6:$B436=$B437)*1)=0),MAX(T$6:T436)+1,0))</f>
        <v/>
      </c>
      <c r="U437" s="157" t="str">
        <f>IF($B437="","",IF($Q437="yes",MAX(U$6:U436)+IF(OR($I437="",COUNTIF($R:$R,$I437)&gt;0),1,COUNTIF($B:$B,$I437)),0))</f>
        <v/>
      </c>
      <c r="V437" s="143"/>
    </row>
    <row r="438" spans="1:22" ht="15" customHeight="1" x14ac:dyDescent="0.25">
      <c r="A438" s="152">
        <f t="shared" si="20"/>
        <v>432</v>
      </c>
      <c r="B438" s="170"/>
      <c r="C438" s="170"/>
      <c r="D438" s="170"/>
      <c r="E438" s="170"/>
      <c r="F438" s="170"/>
      <c r="G438" s="175"/>
      <c r="H438" s="175"/>
      <c r="I438" s="170"/>
      <c r="J438" s="176"/>
      <c r="K438" s="153"/>
      <c r="L438" s="170"/>
      <c r="M438" s="170"/>
      <c r="N438" s="170"/>
      <c r="O438" s="170"/>
      <c r="P438" s="170"/>
      <c r="Q438" s="158" t="str">
        <f t="shared" si="18"/>
        <v/>
      </c>
      <c r="R438" s="159" t="str">
        <f t="shared" si="19"/>
        <v/>
      </c>
      <c r="S438" s="156"/>
      <c r="T438" s="157" t="str">
        <f>IF($B438="","",IF(AND($Q438="yes",SUMPRODUCT((T$6:T437&gt;0)*($B$6:$B437=$B438)*1)=0),MAX(T$6:T437)+1,0))</f>
        <v/>
      </c>
      <c r="U438" s="157" t="str">
        <f>IF($B438="","",IF($Q438="yes",MAX(U$6:U437)+IF(OR($I438="",COUNTIF($R:$R,$I438)&gt;0),1,COUNTIF($B:$B,$I438)),0))</f>
        <v/>
      </c>
      <c r="V438" s="143"/>
    </row>
    <row r="439" spans="1:22" ht="15" customHeight="1" x14ac:dyDescent="0.25">
      <c r="A439" s="152">
        <f t="shared" si="20"/>
        <v>433</v>
      </c>
      <c r="B439" s="170"/>
      <c r="C439" s="170"/>
      <c r="D439" s="170"/>
      <c r="E439" s="170"/>
      <c r="F439" s="170"/>
      <c r="G439" s="175"/>
      <c r="H439" s="175"/>
      <c r="I439" s="170"/>
      <c r="J439" s="176"/>
      <c r="K439" s="153"/>
      <c r="L439" s="170"/>
      <c r="M439" s="170"/>
      <c r="N439" s="170"/>
      <c r="O439" s="170"/>
      <c r="P439" s="170"/>
      <c r="Q439" s="158" t="str">
        <f t="shared" si="18"/>
        <v/>
      </c>
      <c r="R439" s="159" t="str">
        <f t="shared" si="19"/>
        <v/>
      </c>
      <c r="S439" s="156"/>
      <c r="T439" s="157" t="str">
        <f>IF($B439="","",IF(AND($Q439="yes",SUMPRODUCT((T$6:T438&gt;0)*($B$6:$B438=$B439)*1)=0),MAX(T$6:T438)+1,0))</f>
        <v/>
      </c>
      <c r="U439" s="157" t="str">
        <f>IF($B439="","",IF($Q439="yes",MAX(U$6:U438)+IF(OR($I439="",COUNTIF($R:$R,$I439)&gt;0),1,COUNTIF($B:$B,$I439)),0))</f>
        <v/>
      </c>
      <c r="V439" s="143"/>
    </row>
    <row r="440" spans="1:22" ht="15" customHeight="1" x14ac:dyDescent="0.25">
      <c r="A440" s="152">
        <f t="shared" si="20"/>
        <v>434</v>
      </c>
      <c r="B440" s="170"/>
      <c r="C440" s="170"/>
      <c r="D440" s="170"/>
      <c r="E440" s="170"/>
      <c r="F440" s="170"/>
      <c r="G440" s="175"/>
      <c r="H440" s="175"/>
      <c r="I440" s="170"/>
      <c r="J440" s="176"/>
      <c r="K440" s="153"/>
      <c r="L440" s="170"/>
      <c r="M440" s="170"/>
      <c r="N440" s="170"/>
      <c r="O440" s="170"/>
      <c r="P440" s="170"/>
      <c r="Q440" s="158" t="str">
        <f t="shared" si="18"/>
        <v/>
      </c>
      <c r="R440" s="159" t="str">
        <f t="shared" si="19"/>
        <v/>
      </c>
      <c r="S440" s="156"/>
      <c r="T440" s="157" t="str">
        <f>IF($B440="","",IF(AND($Q440="yes",SUMPRODUCT((T$6:T439&gt;0)*($B$6:$B439=$B440)*1)=0),MAX(T$6:T439)+1,0))</f>
        <v/>
      </c>
      <c r="U440" s="157" t="str">
        <f>IF($B440="","",IF($Q440="yes",MAX(U$6:U439)+IF(OR($I440="",COUNTIF($R:$R,$I440)&gt;0),1,COUNTIF($B:$B,$I440)),0))</f>
        <v/>
      </c>
      <c r="V440" s="143"/>
    </row>
    <row r="441" spans="1:22" ht="15" customHeight="1" x14ac:dyDescent="0.25">
      <c r="A441" s="152">
        <f t="shared" si="20"/>
        <v>435</v>
      </c>
      <c r="B441" s="170"/>
      <c r="C441" s="170"/>
      <c r="D441" s="170"/>
      <c r="E441" s="170"/>
      <c r="F441" s="170"/>
      <c r="G441" s="175"/>
      <c r="H441" s="175"/>
      <c r="I441" s="170"/>
      <c r="J441" s="176"/>
      <c r="K441" s="153"/>
      <c r="L441" s="170"/>
      <c r="M441" s="170"/>
      <c r="N441" s="170"/>
      <c r="O441" s="170"/>
      <c r="P441" s="170"/>
      <c r="Q441" s="158" t="str">
        <f t="shared" si="18"/>
        <v/>
      </c>
      <c r="R441" s="159" t="str">
        <f t="shared" si="19"/>
        <v/>
      </c>
      <c r="S441" s="156"/>
      <c r="T441" s="157" t="str">
        <f>IF($B441="","",IF(AND($Q441="yes",SUMPRODUCT((T$6:T440&gt;0)*($B$6:$B440=$B441)*1)=0),MAX(T$6:T440)+1,0))</f>
        <v/>
      </c>
      <c r="U441" s="157" t="str">
        <f>IF($B441="","",IF($Q441="yes",MAX(U$6:U440)+IF(OR($I441="",COUNTIF($R:$R,$I441)&gt;0),1,COUNTIF($B:$B,$I441)),0))</f>
        <v/>
      </c>
      <c r="V441" s="143"/>
    </row>
    <row r="442" spans="1:22" ht="15" customHeight="1" x14ac:dyDescent="0.25">
      <c r="A442" s="152">
        <f t="shared" si="20"/>
        <v>436</v>
      </c>
      <c r="B442" s="170"/>
      <c r="C442" s="170"/>
      <c r="D442" s="170"/>
      <c r="E442" s="170"/>
      <c r="F442" s="170"/>
      <c r="G442" s="175"/>
      <c r="H442" s="175"/>
      <c r="I442" s="170"/>
      <c r="J442" s="176"/>
      <c r="K442" s="153"/>
      <c r="L442" s="170"/>
      <c r="M442" s="170"/>
      <c r="N442" s="170"/>
      <c r="O442" s="170"/>
      <c r="P442" s="170"/>
      <c r="Q442" s="158" t="str">
        <f t="shared" si="18"/>
        <v/>
      </c>
      <c r="R442" s="159" t="str">
        <f t="shared" si="19"/>
        <v/>
      </c>
      <c r="S442" s="156"/>
      <c r="T442" s="157" t="str">
        <f>IF($B442="","",IF(AND($Q442="yes",SUMPRODUCT((T$6:T441&gt;0)*($B$6:$B441=$B442)*1)=0),MAX(T$6:T441)+1,0))</f>
        <v/>
      </c>
      <c r="U442" s="157" t="str">
        <f>IF($B442="","",IF($Q442="yes",MAX(U$6:U441)+IF(OR($I442="",COUNTIF($R:$R,$I442)&gt;0),1,COUNTIF($B:$B,$I442)),0))</f>
        <v/>
      </c>
      <c r="V442" s="143"/>
    </row>
    <row r="443" spans="1:22" ht="15" customHeight="1" x14ac:dyDescent="0.25">
      <c r="A443" s="152">
        <f t="shared" si="20"/>
        <v>437</v>
      </c>
      <c r="B443" s="170"/>
      <c r="C443" s="170"/>
      <c r="D443" s="170"/>
      <c r="E443" s="170"/>
      <c r="F443" s="170"/>
      <c r="G443" s="175"/>
      <c r="H443" s="175"/>
      <c r="I443" s="170"/>
      <c r="J443" s="176"/>
      <c r="K443" s="153"/>
      <c r="L443" s="170"/>
      <c r="M443" s="170"/>
      <c r="N443" s="170" t="s">
        <v>40</v>
      </c>
      <c r="O443" s="170"/>
      <c r="P443" s="170"/>
      <c r="Q443" s="158" t="str">
        <f t="shared" si="18"/>
        <v/>
      </c>
      <c r="R443" s="159" t="str">
        <f t="shared" si="19"/>
        <v/>
      </c>
      <c r="S443" s="156"/>
      <c r="T443" s="157" t="str">
        <f>IF($B443="","",IF(AND($Q443="yes",SUMPRODUCT((T$6:T442&gt;0)*($B$6:$B442=$B443)*1)=0),MAX(T$6:T442)+1,0))</f>
        <v/>
      </c>
      <c r="U443" s="157" t="str">
        <f>IF($B443="","",IF($Q443="yes",MAX(U$6:U442)+IF(OR($I443="",COUNTIF($R:$R,$I443)&gt;0),1,COUNTIF($B:$B,$I443)),0))</f>
        <v/>
      </c>
      <c r="V443" s="143"/>
    </row>
    <row r="444" spans="1:22" ht="15" customHeight="1" x14ac:dyDescent="0.25">
      <c r="A444" s="152">
        <f t="shared" si="20"/>
        <v>438</v>
      </c>
      <c r="B444" s="170"/>
      <c r="C444" s="170"/>
      <c r="D444" s="170"/>
      <c r="E444" s="170"/>
      <c r="F444" s="170"/>
      <c r="G444" s="175"/>
      <c r="H444" s="175"/>
      <c r="I444" s="170"/>
      <c r="J444" s="176"/>
      <c r="K444" s="153"/>
      <c r="L444" s="170"/>
      <c r="M444" s="170"/>
      <c r="N444" s="170" t="s">
        <v>40</v>
      </c>
      <c r="O444" s="170"/>
      <c r="P444" s="170"/>
      <c r="Q444" s="158" t="str">
        <f t="shared" si="18"/>
        <v/>
      </c>
      <c r="R444" s="159" t="str">
        <f t="shared" si="19"/>
        <v/>
      </c>
      <c r="S444" s="156"/>
      <c r="T444" s="157" t="str">
        <f>IF($B444="","",IF(AND($Q444="yes",SUMPRODUCT((T$6:T443&gt;0)*($B$6:$B443=$B444)*1)=0),MAX(T$6:T443)+1,0))</f>
        <v/>
      </c>
      <c r="U444" s="157" t="str">
        <f>IF($B444="","",IF($Q444="yes",MAX(U$6:U443)+IF(OR($I444="",COUNTIF($R:$R,$I444)&gt;0),1,COUNTIF($B:$B,$I444)),0))</f>
        <v/>
      </c>
      <c r="V444" s="143"/>
    </row>
    <row r="445" spans="1:22" ht="15" customHeight="1" x14ac:dyDescent="0.25">
      <c r="A445" s="152">
        <f t="shared" si="20"/>
        <v>439</v>
      </c>
      <c r="B445" s="170"/>
      <c r="C445" s="170"/>
      <c r="D445" s="170"/>
      <c r="E445" s="170"/>
      <c r="F445" s="170"/>
      <c r="G445" s="175"/>
      <c r="H445" s="175"/>
      <c r="I445" s="170"/>
      <c r="J445" s="176"/>
      <c r="K445" s="153"/>
      <c r="L445" s="170"/>
      <c r="M445" s="170"/>
      <c r="N445" s="170"/>
      <c r="O445" s="170"/>
      <c r="P445" s="170"/>
      <c r="Q445" s="158" t="str">
        <f t="shared" si="18"/>
        <v/>
      </c>
      <c r="R445" s="159" t="str">
        <f t="shared" si="19"/>
        <v/>
      </c>
      <c r="S445" s="156"/>
      <c r="T445" s="157" t="str">
        <f>IF($B445="","",IF(AND($Q445="yes",SUMPRODUCT((T$6:T444&gt;0)*($B$6:$B444=$B445)*1)=0),MAX(T$6:T444)+1,0))</f>
        <v/>
      </c>
      <c r="U445" s="157" t="str">
        <f>IF($B445="","",IF($Q445="yes",MAX(U$6:U444)+IF(OR($I445="",COUNTIF($R:$R,$I445)&gt;0),1,COUNTIF($B:$B,$I445)),0))</f>
        <v/>
      </c>
      <c r="V445" s="143"/>
    </row>
    <row r="446" spans="1:22" ht="15" customHeight="1" x14ac:dyDescent="0.25">
      <c r="A446" s="152">
        <f t="shared" si="20"/>
        <v>440</v>
      </c>
      <c r="B446" s="170"/>
      <c r="C446" s="170"/>
      <c r="D446" s="170"/>
      <c r="E446" s="170"/>
      <c r="F446" s="170"/>
      <c r="G446" s="175"/>
      <c r="H446" s="175"/>
      <c r="I446" s="170"/>
      <c r="J446" s="176"/>
      <c r="K446" s="153"/>
      <c r="L446" s="170"/>
      <c r="M446" s="170"/>
      <c r="N446" s="170"/>
      <c r="O446" s="170"/>
      <c r="P446" s="170"/>
      <c r="Q446" s="158" t="str">
        <f t="shared" si="18"/>
        <v/>
      </c>
      <c r="R446" s="159" t="str">
        <f t="shared" si="19"/>
        <v/>
      </c>
      <c r="S446" s="156"/>
      <c r="T446" s="157" t="str">
        <f>IF($B446="","",IF(AND($Q446="yes",SUMPRODUCT((T$6:T445&gt;0)*($B$6:$B445=$B446)*1)=0),MAX(T$6:T445)+1,0))</f>
        <v/>
      </c>
      <c r="U446" s="157" t="str">
        <f>IF($B446="","",IF($Q446="yes",MAX(U$6:U445)+IF(OR($I446="",COUNTIF($R:$R,$I446)&gt;0),1,COUNTIF($B:$B,$I446)),0))</f>
        <v/>
      </c>
      <c r="V446" s="143"/>
    </row>
    <row r="447" spans="1:22" ht="15" customHeight="1" x14ac:dyDescent="0.25">
      <c r="A447" s="152">
        <f t="shared" si="20"/>
        <v>441</v>
      </c>
      <c r="B447" s="170"/>
      <c r="C447" s="170"/>
      <c r="D447" s="170"/>
      <c r="E447" s="170"/>
      <c r="F447" s="170"/>
      <c r="G447" s="175"/>
      <c r="H447" s="175"/>
      <c r="I447" s="170"/>
      <c r="J447" s="176"/>
      <c r="K447" s="153"/>
      <c r="L447" s="170"/>
      <c r="M447" s="170"/>
      <c r="N447" s="170"/>
      <c r="O447" s="170"/>
      <c r="P447" s="170"/>
      <c r="Q447" s="158" t="str">
        <f t="shared" si="18"/>
        <v/>
      </c>
      <c r="R447" s="159" t="str">
        <f t="shared" si="19"/>
        <v/>
      </c>
      <c r="S447" s="156"/>
      <c r="T447" s="157" t="str">
        <f>IF($B447="","",IF(AND($Q447="yes",SUMPRODUCT((T$6:T446&gt;0)*($B$6:$B446=$B447)*1)=0),MAX(T$6:T446)+1,0))</f>
        <v/>
      </c>
      <c r="U447" s="157" t="str">
        <f>IF($B447="","",IF($Q447="yes",MAX(U$6:U446)+IF(OR($I447="",COUNTIF($R:$R,$I447)&gt;0),1,COUNTIF($B:$B,$I447)),0))</f>
        <v/>
      </c>
      <c r="V447" s="143"/>
    </row>
    <row r="448" spans="1:22" ht="15" customHeight="1" x14ac:dyDescent="0.25">
      <c r="A448" s="152">
        <f t="shared" si="20"/>
        <v>442</v>
      </c>
      <c r="B448" s="170"/>
      <c r="C448" s="170"/>
      <c r="D448" s="170"/>
      <c r="E448" s="170"/>
      <c r="F448" s="170"/>
      <c r="G448" s="175"/>
      <c r="H448" s="175"/>
      <c r="I448" s="170"/>
      <c r="J448" s="176"/>
      <c r="K448" s="153"/>
      <c r="L448" s="170"/>
      <c r="M448" s="170"/>
      <c r="N448" s="170"/>
      <c r="O448" s="170"/>
      <c r="P448" s="170"/>
      <c r="Q448" s="158" t="str">
        <f t="shared" si="18"/>
        <v/>
      </c>
      <c r="R448" s="159" t="str">
        <f t="shared" si="19"/>
        <v/>
      </c>
      <c r="S448" s="156"/>
      <c r="T448" s="157" t="str">
        <f>IF($B448="","",IF(AND($Q448="yes",SUMPRODUCT((T$6:T447&gt;0)*($B$6:$B447=$B448)*1)=0),MAX(T$6:T447)+1,0))</f>
        <v/>
      </c>
      <c r="U448" s="157" t="str">
        <f>IF($B448="","",IF($Q448="yes",MAX(U$6:U447)+IF(OR($I448="",COUNTIF($R:$R,$I448)&gt;0),1,COUNTIF($B:$B,$I448)),0))</f>
        <v/>
      </c>
      <c r="V448" s="143"/>
    </row>
    <row r="449" spans="1:22" ht="15" customHeight="1" x14ac:dyDescent="0.25">
      <c r="A449" s="152">
        <f t="shared" si="20"/>
        <v>443</v>
      </c>
      <c r="B449" s="170"/>
      <c r="C449" s="170"/>
      <c r="D449" s="170"/>
      <c r="E449" s="170"/>
      <c r="F449" s="170"/>
      <c r="G449" s="175"/>
      <c r="H449" s="175"/>
      <c r="I449" s="170"/>
      <c r="J449" s="176"/>
      <c r="K449" s="153"/>
      <c r="L449" s="170"/>
      <c r="M449" s="170"/>
      <c r="N449" s="170"/>
      <c r="O449" s="170"/>
      <c r="P449" s="170"/>
      <c r="Q449" s="158" t="str">
        <f t="shared" si="18"/>
        <v/>
      </c>
      <c r="R449" s="159" t="str">
        <f t="shared" si="19"/>
        <v/>
      </c>
      <c r="S449" s="156"/>
      <c r="T449" s="157" t="str">
        <f>IF($B449="","",IF(AND($Q449="yes",SUMPRODUCT((T$6:T448&gt;0)*($B$6:$B448=$B449)*1)=0),MAX(T$6:T448)+1,0))</f>
        <v/>
      </c>
      <c r="U449" s="157" t="str">
        <f>IF($B449="","",IF($Q449="yes",MAX(U$6:U448)+IF(OR($I449="",COUNTIF($R:$R,$I449)&gt;0),1,COUNTIF($B:$B,$I449)),0))</f>
        <v/>
      </c>
      <c r="V449" s="143"/>
    </row>
    <row r="450" spans="1:22" ht="15" customHeight="1" x14ac:dyDescent="0.25">
      <c r="A450" s="152">
        <f t="shared" si="20"/>
        <v>444</v>
      </c>
      <c r="B450" s="170"/>
      <c r="C450" s="170"/>
      <c r="D450" s="170"/>
      <c r="E450" s="170"/>
      <c r="F450" s="170"/>
      <c r="G450" s="175"/>
      <c r="H450" s="175"/>
      <c r="I450" s="170"/>
      <c r="J450" s="176"/>
      <c r="K450" s="153"/>
      <c r="L450" s="170"/>
      <c r="M450" s="170"/>
      <c r="N450" s="170"/>
      <c r="O450" s="170"/>
      <c r="P450" s="170"/>
      <c r="Q450" s="158" t="str">
        <f t="shared" si="18"/>
        <v/>
      </c>
      <c r="R450" s="159" t="str">
        <f t="shared" si="19"/>
        <v/>
      </c>
      <c r="S450" s="156"/>
      <c r="T450" s="157" t="str">
        <f>IF($B450="","",IF(AND($Q450="yes",SUMPRODUCT((T$6:T449&gt;0)*($B$6:$B449=$B450)*1)=0),MAX(T$6:T449)+1,0))</f>
        <v/>
      </c>
      <c r="U450" s="157" t="str">
        <f>IF($B450="","",IF($Q450="yes",MAX(U$6:U449)+IF(OR($I450="",COUNTIF($R:$R,$I450)&gt;0),1,COUNTIF($B:$B,$I450)),0))</f>
        <v/>
      </c>
      <c r="V450" s="143"/>
    </row>
    <row r="451" spans="1:22" ht="15" customHeight="1" x14ac:dyDescent="0.25">
      <c r="A451" s="152">
        <f t="shared" si="20"/>
        <v>445</v>
      </c>
      <c r="B451" s="170"/>
      <c r="C451" s="170"/>
      <c r="D451" s="170"/>
      <c r="E451" s="170"/>
      <c r="F451" s="170"/>
      <c r="G451" s="175"/>
      <c r="H451" s="175"/>
      <c r="I451" s="170"/>
      <c r="J451" s="176"/>
      <c r="K451" s="153"/>
      <c r="L451" s="170"/>
      <c r="M451" s="170"/>
      <c r="N451" s="170"/>
      <c r="O451" s="170"/>
      <c r="P451" s="170"/>
      <c r="Q451" s="158" t="str">
        <f t="shared" si="18"/>
        <v/>
      </c>
      <c r="R451" s="159" t="str">
        <f t="shared" si="19"/>
        <v/>
      </c>
      <c r="S451" s="156"/>
      <c r="T451" s="157" t="str">
        <f>IF($B451="","",IF(AND($Q451="yes",SUMPRODUCT((T$6:T450&gt;0)*($B$6:$B450=$B451)*1)=0),MAX(T$6:T450)+1,0))</f>
        <v/>
      </c>
      <c r="U451" s="157" t="str">
        <f>IF($B451="","",IF($Q451="yes",MAX(U$6:U450)+IF(OR($I451="",COUNTIF($R:$R,$I451)&gt;0),1,COUNTIF($B:$B,$I451)),0))</f>
        <v/>
      </c>
      <c r="V451" s="143"/>
    </row>
    <row r="452" spans="1:22" ht="15" customHeight="1" x14ac:dyDescent="0.25">
      <c r="A452" s="152">
        <f t="shared" si="20"/>
        <v>446</v>
      </c>
      <c r="B452" s="170"/>
      <c r="C452" s="170"/>
      <c r="D452" s="170"/>
      <c r="E452" s="170"/>
      <c r="F452" s="170"/>
      <c r="G452" s="175"/>
      <c r="H452" s="175"/>
      <c r="I452" s="170"/>
      <c r="J452" s="176"/>
      <c r="K452" s="153"/>
      <c r="L452" s="170"/>
      <c r="M452" s="170"/>
      <c r="N452" s="170"/>
      <c r="O452" s="170"/>
      <c r="P452" s="170"/>
      <c r="Q452" s="158" t="str">
        <f t="shared" si="18"/>
        <v/>
      </c>
      <c r="R452" s="159" t="str">
        <f t="shared" si="19"/>
        <v/>
      </c>
      <c r="S452" s="156"/>
      <c r="T452" s="157" t="str">
        <f>IF($B452="","",IF(AND($Q452="yes",SUMPRODUCT((T$6:T451&gt;0)*($B$6:$B451=$B452)*1)=0),MAX(T$6:T451)+1,0))</f>
        <v/>
      </c>
      <c r="U452" s="157" t="str">
        <f>IF($B452="","",IF($Q452="yes",MAX(U$6:U451)+IF(OR($I452="",COUNTIF($R:$R,$I452)&gt;0),1,COUNTIF($B:$B,$I452)),0))</f>
        <v/>
      </c>
      <c r="V452" s="143"/>
    </row>
    <row r="453" spans="1:22" ht="15" customHeight="1" x14ac:dyDescent="0.25">
      <c r="A453" s="152">
        <f t="shared" si="20"/>
        <v>447</v>
      </c>
      <c r="B453" s="170"/>
      <c r="C453" s="170"/>
      <c r="D453" s="170"/>
      <c r="E453" s="170"/>
      <c r="F453" s="170"/>
      <c r="G453" s="175"/>
      <c r="H453" s="175"/>
      <c r="I453" s="170"/>
      <c r="J453" s="176"/>
      <c r="K453" s="153"/>
      <c r="L453" s="170"/>
      <c r="M453" s="170"/>
      <c r="N453" s="170"/>
      <c r="O453" s="170"/>
      <c r="P453" s="170"/>
      <c r="Q453" s="158" t="str">
        <f t="shared" si="18"/>
        <v/>
      </c>
      <c r="R453" s="159" t="str">
        <f t="shared" si="19"/>
        <v/>
      </c>
      <c r="S453" s="156"/>
      <c r="T453" s="157" t="str">
        <f>IF($B453="","",IF(AND($Q453="yes",SUMPRODUCT((T$6:T452&gt;0)*($B$6:$B452=$B453)*1)=0),MAX(T$6:T452)+1,0))</f>
        <v/>
      </c>
      <c r="U453" s="157" t="str">
        <f>IF($B453="","",IF($Q453="yes",MAX(U$6:U452)+IF(OR($I453="",COUNTIF($R:$R,$I453)&gt;0),1,COUNTIF($B:$B,$I453)),0))</f>
        <v/>
      </c>
      <c r="V453" s="143"/>
    </row>
    <row r="454" spans="1:22" ht="15" customHeight="1" x14ac:dyDescent="0.25">
      <c r="A454" s="152">
        <f t="shared" si="20"/>
        <v>448</v>
      </c>
      <c r="B454" s="170"/>
      <c r="C454" s="170"/>
      <c r="D454" s="170"/>
      <c r="E454" s="170"/>
      <c r="F454" s="170"/>
      <c r="G454" s="175"/>
      <c r="H454" s="175"/>
      <c r="I454" s="170"/>
      <c r="J454" s="176"/>
      <c r="K454" s="153"/>
      <c r="L454" s="170"/>
      <c r="M454" s="170"/>
      <c r="N454" s="170"/>
      <c r="O454" s="170"/>
      <c r="P454" s="170"/>
      <c r="Q454" s="158" t="str">
        <f t="shared" si="18"/>
        <v/>
      </c>
      <c r="R454" s="159" t="str">
        <f t="shared" si="19"/>
        <v/>
      </c>
      <c r="S454" s="156"/>
      <c r="T454" s="157" t="str">
        <f>IF($B454="","",IF(AND($Q454="yes",SUMPRODUCT((T$6:T453&gt;0)*($B$6:$B453=$B454)*1)=0),MAX(T$6:T453)+1,0))</f>
        <v/>
      </c>
      <c r="U454" s="157" t="str">
        <f>IF($B454="","",IF($Q454="yes",MAX(U$6:U453)+IF(OR($I454="",COUNTIF($R:$R,$I454)&gt;0),1,COUNTIF($B:$B,$I454)),0))</f>
        <v/>
      </c>
      <c r="V454" s="143"/>
    </row>
    <row r="455" spans="1:22" ht="15" customHeight="1" x14ac:dyDescent="0.25">
      <c r="A455" s="152">
        <f t="shared" si="20"/>
        <v>449</v>
      </c>
      <c r="B455" s="170"/>
      <c r="C455" s="170"/>
      <c r="D455" s="170"/>
      <c r="E455" s="170"/>
      <c r="F455" s="170"/>
      <c r="G455" s="175"/>
      <c r="H455" s="175"/>
      <c r="I455" s="170"/>
      <c r="J455" s="176"/>
      <c r="K455" s="153"/>
      <c r="L455" s="170"/>
      <c r="M455" s="170"/>
      <c r="N455" s="170"/>
      <c r="O455" s="170"/>
      <c r="P455" s="170"/>
      <c r="Q455" s="158" t="str">
        <f t="shared" ref="Q455:Q518" si="21">IF($B455="","",IF(COUNTIF($L455:$P455,"=Yes")&gt;0,"Yes","No"))</f>
        <v/>
      </c>
      <c r="R455" s="159" t="str">
        <f t="shared" ref="R455:R518" si="22">IF($B455="","",IFERROR(IF($Q455="Yes",$B455,VLOOKUP($I455,LE_Inputs,COLUMNS(LE_Inputs),FALSE)),"None"))</f>
        <v/>
      </c>
      <c r="S455" s="156"/>
      <c r="T455" s="157" t="str">
        <f>IF($B455="","",IF(AND($Q455="yes",SUMPRODUCT((T$6:T454&gt;0)*($B$6:$B454=$B455)*1)=0),MAX(T$6:T454)+1,0))</f>
        <v/>
      </c>
      <c r="U455" s="157" t="str">
        <f>IF($B455="","",IF($Q455="yes",MAX(U$6:U454)+IF(OR($I455="",COUNTIF($R:$R,$I455)&gt;0),1,COUNTIF($B:$B,$I455)),0))</f>
        <v/>
      </c>
      <c r="V455" s="143"/>
    </row>
    <row r="456" spans="1:22" ht="15" customHeight="1" x14ac:dyDescent="0.25">
      <c r="A456" s="152">
        <f t="shared" si="20"/>
        <v>450</v>
      </c>
      <c r="B456" s="170"/>
      <c r="C456" s="170"/>
      <c r="D456" s="170"/>
      <c r="E456" s="170"/>
      <c r="F456" s="170"/>
      <c r="G456" s="175"/>
      <c r="H456" s="175"/>
      <c r="I456" s="170"/>
      <c r="J456" s="176"/>
      <c r="K456" s="153"/>
      <c r="L456" s="170"/>
      <c r="M456" s="170"/>
      <c r="N456" s="170"/>
      <c r="O456" s="170"/>
      <c r="P456" s="170"/>
      <c r="Q456" s="158" t="str">
        <f t="shared" si="21"/>
        <v/>
      </c>
      <c r="R456" s="159" t="str">
        <f t="shared" si="22"/>
        <v/>
      </c>
      <c r="S456" s="156"/>
      <c r="T456" s="157" t="str">
        <f>IF($B456="","",IF(AND($Q456="yes",SUMPRODUCT((T$6:T455&gt;0)*($B$6:$B455=$B456)*1)=0),MAX(T$6:T455)+1,0))</f>
        <v/>
      </c>
      <c r="U456" s="157" t="str">
        <f>IF($B456="","",IF($Q456="yes",MAX(U$6:U455)+IF(OR($I456="",COUNTIF($R:$R,$I456)&gt;0),1,COUNTIF($B:$B,$I456)),0))</f>
        <v/>
      </c>
      <c r="V456" s="143"/>
    </row>
    <row r="457" spans="1:22" ht="15" customHeight="1" x14ac:dyDescent="0.25">
      <c r="A457" s="152">
        <f t="shared" ref="A457:A520" si="23">A456+1</f>
        <v>451</v>
      </c>
      <c r="B457" s="170"/>
      <c r="C457" s="170"/>
      <c r="D457" s="170"/>
      <c r="E457" s="170"/>
      <c r="F457" s="170"/>
      <c r="G457" s="175"/>
      <c r="H457" s="175"/>
      <c r="I457" s="170"/>
      <c r="J457" s="176"/>
      <c r="K457" s="153"/>
      <c r="L457" s="170"/>
      <c r="M457" s="170"/>
      <c r="N457" s="170"/>
      <c r="O457" s="170"/>
      <c r="P457" s="170"/>
      <c r="Q457" s="158" t="str">
        <f t="shared" si="21"/>
        <v/>
      </c>
      <c r="R457" s="159" t="str">
        <f t="shared" si="22"/>
        <v/>
      </c>
      <c r="S457" s="156"/>
      <c r="T457" s="157" t="str">
        <f>IF($B457="","",IF(AND($Q457="yes",SUMPRODUCT((T$6:T456&gt;0)*($B$6:$B456=$B457)*1)=0),MAX(T$6:T456)+1,0))</f>
        <v/>
      </c>
      <c r="U457" s="157" t="str">
        <f>IF($B457="","",IF($Q457="yes",MAX(U$6:U456)+IF(OR($I457="",COUNTIF($R:$R,$I457)&gt;0),1,COUNTIF($B:$B,$I457)),0))</f>
        <v/>
      </c>
      <c r="V457" s="143"/>
    </row>
    <row r="458" spans="1:22" ht="15" customHeight="1" x14ac:dyDescent="0.25">
      <c r="A458" s="152">
        <f t="shared" si="23"/>
        <v>452</v>
      </c>
      <c r="B458" s="170"/>
      <c r="C458" s="170"/>
      <c r="D458" s="170"/>
      <c r="E458" s="170"/>
      <c r="F458" s="170"/>
      <c r="G458" s="175"/>
      <c r="H458" s="175"/>
      <c r="I458" s="170"/>
      <c r="J458" s="176"/>
      <c r="K458" s="153"/>
      <c r="L458" s="170"/>
      <c r="M458" s="170"/>
      <c r="N458" s="170"/>
      <c r="O458" s="170"/>
      <c r="P458" s="170"/>
      <c r="Q458" s="158" t="str">
        <f t="shared" si="21"/>
        <v/>
      </c>
      <c r="R458" s="159" t="str">
        <f t="shared" si="22"/>
        <v/>
      </c>
      <c r="S458" s="156"/>
      <c r="T458" s="157" t="str">
        <f>IF($B458="","",IF(AND($Q458="yes",SUMPRODUCT((T$6:T457&gt;0)*($B$6:$B457=$B458)*1)=0),MAX(T$6:T457)+1,0))</f>
        <v/>
      </c>
      <c r="U458" s="157" t="str">
        <f>IF($B458="","",IF($Q458="yes",MAX(U$6:U457)+IF(OR($I458="",COUNTIF($R:$R,$I458)&gt;0),1,COUNTIF($B:$B,$I458)),0))</f>
        <v/>
      </c>
      <c r="V458" s="143"/>
    </row>
    <row r="459" spans="1:22" ht="15" customHeight="1" x14ac:dyDescent="0.25">
      <c r="A459" s="152">
        <f t="shared" si="23"/>
        <v>453</v>
      </c>
      <c r="B459" s="170"/>
      <c r="C459" s="170"/>
      <c r="D459" s="170"/>
      <c r="E459" s="170"/>
      <c r="F459" s="170"/>
      <c r="G459" s="175"/>
      <c r="H459" s="175"/>
      <c r="I459" s="170"/>
      <c r="J459" s="176"/>
      <c r="K459" s="153"/>
      <c r="L459" s="170"/>
      <c r="M459" s="170"/>
      <c r="N459" s="170"/>
      <c r="O459" s="170"/>
      <c r="P459" s="170"/>
      <c r="Q459" s="158" t="str">
        <f t="shared" si="21"/>
        <v/>
      </c>
      <c r="R459" s="159" t="str">
        <f t="shared" si="22"/>
        <v/>
      </c>
      <c r="S459" s="156"/>
      <c r="T459" s="157" t="str">
        <f>IF($B459="","",IF(AND($Q459="yes",SUMPRODUCT((T$6:T458&gt;0)*($B$6:$B458=$B459)*1)=0),MAX(T$6:T458)+1,0))</f>
        <v/>
      </c>
      <c r="U459" s="157" t="str">
        <f>IF($B459="","",IF($Q459="yes",MAX(U$6:U458)+IF(OR($I459="",COUNTIF($R:$R,$I459)&gt;0),1,COUNTIF($B:$B,$I459)),0))</f>
        <v/>
      </c>
      <c r="V459" s="143"/>
    </row>
    <row r="460" spans="1:22" ht="15" customHeight="1" x14ac:dyDescent="0.25">
      <c r="A460" s="152">
        <f t="shared" si="23"/>
        <v>454</v>
      </c>
      <c r="B460" s="170"/>
      <c r="C460" s="170"/>
      <c r="D460" s="170"/>
      <c r="E460" s="170"/>
      <c r="F460" s="170"/>
      <c r="G460" s="175"/>
      <c r="H460" s="175"/>
      <c r="I460" s="170"/>
      <c r="J460" s="176"/>
      <c r="K460" s="153"/>
      <c r="L460" s="170"/>
      <c r="M460" s="170"/>
      <c r="N460" s="170"/>
      <c r="O460" s="170"/>
      <c r="P460" s="170"/>
      <c r="Q460" s="158" t="str">
        <f t="shared" si="21"/>
        <v/>
      </c>
      <c r="R460" s="159" t="str">
        <f t="shared" si="22"/>
        <v/>
      </c>
      <c r="S460" s="156"/>
      <c r="T460" s="157" t="str">
        <f>IF($B460="","",IF(AND($Q460="yes",SUMPRODUCT((T$6:T459&gt;0)*($B$6:$B459=$B460)*1)=0),MAX(T$6:T459)+1,0))</f>
        <v/>
      </c>
      <c r="U460" s="157" t="str">
        <f>IF($B460="","",IF($Q460="yes",MAX(U$6:U459)+IF(OR($I460="",COUNTIF($R:$R,$I460)&gt;0),1,COUNTIF($B:$B,$I460)),0))</f>
        <v/>
      </c>
      <c r="V460" s="143"/>
    </row>
    <row r="461" spans="1:22" ht="15" customHeight="1" x14ac:dyDescent="0.25">
      <c r="A461" s="152">
        <f t="shared" si="23"/>
        <v>455</v>
      </c>
      <c r="B461" s="170"/>
      <c r="C461" s="170"/>
      <c r="D461" s="170"/>
      <c r="E461" s="170"/>
      <c r="F461" s="170"/>
      <c r="G461" s="175"/>
      <c r="H461" s="175"/>
      <c r="I461" s="170"/>
      <c r="J461" s="176"/>
      <c r="K461" s="153"/>
      <c r="L461" s="170"/>
      <c r="M461" s="170"/>
      <c r="N461" s="170"/>
      <c r="O461" s="170"/>
      <c r="P461" s="170"/>
      <c r="Q461" s="158" t="str">
        <f t="shared" si="21"/>
        <v/>
      </c>
      <c r="R461" s="159" t="str">
        <f t="shared" si="22"/>
        <v/>
      </c>
      <c r="S461" s="156"/>
      <c r="T461" s="157" t="str">
        <f>IF($B461="","",IF(AND($Q461="yes",SUMPRODUCT((T$6:T460&gt;0)*($B$6:$B460=$B461)*1)=0),MAX(T$6:T460)+1,0))</f>
        <v/>
      </c>
      <c r="U461" s="157" t="str">
        <f>IF($B461="","",IF($Q461="yes",MAX(U$6:U460)+IF(OR($I461="",COUNTIF($R:$R,$I461)&gt;0),1,COUNTIF($B:$B,$I461)),0))</f>
        <v/>
      </c>
      <c r="V461" s="143"/>
    </row>
    <row r="462" spans="1:22" ht="15" customHeight="1" x14ac:dyDescent="0.25">
      <c r="A462" s="152">
        <f t="shared" si="23"/>
        <v>456</v>
      </c>
      <c r="B462" s="170"/>
      <c r="C462" s="170"/>
      <c r="D462" s="170"/>
      <c r="E462" s="170"/>
      <c r="F462" s="170"/>
      <c r="G462" s="175"/>
      <c r="H462" s="175"/>
      <c r="I462" s="170"/>
      <c r="J462" s="176"/>
      <c r="K462" s="153"/>
      <c r="L462" s="170"/>
      <c r="M462" s="170"/>
      <c r="N462" s="170"/>
      <c r="O462" s="170"/>
      <c r="P462" s="170"/>
      <c r="Q462" s="158" t="str">
        <f t="shared" si="21"/>
        <v/>
      </c>
      <c r="R462" s="159" t="str">
        <f t="shared" si="22"/>
        <v/>
      </c>
      <c r="S462" s="156"/>
      <c r="T462" s="157" t="str">
        <f>IF($B462="","",IF(AND($Q462="yes",SUMPRODUCT((T$6:T461&gt;0)*($B$6:$B461=$B462)*1)=0),MAX(T$6:T461)+1,0))</f>
        <v/>
      </c>
      <c r="U462" s="157" t="str">
        <f>IF($B462="","",IF($Q462="yes",MAX(U$6:U461)+IF(OR($I462="",COUNTIF($R:$R,$I462)&gt;0),1,COUNTIF($B:$B,$I462)),0))</f>
        <v/>
      </c>
      <c r="V462" s="143"/>
    </row>
    <row r="463" spans="1:22" ht="15" customHeight="1" x14ac:dyDescent="0.25">
      <c r="A463" s="152">
        <f t="shared" si="23"/>
        <v>457</v>
      </c>
      <c r="B463" s="170"/>
      <c r="C463" s="170"/>
      <c r="D463" s="170"/>
      <c r="E463" s="170"/>
      <c r="F463" s="170"/>
      <c r="G463" s="175"/>
      <c r="H463" s="175"/>
      <c r="I463" s="170"/>
      <c r="J463" s="176"/>
      <c r="K463" s="153"/>
      <c r="L463" s="170"/>
      <c r="M463" s="170"/>
      <c r="N463" s="170" t="s">
        <v>40</v>
      </c>
      <c r="O463" s="170"/>
      <c r="P463" s="170"/>
      <c r="Q463" s="158" t="str">
        <f t="shared" si="21"/>
        <v/>
      </c>
      <c r="R463" s="159" t="str">
        <f t="shared" si="22"/>
        <v/>
      </c>
      <c r="S463" s="156"/>
      <c r="T463" s="157" t="str">
        <f>IF($B463="","",IF(AND($Q463="yes",SUMPRODUCT((T$6:T462&gt;0)*($B$6:$B462=$B463)*1)=0),MAX(T$6:T462)+1,0))</f>
        <v/>
      </c>
      <c r="U463" s="157" t="str">
        <f>IF($B463="","",IF($Q463="yes",MAX(U$6:U462)+IF(OR($I463="",COUNTIF($R:$R,$I463)&gt;0),1,COUNTIF($B:$B,$I463)),0))</f>
        <v/>
      </c>
      <c r="V463" s="143"/>
    </row>
    <row r="464" spans="1:22" ht="15" customHeight="1" x14ac:dyDescent="0.25">
      <c r="A464" s="152">
        <f t="shared" si="23"/>
        <v>458</v>
      </c>
      <c r="B464" s="170"/>
      <c r="C464" s="170"/>
      <c r="D464" s="170"/>
      <c r="E464" s="170"/>
      <c r="F464" s="170"/>
      <c r="G464" s="175"/>
      <c r="H464" s="175"/>
      <c r="I464" s="170"/>
      <c r="J464" s="176"/>
      <c r="K464" s="153"/>
      <c r="L464" s="170"/>
      <c r="M464" s="170"/>
      <c r="N464" s="170" t="s">
        <v>40</v>
      </c>
      <c r="O464" s="170"/>
      <c r="P464" s="170"/>
      <c r="Q464" s="158" t="str">
        <f t="shared" si="21"/>
        <v/>
      </c>
      <c r="R464" s="159" t="str">
        <f t="shared" si="22"/>
        <v/>
      </c>
      <c r="S464" s="156"/>
      <c r="T464" s="157" t="str">
        <f>IF($B464="","",IF(AND($Q464="yes",SUMPRODUCT((T$6:T463&gt;0)*($B$6:$B463=$B464)*1)=0),MAX(T$6:T463)+1,0))</f>
        <v/>
      </c>
      <c r="U464" s="157" t="str">
        <f>IF($B464="","",IF($Q464="yes",MAX(U$6:U463)+IF(OR($I464="",COUNTIF($R:$R,$I464)&gt;0),1,COUNTIF($B:$B,$I464)),0))</f>
        <v/>
      </c>
      <c r="V464" s="143"/>
    </row>
    <row r="465" spans="1:22" ht="15" customHeight="1" x14ac:dyDescent="0.25">
      <c r="A465" s="152">
        <f t="shared" si="23"/>
        <v>459</v>
      </c>
      <c r="B465" s="170"/>
      <c r="C465" s="170"/>
      <c r="D465" s="170"/>
      <c r="E465" s="170"/>
      <c r="F465" s="170"/>
      <c r="G465" s="175"/>
      <c r="H465" s="175"/>
      <c r="I465" s="170"/>
      <c r="J465" s="176"/>
      <c r="K465" s="153"/>
      <c r="L465" s="170"/>
      <c r="M465" s="170"/>
      <c r="N465" s="170" t="s">
        <v>40</v>
      </c>
      <c r="O465" s="170"/>
      <c r="P465" s="170"/>
      <c r="Q465" s="158" t="str">
        <f t="shared" si="21"/>
        <v/>
      </c>
      <c r="R465" s="159" t="str">
        <f t="shared" si="22"/>
        <v/>
      </c>
      <c r="S465" s="156"/>
      <c r="T465" s="157" t="str">
        <f>IF($B465="","",IF(AND($Q465="yes",SUMPRODUCT((T$6:T464&gt;0)*($B$6:$B464=$B465)*1)=0),MAX(T$6:T464)+1,0))</f>
        <v/>
      </c>
      <c r="U465" s="157" t="str">
        <f>IF($B465="","",IF($Q465="yes",MAX(U$6:U464)+IF(OR($I465="",COUNTIF($R:$R,$I465)&gt;0),1,COUNTIF($B:$B,$I465)),0))</f>
        <v/>
      </c>
      <c r="V465" s="143"/>
    </row>
    <row r="466" spans="1:22" ht="15" customHeight="1" x14ac:dyDescent="0.25">
      <c r="A466" s="152">
        <f t="shared" si="23"/>
        <v>460</v>
      </c>
      <c r="B466" s="170"/>
      <c r="C466" s="170"/>
      <c r="D466" s="170"/>
      <c r="E466" s="170"/>
      <c r="F466" s="170"/>
      <c r="G466" s="175"/>
      <c r="H466" s="175"/>
      <c r="I466" s="170"/>
      <c r="J466" s="176"/>
      <c r="K466" s="153"/>
      <c r="L466" s="170"/>
      <c r="M466" s="170"/>
      <c r="N466" s="170" t="s">
        <v>40</v>
      </c>
      <c r="O466" s="170"/>
      <c r="P466" s="170"/>
      <c r="Q466" s="158" t="str">
        <f t="shared" si="21"/>
        <v/>
      </c>
      <c r="R466" s="159" t="str">
        <f t="shared" si="22"/>
        <v/>
      </c>
      <c r="S466" s="156"/>
      <c r="T466" s="157" t="str">
        <f>IF($B466="","",IF(AND($Q466="yes",SUMPRODUCT((T$6:T465&gt;0)*($B$6:$B465=$B466)*1)=0),MAX(T$6:T465)+1,0))</f>
        <v/>
      </c>
      <c r="U466" s="157" t="str">
        <f>IF($B466="","",IF($Q466="yes",MAX(U$6:U465)+IF(OR($I466="",COUNTIF($R:$R,$I466)&gt;0),1,COUNTIF($B:$B,$I466)),0))</f>
        <v/>
      </c>
      <c r="V466" s="143"/>
    </row>
    <row r="467" spans="1:22" ht="15" customHeight="1" x14ac:dyDescent="0.25">
      <c r="A467" s="152">
        <f t="shared" si="23"/>
        <v>461</v>
      </c>
      <c r="B467" s="170"/>
      <c r="C467" s="170"/>
      <c r="D467" s="170"/>
      <c r="E467" s="170"/>
      <c r="F467" s="170"/>
      <c r="G467" s="175"/>
      <c r="H467" s="175"/>
      <c r="I467" s="170"/>
      <c r="J467" s="176"/>
      <c r="K467" s="153"/>
      <c r="L467" s="170"/>
      <c r="M467" s="170"/>
      <c r="N467" s="170" t="s">
        <v>40</v>
      </c>
      <c r="O467" s="170"/>
      <c r="P467" s="170"/>
      <c r="Q467" s="158" t="str">
        <f t="shared" si="21"/>
        <v/>
      </c>
      <c r="R467" s="159" t="str">
        <f t="shared" si="22"/>
        <v/>
      </c>
      <c r="S467" s="156"/>
      <c r="T467" s="157" t="str">
        <f>IF($B467="","",IF(AND($Q467="yes",SUMPRODUCT((T$6:T466&gt;0)*($B$6:$B466=$B467)*1)=0),MAX(T$6:T466)+1,0))</f>
        <v/>
      </c>
      <c r="U467" s="157" t="str">
        <f>IF($B467="","",IF($Q467="yes",MAX(U$6:U466)+IF(OR($I467="",COUNTIF($R:$R,$I467)&gt;0),1,COUNTIF($B:$B,$I467)),0))</f>
        <v/>
      </c>
      <c r="V467" s="143"/>
    </row>
    <row r="468" spans="1:22" ht="15" customHeight="1" x14ac:dyDescent="0.25">
      <c r="A468" s="152">
        <f t="shared" si="23"/>
        <v>462</v>
      </c>
      <c r="B468" s="170"/>
      <c r="C468" s="170"/>
      <c r="D468" s="170"/>
      <c r="E468" s="170"/>
      <c r="F468" s="170"/>
      <c r="G468" s="175"/>
      <c r="H468" s="175"/>
      <c r="I468" s="170"/>
      <c r="J468" s="176"/>
      <c r="K468" s="153"/>
      <c r="L468" s="170"/>
      <c r="M468" s="170"/>
      <c r="N468" s="170" t="s">
        <v>40</v>
      </c>
      <c r="O468" s="170"/>
      <c r="P468" s="170"/>
      <c r="Q468" s="158" t="str">
        <f t="shared" si="21"/>
        <v/>
      </c>
      <c r="R468" s="159" t="str">
        <f t="shared" si="22"/>
        <v/>
      </c>
      <c r="S468" s="156"/>
      <c r="T468" s="157" t="str">
        <f>IF($B468="","",IF(AND($Q468="yes",SUMPRODUCT((T$6:T467&gt;0)*($B$6:$B467=$B468)*1)=0),MAX(T$6:T467)+1,0))</f>
        <v/>
      </c>
      <c r="U468" s="157" t="str">
        <f>IF($B468="","",IF($Q468="yes",MAX(U$6:U467)+IF(OR($I468="",COUNTIF($R:$R,$I468)&gt;0),1,COUNTIF($B:$B,$I468)),0))</f>
        <v/>
      </c>
      <c r="V468" s="143"/>
    </row>
    <row r="469" spans="1:22" ht="15" customHeight="1" x14ac:dyDescent="0.25">
      <c r="A469" s="152">
        <f t="shared" si="23"/>
        <v>463</v>
      </c>
      <c r="B469" s="170"/>
      <c r="C469" s="170"/>
      <c r="D469" s="170"/>
      <c r="E469" s="170"/>
      <c r="F469" s="170"/>
      <c r="G469" s="175"/>
      <c r="H469" s="175"/>
      <c r="I469" s="170"/>
      <c r="J469" s="176"/>
      <c r="K469" s="153"/>
      <c r="L469" s="170"/>
      <c r="M469" s="170"/>
      <c r="N469" s="170" t="s">
        <v>40</v>
      </c>
      <c r="O469" s="170"/>
      <c r="P469" s="170"/>
      <c r="Q469" s="158" t="str">
        <f t="shared" si="21"/>
        <v/>
      </c>
      <c r="R469" s="159" t="str">
        <f t="shared" si="22"/>
        <v/>
      </c>
      <c r="S469" s="156"/>
      <c r="T469" s="157" t="str">
        <f>IF($B469="","",IF(AND($Q469="yes",SUMPRODUCT((T$6:T468&gt;0)*($B$6:$B468=$B469)*1)=0),MAX(T$6:T468)+1,0))</f>
        <v/>
      </c>
      <c r="U469" s="157" t="str">
        <f>IF($B469="","",IF($Q469="yes",MAX(U$6:U468)+IF(OR($I469="",COUNTIF($R:$R,$I469)&gt;0),1,COUNTIF($B:$B,$I469)),0))</f>
        <v/>
      </c>
      <c r="V469" s="143"/>
    </row>
    <row r="470" spans="1:22" ht="15" customHeight="1" x14ac:dyDescent="0.25">
      <c r="A470" s="152">
        <f t="shared" si="23"/>
        <v>464</v>
      </c>
      <c r="B470" s="170"/>
      <c r="C470" s="170"/>
      <c r="D470" s="170"/>
      <c r="E470" s="170"/>
      <c r="F470" s="170"/>
      <c r="G470" s="175"/>
      <c r="H470" s="175"/>
      <c r="I470" s="170"/>
      <c r="J470" s="176"/>
      <c r="K470" s="153"/>
      <c r="L470" s="170"/>
      <c r="M470" s="170"/>
      <c r="N470" s="170" t="s">
        <v>40</v>
      </c>
      <c r="O470" s="170"/>
      <c r="P470" s="170"/>
      <c r="Q470" s="158" t="str">
        <f t="shared" si="21"/>
        <v/>
      </c>
      <c r="R470" s="159" t="str">
        <f t="shared" si="22"/>
        <v/>
      </c>
      <c r="S470" s="156"/>
      <c r="T470" s="157" t="str">
        <f>IF($B470="","",IF(AND($Q470="yes",SUMPRODUCT((T$6:T469&gt;0)*($B$6:$B469=$B470)*1)=0),MAX(T$6:T469)+1,0))</f>
        <v/>
      </c>
      <c r="U470" s="157" t="str">
        <f>IF($B470="","",IF($Q470="yes",MAX(U$6:U469)+IF(OR($I470="",COUNTIF($R:$R,$I470)&gt;0),1,COUNTIF($B:$B,$I470)),0))</f>
        <v/>
      </c>
      <c r="V470" s="143"/>
    </row>
    <row r="471" spans="1:22" ht="15" customHeight="1" x14ac:dyDescent="0.25">
      <c r="A471" s="152">
        <f t="shared" si="23"/>
        <v>465</v>
      </c>
      <c r="B471" s="170"/>
      <c r="C471" s="170"/>
      <c r="D471" s="170"/>
      <c r="E471" s="170"/>
      <c r="F471" s="170"/>
      <c r="G471" s="175"/>
      <c r="H471" s="175"/>
      <c r="I471" s="170"/>
      <c r="J471" s="176"/>
      <c r="K471" s="153"/>
      <c r="L471" s="170"/>
      <c r="M471" s="170"/>
      <c r="N471" s="170" t="s">
        <v>40</v>
      </c>
      <c r="O471" s="170"/>
      <c r="P471" s="170"/>
      <c r="Q471" s="158" t="str">
        <f t="shared" si="21"/>
        <v/>
      </c>
      <c r="R471" s="159" t="str">
        <f t="shared" si="22"/>
        <v/>
      </c>
      <c r="S471" s="156"/>
      <c r="T471" s="157" t="str">
        <f>IF($B471="","",IF(AND($Q471="yes",SUMPRODUCT((T$6:T470&gt;0)*($B$6:$B470=$B471)*1)=0),MAX(T$6:T470)+1,0))</f>
        <v/>
      </c>
      <c r="U471" s="157" t="str">
        <f>IF($B471="","",IF($Q471="yes",MAX(U$6:U470)+IF(OR($I471="",COUNTIF($R:$R,$I471)&gt;0),1,COUNTIF($B:$B,$I471)),0))</f>
        <v/>
      </c>
      <c r="V471" s="143"/>
    </row>
    <row r="472" spans="1:22" ht="15" customHeight="1" x14ac:dyDescent="0.25">
      <c r="A472" s="152">
        <f t="shared" si="23"/>
        <v>466</v>
      </c>
      <c r="B472" s="170"/>
      <c r="C472" s="170"/>
      <c r="D472" s="170"/>
      <c r="E472" s="170"/>
      <c r="F472" s="170"/>
      <c r="G472" s="175"/>
      <c r="H472" s="175"/>
      <c r="I472" s="170"/>
      <c r="J472" s="176"/>
      <c r="K472" s="153"/>
      <c r="L472" s="170"/>
      <c r="M472" s="170"/>
      <c r="N472" s="170" t="s">
        <v>40</v>
      </c>
      <c r="O472" s="170"/>
      <c r="P472" s="170"/>
      <c r="Q472" s="158" t="str">
        <f t="shared" si="21"/>
        <v/>
      </c>
      <c r="R472" s="159" t="str">
        <f t="shared" si="22"/>
        <v/>
      </c>
      <c r="S472" s="156"/>
      <c r="T472" s="157" t="str">
        <f>IF($B472="","",IF(AND($Q472="yes",SUMPRODUCT((T$6:T471&gt;0)*($B$6:$B471=$B472)*1)=0),MAX(T$6:T471)+1,0))</f>
        <v/>
      </c>
      <c r="U472" s="157" t="str">
        <f>IF($B472="","",IF($Q472="yes",MAX(U$6:U471)+IF(OR($I472="",COUNTIF($R:$R,$I472)&gt;0),1,COUNTIF($B:$B,$I472)),0))</f>
        <v/>
      </c>
      <c r="V472" s="143"/>
    </row>
    <row r="473" spans="1:22" ht="15" customHeight="1" x14ac:dyDescent="0.25">
      <c r="A473" s="152">
        <f t="shared" si="23"/>
        <v>467</v>
      </c>
      <c r="B473" s="170"/>
      <c r="C473" s="170"/>
      <c r="D473" s="170"/>
      <c r="E473" s="170"/>
      <c r="F473" s="170"/>
      <c r="G473" s="175"/>
      <c r="H473" s="175"/>
      <c r="I473" s="170"/>
      <c r="J473" s="176"/>
      <c r="K473" s="153"/>
      <c r="L473" s="170"/>
      <c r="M473" s="170"/>
      <c r="N473" s="170" t="s">
        <v>40</v>
      </c>
      <c r="O473" s="170"/>
      <c r="P473" s="170"/>
      <c r="Q473" s="158" t="str">
        <f t="shared" si="21"/>
        <v/>
      </c>
      <c r="R473" s="159" t="str">
        <f t="shared" si="22"/>
        <v/>
      </c>
      <c r="S473" s="156"/>
      <c r="T473" s="157" t="str">
        <f>IF($B473="","",IF(AND($Q473="yes",SUMPRODUCT((T$6:T472&gt;0)*($B$6:$B472=$B473)*1)=0),MAX(T$6:T472)+1,0))</f>
        <v/>
      </c>
      <c r="U473" s="157" t="str">
        <f>IF($B473="","",IF($Q473="yes",MAX(U$6:U472)+IF(OR($I473="",COUNTIF($R:$R,$I473)&gt;0),1,COUNTIF($B:$B,$I473)),0))</f>
        <v/>
      </c>
      <c r="V473" s="143"/>
    </row>
    <row r="474" spans="1:22" ht="15" customHeight="1" x14ac:dyDescent="0.25">
      <c r="A474" s="152">
        <f t="shared" si="23"/>
        <v>468</v>
      </c>
      <c r="B474" s="170"/>
      <c r="C474" s="170"/>
      <c r="D474" s="170"/>
      <c r="E474" s="170"/>
      <c r="F474" s="170"/>
      <c r="G474" s="175"/>
      <c r="H474" s="175"/>
      <c r="I474" s="170"/>
      <c r="J474" s="176"/>
      <c r="K474" s="153"/>
      <c r="L474" s="170"/>
      <c r="M474" s="170"/>
      <c r="N474" s="170" t="s">
        <v>40</v>
      </c>
      <c r="O474" s="170"/>
      <c r="P474" s="170"/>
      <c r="Q474" s="158" t="str">
        <f t="shared" si="21"/>
        <v/>
      </c>
      <c r="R474" s="159" t="str">
        <f t="shared" si="22"/>
        <v/>
      </c>
      <c r="S474" s="156"/>
      <c r="T474" s="157" t="str">
        <f>IF($B474="","",IF(AND($Q474="yes",SUMPRODUCT((T$6:T473&gt;0)*($B$6:$B473=$B474)*1)=0),MAX(T$6:T473)+1,0))</f>
        <v/>
      </c>
      <c r="U474" s="157" t="str">
        <f>IF($B474="","",IF($Q474="yes",MAX(U$6:U473)+IF(OR($I474="",COUNTIF($R:$R,$I474)&gt;0),1,COUNTIF($B:$B,$I474)),0))</f>
        <v/>
      </c>
      <c r="V474" s="143"/>
    </row>
    <row r="475" spans="1:22" ht="15" customHeight="1" x14ac:dyDescent="0.25">
      <c r="A475" s="152">
        <f t="shared" si="23"/>
        <v>469</v>
      </c>
      <c r="B475" s="170"/>
      <c r="C475" s="170"/>
      <c r="D475" s="170"/>
      <c r="E475" s="170"/>
      <c r="F475" s="170"/>
      <c r="G475" s="175"/>
      <c r="H475" s="175"/>
      <c r="I475" s="170"/>
      <c r="J475" s="176"/>
      <c r="K475" s="153"/>
      <c r="L475" s="170"/>
      <c r="M475" s="170"/>
      <c r="N475" s="170" t="s">
        <v>40</v>
      </c>
      <c r="O475" s="170"/>
      <c r="P475" s="170"/>
      <c r="Q475" s="158" t="str">
        <f t="shared" si="21"/>
        <v/>
      </c>
      <c r="R475" s="159" t="str">
        <f t="shared" si="22"/>
        <v/>
      </c>
      <c r="S475" s="156"/>
      <c r="T475" s="157" t="str">
        <f>IF($B475="","",IF(AND($Q475="yes",SUMPRODUCT((T$6:T474&gt;0)*($B$6:$B474=$B475)*1)=0),MAX(T$6:T474)+1,0))</f>
        <v/>
      </c>
      <c r="U475" s="157" t="str">
        <f>IF($B475="","",IF($Q475="yes",MAX(U$6:U474)+IF(OR($I475="",COUNTIF($R:$R,$I475)&gt;0),1,COUNTIF($B:$B,$I475)),0))</f>
        <v/>
      </c>
      <c r="V475" s="143"/>
    </row>
    <row r="476" spans="1:22" ht="15" customHeight="1" x14ac:dyDescent="0.25">
      <c r="A476" s="152">
        <f t="shared" si="23"/>
        <v>470</v>
      </c>
      <c r="B476" s="170"/>
      <c r="C476" s="170"/>
      <c r="D476" s="170"/>
      <c r="E476" s="170"/>
      <c r="F476" s="170"/>
      <c r="G476" s="175"/>
      <c r="H476" s="175"/>
      <c r="I476" s="170"/>
      <c r="J476" s="176"/>
      <c r="K476" s="153"/>
      <c r="L476" s="170"/>
      <c r="M476" s="170"/>
      <c r="N476" s="170" t="s">
        <v>40</v>
      </c>
      <c r="O476" s="170"/>
      <c r="P476" s="170"/>
      <c r="Q476" s="158" t="str">
        <f t="shared" si="21"/>
        <v/>
      </c>
      <c r="R476" s="159" t="str">
        <f t="shared" si="22"/>
        <v/>
      </c>
      <c r="S476" s="156"/>
      <c r="T476" s="157" t="str">
        <f>IF($B476="","",IF(AND($Q476="yes",SUMPRODUCT((T$6:T475&gt;0)*($B$6:$B475=$B476)*1)=0),MAX(T$6:T475)+1,0))</f>
        <v/>
      </c>
      <c r="U476" s="157" t="str">
        <f>IF($B476="","",IF($Q476="yes",MAX(U$6:U475)+IF(OR($I476="",COUNTIF($R:$R,$I476)&gt;0),1,COUNTIF($B:$B,$I476)),0))</f>
        <v/>
      </c>
      <c r="V476" s="143"/>
    </row>
    <row r="477" spans="1:22" ht="15" customHeight="1" x14ac:dyDescent="0.25">
      <c r="A477" s="152">
        <f t="shared" si="23"/>
        <v>471</v>
      </c>
      <c r="B477" s="170"/>
      <c r="C477" s="170"/>
      <c r="D477" s="170"/>
      <c r="E477" s="170"/>
      <c r="F477" s="170"/>
      <c r="G477" s="175"/>
      <c r="H477" s="175"/>
      <c r="I477" s="170"/>
      <c r="J477" s="176"/>
      <c r="K477" s="153"/>
      <c r="L477" s="170"/>
      <c r="M477" s="170"/>
      <c r="N477" s="170" t="s">
        <v>40</v>
      </c>
      <c r="O477" s="170"/>
      <c r="P477" s="170"/>
      <c r="Q477" s="158" t="str">
        <f t="shared" si="21"/>
        <v/>
      </c>
      <c r="R477" s="159" t="str">
        <f t="shared" si="22"/>
        <v/>
      </c>
      <c r="S477" s="156"/>
      <c r="T477" s="157" t="str">
        <f>IF($B477="","",IF(AND($Q477="yes",SUMPRODUCT((T$6:T476&gt;0)*($B$6:$B476=$B477)*1)=0),MAX(T$6:T476)+1,0))</f>
        <v/>
      </c>
      <c r="U477" s="157" t="str">
        <f>IF($B477="","",IF($Q477="yes",MAX(U$6:U476)+IF(OR($I477="",COUNTIF($R:$R,$I477)&gt;0),1,COUNTIF($B:$B,$I477)),0))</f>
        <v/>
      </c>
      <c r="V477" s="143"/>
    </row>
    <row r="478" spans="1:22" ht="15" customHeight="1" x14ac:dyDescent="0.25">
      <c r="A478" s="152">
        <f t="shared" si="23"/>
        <v>472</v>
      </c>
      <c r="B478" s="170"/>
      <c r="C478" s="170"/>
      <c r="D478" s="170"/>
      <c r="E478" s="170"/>
      <c r="F478" s="170"/>
      <c r="G478" s="175"/>
      <c r="H478" s="175"/>
      <c r="I478" s="170"/>
      <c r="J478" s="176"/>
      <c r="K478" s="153"/>
      <c r="L478" s="170"/>
      <c r="M478" s="170"/>
      <c r="N478" s="170" t="s">
        <v>40</v>
      </c>
      <c r="O478" s="170"/>
      <c r="P478" s="170"/>
      <c r="Q478" s="158" t="str">
        <f t="shared" si="21"/>
        <v/>
      </c>
      <c r="R478" s="159" t="str">
        <f t="shared" si="22"/>
        <v/>
      </c>
      <c r="S478" s="156"/>
      <c r="T478" s="157" t="str">
        <f>IF($B478="","",IF(AND($Q478="yes",SUMPRODUCT((T$6:T477&gt;0)*($B$6:$B477=$B478)*1)=0),MAX(T$6:T477)+1,0))</f>
        <v/>
      </c>
      <c r="U478" s="157" t="str">
        <f>IF($B478="","",IF($Q478="yes",MAX(U$6:U477)+IF(OR($I478="",COUNTIF($R:$R,$I478)&gt;0),1,COUNTIF($B:$B,$I478)),0))</f>
        <v/>
      </c>
      <c r="V478" s="143"/>
    </row>
    <row r="479" spans="1:22" ht="15" customHeight="1" x14ac:dyDescent="0.25">
      <c r="A479" s="152">
        <f t="shared" si="23"/>
        <v>473</v>
      </c>
      <c r="B479" s="170"/>
      <c r="C479" s="170"/>
      <c r="D479" s="170"/>
      <c r="E479" s="170"/>
      <c r="F479" s="170"/>
      <c r="G479" s="175"/>
      <c r="H479" s="175"/>
      <c r="I479" s="170"/>
      <c r="J479" s="176"/>
      <c r="K479" s="153"/>
      <c r="L479" s="170"/>
      <c r="M479" s="170"/>
      <c r="N479" s="170" t="s">
        <v>40</v>
      </c>
      <c r="O479" s="170"/>
      <c r="P479" s="170"/>
      <c r="Q479" s="158" t="str">
        <f t="shared" si="21"/>
        <v/>
      </c>
      <c r="R479" s="159" t="str">
        <f t="shared" si="22"/>
        <v/>
      </c>
      <c r="S479" s="156"/>
      <c r="T479" s="157" t="str">
        <f>IF($B479="","",IF(AND($Q479="yes",SUMPRODUCT((T$6:T478&gt;0)*($B$6:$B478=$B479)*1)=0),MAX(T$6:T478)+1,0))</f>
        <v/>
      </c>
      <c r="U479" s="157" t="str">
        <f>IF($B479="","",IF($Q479="yes",MAX(U$6:U478)+IF(OR($I479="",COUNTIF($R:$R,$I479)&gt;0),1,COUNTIF($B:$B,$I479)),0))</f>
        <v/>
      </c>
      <c r="V479" s="143"/>
    </row>
    <row r="480" spans="1:22" ht="15" customHeight="1" x14ac:dyDescent="0.25">
      <c r="A480" s="152">
        <f t="shared" si="23"/>
        <v>474</v>
      </c>
      <c r="B480" s="170"/>
      <c r="C480" s="170"/>
      <c r="D480" s="170"/>
      <c r="E480" s="170"/>
      <c r="F480" s="170"/>
      <c r="G480" s="175"/>
      <c r="H480" s="175"/>
      <c r="I480" s="170"/>
      <c r="J480" s="176"/>
      <c r="K480" s="153"/>
      <c r="L480" s="170"/>
      <c r="M480" s="170"/>
      <c r="N480" s="170" t="s">
        <v>40</v>
      </c>
      <c r="O480" s="170"/>
      <c r="P480" s="170"/>
      <c r="Q480" s="158" t="str">
        <f t="shared" si="21"/>
        <v/>
      </c>
      <c r="R480" s="159" t="str">
        <f t="shared" si="22"/>
        <v/>
      </c>
      <c r="S480" s="156"/>
      <c r="T480" s="157" t="str">
        <f>IF($B480="","",IF(AND($Q480="yes",SUMPRODUCT((T$6:T479&gt;0)*($B$6:$B479=$B480)*1)=0),MAX(T$6:T479)+1,0))</f>
        <v/>
      </c>
      <c r="U480" s="157" t="str">
        <f>IF($B480="","",IF($Q480="yes",MAX(U$6:U479)+IF(OR($I480="",COUNTIF($R:$R,$I480)&gt;0),1,COUNTIF($B:$B,$I480)),0))</f>
        <v/>
      </c>
      <c r="V480" s="143"/>
    </row>
    <row r="481" spans="1:22" ht="15" customHeight="1" x14ac:dyDescent="0.25">
      <c r="A481" s="152">
        <f t="shared" si="23"/>
        <v>475</v>
      </c>
      <c r="B481" s="170"/>
      <c r="C481" s="170"/>
      <c r="D481" s="170"/>
      <c r="E481" s="170"/>
      <c r="F481" s="170"/>
      <c r="G481" s="175"/>
      <c r="H481" s="175"/>
      <c r="I481" s="170"/>
      <c r="J481" s="176"/>
      <c r="K481" s="153"/>
      <c r="L481" s="170"/>
      <c r="M481" s="170"/>
      <c r="N481" s="170" t="s">
        <v>40</v>
      </c>
      <c r="O481" s="170"/>
      <c r="P481" s="170"/>
      <c r="Q481" s="158" t="str">
        <f t="shared" si="21"/>
        <v/>
      </c>
      <c r="R481" s="159" t="str">
        <f t="shared" si="22"/>
        <v/>
      </c>
      <c r="S481" s="156"/>
      <c r="T481" s="157" t="str">
        <f>IF($B481="","",IF(AND($Q481="yes",SUMPRODUCT((T$6:T480&gt;0)*($B$6:$B480=$B481)*1)=0),MAX(T$6:T480)+1,0))</f>
        <v/>
      </c>
      <c r="U481" s="157" t="str">
        <f>IF($B481="","",IF($Q481="yes",MAX(U$6:U480)+IF(OR($I481="",COUNTIF($R:$R,$I481)&gt;0),1,COUNTIF($B:$B,$I481)),0))</f>
        <v/>
      </c>
      <c r="V481" s="143"/>
    </row>
    <row r="482" spans="1:22" ht="15" customHeight="1" x14ac:dyDescent="0.25">
      <c r="A482" s="152">
        <f t="shared" si="23"/>
        <v>476</v>
      </c>
      <c r="B482" s="170"/>
      <c r="C482" s="170"/>
      <c r="D482" s="170"/>
      <c r="E482" s="170"/>
      <c r="F482" s="170"/>
      <c r="G482" s="175"/>
      <c r="H482" s="175"/>
      <c r="I482" s="170"/>
      <c r="J482" s="176"/>
      <c r="K482" s="153"/>
      <c r="L482" s="170"/>
      <c r="M482" s="170"/>
      <c r="N482" s="170" t="s">
        <v>40</v>
      </c>
      <c r="O482" s="170"/>
      <c r="P482" s="170"/>
      <c r="Q482" s="158" t="str">
        <f t="shared" si="21"/>
        <v/>
      </c>
      <c r="R482" s="159" t="str">
        <f t="shared" si="22"/>
        <v/>
      </c>
      <c r="S482" s="156"/>
      <c r="T482" s="157" t="str">
        <f>IF($B482="","",IF(AND($Q482="yes",SUMPRODUCT((T$6:T481&gt;0)*($B$6:$B481=$B482)*1)=0),MAX(T$6:T481)+1,0))</f>
        <v/>
      </c>
      <c r="U482" s="157" t="str">
        <f>IF($B482="","",IF($Q482="yes",MAX(U$6:U481)+IF(OR($I482="",COUNTIF($R:$R,$I482)&gt;0),1,COUNTIF($B:$B,$I482)),0))</f>
        <v/>
      </c>
      <c r="V482" s="143"/>
    </row>
    <row r="483" spans="1:22" ht="15" customHeight="1" x14ac:dyDescent="0.25">
      <c r="A483" s="152">
        <f t="shared" si="23"/>
        <v>477</v>
      </c>
      <c r="B483" s="170"/>
      <c r="C483" s="170"/>
      <c r="D483" s="170"/>
      <c r="E483" s="170"/>
      <c r="F483" s="170"/>
      <c r="G483" s="175"/>
      <c r="H483" s="175"/>
      <c r="I483" s="170"/>
      <c r="J483" s="176"/>
      <c r="K483" s="153"/>
      <c r="L483" s="170"/>
      <c r="M483" s="170"/>
      <c r="N483" s="170" t="s">
        <v>40</v>
      </c>
      <c r="O483" s="170"/>
      <c r="P483" s="170"/>
      <c r="Q483" s="158" t="str">
        <f t="shared" si="21"/>
        <v/>
      </c>
      <c r="R483" s="159" t="str">
        <f t="shared" si="22"/>
        <v/>
      </c>
      <c r="S483" s="156"/>
      <c r="T483" s="157" t="str">
        <f>IF($B483="","",IF(AND($Q483="yes",SUMPRODUCT((T$6:T482&gt;0)*($B$6:$B482=$B483)*1)=0),MAX(T$6:T482)+1,0))</f>
        <v/>
      </c>
      <c r="U483" s="157" t="str">
        <f>IF($B483="","",IF($Q483="yes",MAX(U$6:U482)+IF(OR($I483="",COUNTIF($R:$R,$I483)&gt;0),1,COUNTIF($B:$B,$I483)),0))</f>
        <v/>
      </c>
      <c r="V483" s="143"/>
    </row>
    <row r="484" spans="1:22" ht="15" customHeight="1" x14ac:dyDescent="0.25">
      <c r="A484" s="152">
        <f t="shared" si="23"/>
        <v>478</v>
      </c>
      <c r="B484" s="170"/>
      <c r="C484" s="170"/>
      <c r="D484" s="170"/>
      <c r="E484" s="170"/>
      <c r="F484" s="170"/>
      <c r="G484" s="175"/>
      <c r="H484" s="175"/>
      <c r="I484" s="170"/>
      <c r="J484" s="176"/>
      <c r="K484" s="153"/>
      <c r="L484" s="170"/>
      <c r="M484" s="170"/>
      <c r="N484" s="170" t="s">
        <v>40</v>
      </c>
      <c r="O484" s="170"/>
      <c r="P484" s="170"/>
      <c r="Q484" s="158" t="str">
        <f t="shared" si="21"/>
        <v/>
      </c>
      <c r="R484" s="159" t="str">
        <f t="shared" si="22"/>
        <v/>
      </c>
      <c r="S484" s="156"/>
      <c r="T484" s="157" t="str">
        <f>IF($B484="","",IF(AND($Q484="yes",SUMPRODUCT((T$6:T483&gt;0)*($B$6:$B483=$B484)*1)=0),MAX(T$6:T483)+1,0))</f>
        <v/>
      </c>
      <c r="U484" s="157" t="str">
        <f>IF($B484="","",IF($Q484="yes",MAX(U$6:U483)+IF(OR($I484="",COUNTIF($R:$R,$I484)&gt;0),1,COUNTIF($B:$B,$I484)),0))</f>
        <v/>
      </c>
      <c r="V484" s="143"/>
    </row>
    <row r="485" spans="1:22" ht="15" customHeight="1" x14ac:dyDescent="0.25">
      <c r="A485" s="152">
        <f t="shared" si="23"/>
        <v>479</v>
      </c>
      <c r="B485" s="170"/>
      <c r="C485" s="170"/>
      <c r="D485" s="170"/>
      <c r="E485" s="170"/>
      <c r="F485" s="170"/>
      <c r="G485" s="175"/>
      <c r="H485" s="175"/>
      <c r="I485" s="170"/>
      <c r="J485" s="176"/>
      <c r="K485" s="153"/>
      <c r="L485" s="170"/>
      <c r="M485" s="170"/>
      <c r="N485" s="170" t="s">
        <v>40</v>
      </c>
      <c r="O485" s="170"/>
      <c r="P485" s="170"/>
      <c r="Q485" s="158" t="str">
        <f t="shared" si="21"/>
        <v/>
      </c>
      <c r="R485" s="159" t="str">
        <f t="shared" si="22"/>
        <v/>
      </c>
      <c r="S485" s="156"/>
      <c r="T485" s="157" t="str">
        <f>IF($B485="","",IF(AND($Q485="yes",SUMPRODUCT((T$6:T484&gt;0)*($B$6:$B484=$B485)*1)=0),MAX(T$6:T484)+1,0))</f>
        <v/>
      </c>
      <c r="U485" s="157" t="str">
        <f>IF($B485="","",IF($Q485="yes",MAX(U$6:U484)+IF(OR($I485="",COUNTIF($R:$R,$I485)&gt;0),1,COUNTIF($B:$B,$I485)),0))</f>
        <v/>
      </c>
      <c r="V485" s="143"/>
    </row>
    <row r="486" spans="1:22" ht="15" customHeight="1" x14ac:dyDescent="0.25">
      <c r="A486" s="152">
        <f t="shared" si="23"/>
        <v>480</v>
      </c>
      <c r="B486" s="170"/>
      <c r="C486" s="170"/>
      <c r="D486" s="170"/>
      <c r="E486" s="170"/>
      <c r="F486" s="170"/>
      <c r="G486" s="175"/>
      <c r="H486" s="175"/>
      <c r="I486" s="170"/>
      <c r="J486" s="176"/>
      <c r="K486" s="153"/>
      <c r="L486" s="170"/>
      <c r="M486" s="170"/>
      <c r="N486" s="170" t="s">
        <v>40</v>
      </c>
      <c r="O486" s="170"/>
      <c r="P486" s="170"/>
      <c r="Q486" s="158" t="str">
        <f t="shared" si="21"/>
        <v/>
      </c>
      <c r="R486" s="159" t="str">
        <f t="shared" si="22"/>
        <v/>
      </c>
      <c r="S486" s="156"/>
      <c r="T486" s="157" t="str">
        <f>IF($B486="","",IF(AND($Q486="yes",SUMPRODUCT((T$6:T485&gt;0)*($B$6:$B485=$B486)*1)=0),MAX(T$6:T485)+1,0))</f>
        <v/>
      </c>
      <c r="U486" s="157" t="str">
        <f>IF($B486="","",IF($Q486="yes",MAX(U$6:U485)+IF(OR($I486="",COUNTIF($R:$R,$I486)&gt;0),1,COUNTIF($B:$B,$I486)),0))</f>
        <v/>
      </c>
      <c r="V486" s="143"/>
    </row>
    <row r="487" spans="1:22" ht="15" customHeight="1" x14ac:dyDescent="0.25">
      <c r="A487" s="152">
        <f t="shared" si="23"/>
        <v>481</v>
      </c>
      <c r="B487" s="170"/>
      <c r="C487" s="170"/>
      <c r="D487" s="170"/>
      <c r="E487" s="170"/>
      <c r="F487" s="170"/>
      <c r="G487" s="175"/>
      <c r="H487" s="175"/>
      <c r="I487" s="170"/>
      <c r="J487" s="176"/>
      <c r="K487" s="153"/>
      <c r="L487" s="170"/>
      <c r="M487" s="170"/>
      <c r="N487" s="170" t="s">
        <v>40</v>
      </c>
      <c r="O487" s="170"/>
      <c r="P487" s="170"/>
      <c r="Q487" s="158" t="str">
        <f t="shared" si="21"/>
        <v/>
      </c>
      <c r="R487" s="159" t="str">
        <f t="shared" si="22"/>
        <v/>
      </c>
      <c r="S487" s="156"/>
      <c r="T487" s="157" t="str">
        <f>IF($B487="","",IF(AND($Q487="yes",SUMPRODUCT((T$6:T486&gt;0)*($B$6:$B486=$B487)*1)=0),MAX(T$6:T486)+1,0))</f>
        <v/>
      </c>
      <c r="U487" s="157" t="str">
        <f>IF($B487="","",IF($Q487="yes",MAX(U$6:U486)+IF(OR($I487="",COUNTIF($R:$R,$I487)&gt;0),1,COUNTIF($B:$B,$I487)),0))</f>
        <v/>
      </c>
      <c r="V487" s="143"/>
    </row>
    <row r="488" spans="1:22" ht="15" customHeight="1" x14ac:dyDescent="0.25">
      <c r="A488" s="152">
        <f t="shared" si="23"/>
        <v>482</v>
      </c>
      <c r="B488" s="170"/>
      <c r="C488" s="170"/>
      <c r="D488" s="170"/>
      <c r="E488" s="170"/>
      <c r="F488" s="170"/>
      <c r="G488" s="175"/>
      <c r="H488" s="175"/>
      <c r="I488" s="170"/>
      <c r="J488" s="176"/>
      <c r="K488" s="153"/>
      <c r="L488" s="170"/>
      <c r="M488" s="170"/>
      <c r="N488" s="170" t="s">
        <v>40</v>
      </c>
      <c r="O488" s="170"/>
      <c r="P488" s="170"/>
      <c r="Q488" s="158" t="str">
        <f t="shared" si="21"/>
        <v/>
      </c>
      <c r="R488" s="159" t="str">
        <f t="shared" si="22"/>
        <v/>
      </c>
      <c r="S488" s="156"/>
      <c r="T488" s="157" t="str">
        <f>IF($B488="","",IF(AND($Q488="yes",SUMPRODUCT((T$6:T487&gt;0)*($B$6:$B487=$B488)*1)=0),MAX(T$6:T487)+1,0))</f>
        <v/>
      </c>
      <c r="U488" s="157" t="str">
        <f>IF($B488="","",IF($Q488="yes",MAX(U$6:U487)+IF(OR($I488="",COUNTIF($R:$R,$I488)&gt;0),1,COUNTIF($B:$B,$I488)),0))</f>
        <v/>
      </c>
      <c r="V488" s="143"/>
    </row>
    <row r="489" spans="1:22" ht="15" customHeight="1" x14ac:dyDescent="0.25">
      <c r="A489" s="152">
        <f t="shared" si="23"/>
        <v>483</v>
      </c>
      <c r="B489" s="170"/>
      <c r="C489" s="170"/>
      <c r="D489" s="170"/>
      <c r="E489" s="170"/>
      <c r="F489" s="170"/>
      <c r="G489" s="175"/>
      <c r="H489" s="175"/>
      <c r="I489" s="170"/>
      <c r="J489" s="176"/>
      <c r="K489" s="153"/>
      <c r="L489" s="170"/>
      <c r="M489" s="170"/>
      <c r="N489" s="170" t="s">
        <v>40</v>
      </c>
      <c r="O489" s="170"/>
      <c r="P489" s="170"/>
      <c r="Q489" s="158" t="str">
        <f t="shared" si="21"/>
        <v/>
      </c>
      <c r="R489" s="159" t="str">
        <f t="shared" si="22"/>
        <v/>
      </c>
      <c r="S489" s="156"/>
      <c r="T489" s="157" t="str">
        <f>IF($B489="","",IF(AND($Q489="yes",SUMPRODUCT((T$6:T488&gt;0)*($B$6:$B488=$B489)*1)=0),MAX(T$6:T488)+1,0))</f>
        <v/>
      </c>
      <c r="U489" s="157" t="str">
        <f>IF($B489="","",IF($Q489="yes",MAX(U$6:U488)+IF(OR($I489="",COUNTIF($R:$R,$I489)&gt;0),1,COUNTIF($B:$B,$I489)),0))</f>
        <v/>
      </c>
      <c r="V489" s="143"/>
    </row>
    <row r="490" spans="1:22" ht="15" customHeight="1" x14ac:dyDescent="0.25">
      <c r="A490" s="152">
        <f t="shared" si="23"/>
        <v>484</v>
      </c>
      <c r="B490" s="170"/>
      <c r="C490" s="170"/>
      <c r="D490" s="170"/>
      <c r="E490" s="170"/>
      <c r="F490" s="170"/>
      <c r="G490" s="175"/>
      <c r="H490" s="175"/>
      <c r="I490" s="170"/>
      <c r="J490" s="176"/>
      <c r="K490" s="153"/>
      <c r="L490" s="170"/>
      <c r="M490" s="170"/>
      <c r="N490" s="170" t="s">
        <v>40</v>
      </c>
      <c r="O490" s="170"/>
      <c r="P490" s="170"/>
      <c r="Q490" s="158" t="str">
        <f t="shared" si="21"/>
        <v/>
      </c>
      <c r="R490" s="159" t="str">
        <f t="shared" si="22"/>
        <v/>
      </c>
      <c r="S490" s="156"/>
      <c r="T490" s="157" t="str">
        <f>IF($B490="","",IF(AND($Q490="yes",SUMPRODUCT((T$6:T489&gt;0)*($B$6:$B489=$B490)*1)=0),MAX(T$6:T489)+1,0))</f>
        <v/>
      </c>
      <c r="U490" s="157" t="str">
        <f>IF($B490="","",IF($Q490="yes",MAX(U$6:U489)+IF(OR($I490="",COUNTIF($R:$R,$I490)&gt;0),1,COUNTIF($B:$B,$I490)),0))</f>
        <v/>
      </c>
      <c r="V490" s="143"/>
    </row>
    <row r="491" spans="1:22" ht="15" customHeight="1" x14ac:dyDescent="0.25">
      <c r="A491" s="152">
        <f t="shared" si="23"/>
        <v>485</v>
      </c>
      <c r="B491" s="170"/>
      <c r="C491" s="170"/>
      <c r="D491" s="170"/>
      <c r="E491" s="170"/>
      <c r="F491" s="170"/>
      <c r="G491" s="175"/>
      <c r="H491" s="175"/>
      <c r="I491" s="170"/>
      <c r="J491" s="176"/>
      <c r="K491" s="153"/>
      <c r="L491" s="170"/>
      <c r="M491" s="170"/>
      <c r="N491" s="170" t="s">
        <v>40</v>
      </c>
      <c r="O491" s="170"/>
      <c r="P491" s="170"/>
      <c r="Q491" s="158" t="str">
        <f t="shared" si="21"/>
        <v/>
      </c>
      <c r="R491" s="159" t="str">
        <f t="shared" si="22"/>
        <v/>
      </c>
      <c r="S491" s="156"/>
      <c r="T491" s="157" t="str">
        <f>IF($B491="","",IF(AND($Q491="yes",SUMPRODUCT((T$6:T490&gt;0)*($B$6:$B490=$B491)*1)=0),MAX(T$6:T490)+1,0))</f>
        <v/>
      </c>
      <c r="U491" s="157" t="str">
        <f>IF($B491="","",IF($Q491="yes",MAX(U$6:U490)+IF(OR($I491="",COUNTIF($R:$R,$I491)&gt;0),1,COUNTIF($B:$B,$I491)),0))</f>
        <v/>
      </c>
      <c r="V491" s="143"/>
    </row>
    <row r="492" spans="1:22" ht="15" customHeight="1" x14ac:dyDescent="0.25">
      <c r="A492" s="152">
        <f t="shared" si="23"/>
        <v>486</v>
      </c>
      <c r="B492" s="170"/>
      <c r="C492" s="170"/>
      <c r="D492" s="170"/>
      <c r="E492" s="170"/>
      <c r="F492" s="170"/>
      <c r="G492" s="175"/>
      <c r="H492" s="175"/>
      <c r="I492" s="170"/>
      <c r="J492" s="176"/>
      <c r="K492" s="153"/>
      <c r="L492" s="170"/>
      <c r="M492" s="170"/>
      <c r="N492" s="170" t="s">
        <v>40</v>
      </c>
      <c r="O492" s="170"/>
      <c r="P492" s="170"/>
      <c r="Q492" s="158" t="str">
        <f t="shared" si="21"/>
        <v/>
      </c>
      <c r="R492" s="159" t="str">
        <f t="shared" si="22"/>
        <v/>
      </c>
      <c r="S492" s="156"/>
      <c r="T492" s="157" t="str">
        <f>IF($B492="","",IF(AND($Q492="yes",SUMPRODUCT((T$6:T491&gt;0)*($B$6:$B491=$B492)*1)=0),MAX(T$6:T491)+1,0))</f>
        <v/>
      </c>
      <c r="U492" s="157" t="str">
        <f>IF($B492="","",IF($Q492="yes",MAX(U$6:U491)+IF(OR($I492="",COUNTIF($R:$R,$I492)&gt;0),1,COUNTIF($B:$B,$I492)),0))</f>
        <v/>
      </c>
      <c r="V492" s="143"/>
    </row>
    <row r="493" spans="1:22" ht="15" customHeight="1" x14ac:dyDescent="0.25">
      <c r="A493" s="152">
        <f t="shared" si="23"/>
        <v>487</v>
      </c>
      <c r="B493" s="170"/>
      <c r="C493" s="170"/>
      <c r="D493" s="170"/>
      <c r="E493" s="170"/>
      <c r="F493" s="170"/>
      <c r="G493" s="175"/>
      <c r="H493" s="175"/>
      <c r="I493" s="170"/>
      <c r="J493" s="176"/>
      <c r="K493" s="153"/>
      <c r="L493" s="170"/>
      <c r="M493" s="170"/>
      <c r="N493" s="170" t="s">
        <v>40</v>
      </c>
      <c r="O493" s="170"/>
      <c r="P493" s="170"/>
      <c r="Q493" s="158" t="str">
        <f t="shared" si="21"/>
        <v/>
      </c>
      <c r="R493" s="159" t="str">
        <f t="shared" si="22"/>
        <v/>
      </c>
      <c r="S493" s="156"/>
      <c r="T493" s="157" t="str">
        <f>IF($B493="","",IF(AND($Q493="yes",SUMPRODUCT((T$6:T492&gt;0)*($B$6:$B492=$B493)*1)=0),MAX(T$6:T492)+1,0))</f>
        <v/>
      </c>
      <c r="U493" s="157" t="str">
        <f>IF($B493="","",IF($Q493="yes",MAX(U$6:U492)+IF(OR($I493="",COUNTIF($R:$R,$I493)&gt;0),1,COUNTIF($B:$B,$I493)),0))</f>
        <v/>
      </c>
      <c r="V493" s="143"/>
    </row>
    <row r="494" spans="1:22" ht="15" customHeight="1" x14ac:dyDescent="0.25">
      <c r="A494" s="152">
        <f t="shared" si="23"/>
        <v>488</v>
      </c>
      <c r="B494" s="170"/>
      <c r="C494" s="170"/>
      <c r="D494" s="170"/>
      <c r="E494" s="170"/>
      <c r="F494" s="170"/>
      <c r="G494" s="175"/>
      <c r="H494" s="175"/>
      <c r="I494" s="170"/>
      <c r="J494" s="176"/>
      <c r="K494" s="153"/>
      <c r="L494" s="170"/>
      <c r="M494" s="170"/>
      <c r="N494" s="170" t="s">
        <v>40</v>
      </c>
      <c r="O494" s="170"/>
      <c r="P494" s="170"/>
      <c r="Q494" s="158" t="str">
        <f t="shared" si="21"/>
        <v/>
      </c>
      <c r="R494" s="159" t="str">
        <f t="shared" si="22"/>
        <v/>
      </c>
      <c r="S494" s="156"/>
      <c r="T494" s="157" t="str">
        <f>IF($B494="","",IF(AND($Q494="yes",SUMPRODUCT((T$6:T493&gt;0)*($B$6:$B493=$B494)*1)=0),MAX(T$6:T493)+1,0))</f>
        <v/>
      </c>
      <c r="U494" s="157" t="str">
        <f>IF($B494="","",IF($Q494="yes",MAX(U$6:U493)+IF(OR($I494="",COUNTIF($R:$R,$I494)&gt;0),1,COUNTIF($B:$B,$I494)),0))</f>
        <v/>
      </c>
      <c r="V494" s="143"/>
    </row>
    <row r="495" spans="1:22" ht="15" customHeight="1" x14ac:dyDescent="0.25">
      <c r="A495" s="152">
        <f t="shared" si="23"/>
        <v>489</v>
      </c>
      <c r="B495" s="170"/>
      <c r="C495" s="170"/>
      <c r="D495" s="170"/>
      <c r="E495" s="170"/>
      <c r="F495" s="170"/>
      <c r="G495" s="175"/>
      <c r="H495" s="175"/>
      <c r="I495" s="170"/>
      <c r="J495" s="176"/>
      <c r="K495" s="153"/>
      <c r="L495" s="170"/>
      <c r="M495" s="170"/>
      <c r="N495" s="170" t="s">
        <v>40</v>
      </c>
      <c r="O495" s="170"/>
      <c r="P495" s="170"/>
      <c r="Q495" s="158" t="str">
        <f t="shared" si="21"/>
        <v/>
      </c>
      <c r="R495" s="159" t="str">
        <f t="shared" si="22"/>
        <v/>
      </c>
      <c r="S495" s="156"/>
      <c r="T495" s="157" t="str">
        <f>IF($B495="","",IF(AND($Q495="yes",SUMPRODUCT((T$6:T494&gt;0)*($B$6:$B494=$B495)*1)=0),MAX(T$6:T494)+1,0))</f>
        <v/>
      </c>
      <c r="U495" s="157" t="str">
        <f>IF($B495="","",IF($Q495="yes",MAX(U$6:U494)+IF(OR($I495="",COUNTIF($R:$R,$I495)&gt;0),1,COUNTIF($B:$B,$I495)),0))</f>
        <v/>
      </c>
      <c r="V495" s="143"/>
    </row>
    <row r="496" spans="1:22" ht="15" customHeight="1" x14ac:dyDescent="0.25">
      <c r="A496" s="152">
        <f t="shared" si="23"/>
        <v>490</v>
      </c>
      <c r="B496" s="170"/>
      <c r="C496" s="170"/>
      <c r="D496" s="170"/>
      <c r="E496" s="170"/>
      <c r="F496" s="170"/>
      <c r="G496" s="175"/>
      <c r="H496" s="175"/>
      <c r="I496" s="170"/>
      <c r="J496" s="176"/>
      <c r="K496" s="153"/>
      <c r="L496" s="170"/>
      <c r="M496" s="170"/>
      <c r="N496" s="170" t="s">
        <v>40</v>
      </c>
      <c r="O496" s="170"/>
      <c r="P496" s="170"/>
      <c r="Q496" s="158" t="str">
        <f t="shared" si="21"/>
        <v/>
      </c>
      <c r="R496" s="159" t="str">
        <f t="shared" si="22"/>
        <v/>
      </c>
      <c r="S496" s="156"/>
      <c r="T496" s="157" t="str">
        <f>IF($B496="","",IF(AND($Q496="yes",SUMPRODUCT((T$6:T495&gt;0)*($B$6:$B495=$B496)*1)=0),MAX(T$6:T495)+1,0))</f>
        <v/>
      </c>
      <c r="U496" s="157" t="str">
        <f>IF($B496="","",IF($Q496="yes",MAX(U$6:U495)+IF(OR($I496="",COUNTIF($R:$R,$I496)&gt;0),1,COUNTIF($B:$B,$I496)),0))</f>
        <v/>
      </c>
      <c r="V496" s="143"/>
    </row>
    <row r="497" spans="1:22" ht="15" customHeight="1" x14ac:dyDescent="0.25">
      <c r="A497" s="152">
        <f t="shared" si="23"/>
        <v>491</v>
      </c>
      <c r="B497" s="170"/>
      <c r="C497" s="170"/>
      <c r="D497" s="170"/>
      <c r="E497" s="170"/>
      <c r="F497" s="170"/>
      <c r="G497" s="175"/>
      <c r="H497" s="175"/>
      <c r="I497" s="170"/>
      <c r="J497" s="176"/>
      <c r="K497" s="153"/>
      <c r="L497" s="170"/>
      <c r="M497" s="170"/>
      <c r="N497" s="170" t="s">
        <v>40</v>
      </c>
      <c r="O497" s="170"/>
      <c r="P497" s="170"/>
      <c r="Q497" s="158" t="str">
        <f t="shared" si="21"/>
        <v/>
      </c>
      <c r="R497" s="159" t="str">
        <f t="shared" si="22"/>
        <v/>
      </c>
      <c r="S497" s="156"/>
      <c r="T497" s="157" t="str">
        <f>IF($B497="","",IF(AND($Q497="yes",SUMPRODUCT((T$6:T496&gt;0)*($B$6:$B496=$B497)*1)=0),MAX(T$6:T496)+1,0))</f>
        <v/>
      </c>
      <c r="U497" s="157" t="str">
        <f>IF($B497="","",IF($Q497="yes",MAX(U$6:U496)+IF(OR($I497="",COUNTIF($R:$R,$I497)&gt;0),1,COUNTIF($B:$B,$I497)),0))</f>
        <v/>
      </c>
      <c r="V497" s="143"/>
    </row>
    <row r="498" spans="1:22" ht="15" customHeight="1" x14ac:dyDescent="0.25">
      <c r="A498" s="152">
        <f t="shared" si="23"/>
        <v>492</v>
      </c>
      <c r="B498" s="170"/>
      <c r="C498" s="170"/>
      <c r="D498" s="170"/>
      <c r="E498" s="170"/>
      <c r="F498" s="170"/>
      <c r="G498" s="175"/>
      <c r="H498" s="175"/>
      <c r="I498" s="170"/>
      <c r="J498" s="176"/>
      <c r="K498" s="153"/>
      <c r="L498" s="170"/>
      <c r="M498" s="170"/>
      <c r="N498" s="170" t="s">
        <v>40</v>
      </c>
      <c r="O498" s="170"/>
      <c r="P498" s="170"/>
      <c r="Q498" s="158" t="str">
        <f t="shared" si="21"/>
        <v/>
      </c>
      <c r="R498" s="159" t="str">
        <f t="shared" si="22"/>
        <v/>
      </c>
      <c r="S498" s="156"/>
      <c r="T498" s="157" t="str">
        <f>IF($B498="","",IF(AND($Q498="yes",SUMPRODUCT((T$6:T497&gt;0)*($B$6:$B497=$B498)*1)=0),MAX(T$6:T497)+1,0))</f>
        <v/>
      </c>
      <c r="U498" s="157" t="str">
        <f>IF($B498="","",IF($Q498="yes",MAX(U$6:U497)+IF(OR($I498="",COUNTIF($R:$R,$I498)&gt;0),1,COUNTIF($B:$B,$I498)),0))</f>
        <v/>
      </c>
      <c r="V498" s="143"/>
    </row>
    <row r="499" spans="1:22" ht="15" customHeight="1" x14ac:dyDescent="0.25">
      <c r="A499" s="152">
        <f t="shared" si="23"/>
        <v>493</v>
      </c>
      <c r="B499" s="170"/>
      <c r="C499" s="170"/>
      <c r="D499" s="170"/>
      <c r="E499" s="170"/>
      <c r="F499" s="170"/>
      <c r="G499" s="175"/>
      <c r="H499" s="175"/>
      <c r="I499" s="170"/>
      <c r="J499" s="176"/>
      <c r="K499" s="153"/>
      <c r="L499" s="170"/>
      <c r="M499" s="170"/>
      <c r="N499" s="170" t="s">
        <v>40</v>
      </c>
      <c r="O499" s="170"/>
      <c r="P499" s="170"/>
      <c r="Q499" s="158" t="str">
        <f t="shared" si="21"/>
        <v/>
      </c>
      <c r="R499" s="159" t="str">
        <f t="shared" si="22"/>
        <v/>
      </c>
      <c r="S499" s="156"/>
      <c r="T499" s="157" t="str">
        <f>IF($B499="","",IF(AND($Q499="yes",SUMPRODUCT((T$6:T498&gt;0)*($B$6:$B498=$B499)*1)=0),MAX(T$6:T498)+1,0))</f>
        <v/>
      </c>
      <c r="U499" s="157" t="str">
        <f>IF($B499="","",IF($Q499="yes",MAX(U$6:U498)+IF(OR($I499="",COUNTIF($R:$R,$I499)&gt;0),1,COUNTIF($B:$B,$I499)),0))</f>
        <v/>
      </c>
      <c r="V499" s="143"/>
    </row>
    <row r="500" spans="1:22" ht="15" customHeight="1" x14ac:dyDescent="0.25">
      <c r="A500" s="152">
        <f t="shared" si="23"/>
        <v>494</v>
      </c>
      <c r="B500" s="170"/>
      <c r="C500" s="170"/>
      <c r="D500" s="170"/>
      <c r="E500" s="170"/>
      <c r="F500" s="170"/>
      <c r="G500" s="175"/>
      <c r="H500" s="175"/>
      <c r="I500" s="170"/>
      <c r="J500" s="176"/>
      <c r="K500" s="153"/>
      <c r="L500" s="170"/>
      <c r="M500" s="170"/>
      <c r="N500" s="170" t="s">
        <v>40</v>
      </c>
      <c r="O500" s="170"/>
      <c r="P500" s="170"/>
      <c r="Q500" s="158" t="str">
        <f t="shared" si="21"/>
        <v/>
      </c>
      <c r="R500" s="159" t="str">
        <f t="shared" si="22"/>
        <v/>
      </c>
      <c r="S500" s="156"/>
      <c r="T500" s="157" t="str">
        <f>IF($B500="","",IF(AND($Q500="yes",SUMPRODUCT((T$6:T499&gt;0)*($B$6:$B499=$B500)*1)=0),MAX(T$6:T499)+1,0))</f>
        <v/>
      </c>
      <c r="U500" s="157" t="str">
        <f>IF($B500="","",IF($Q500="yes",MAX(U$6:U499)+IF(OR($I500="",COUNTIF($R:$R,$I500)&gt;0),1,COUNTIF($B:$B,$I500)),0))</f>
        <v/>
      </c>
      <c r="V500" s="143"/>
    </row>
    <row r="501" spans="1:22" ht="15" customHeight="1" x14ac:dyDescent="0.25">
      <c r="A501" s="152">
        <f t="shared" si="23"/>
        <v>495</v>
      </c>
      <c r="B501" s="170"/>
      <c r="C501" s="170"/>
      <c r="D501" s="170"/>
      <c r="E501" s="170"/>
      <c r="F501" s="170"/>
      <c r="G501" s="175"/>
      <c r="H501" s="175"/>
      <c r="I501" s="170"/>
      <c r="J501" s="176"/>
      <c r="K501" s="153"/>
      <c r="L501" s="170"/>
      <c r="M501" s="170"/>
      <c r="N501" s="170" t="s">
        <v>40</v>
      </c>
      <c r="O501" s="170"/>
      <c r="P501" s="170"/>
      <c r="Q501" s="158" t="str">
        <f t="shared" si="21"/>
        <v/>
      </c>
      <c r="R501" s="159" t="str">
        <f t="shared" si="22"/>
        <v/>
      </c>
      <c r="S501" s="156"/>
      <c r="T501" s="157" t="str">
        <f>IF($B501="","",IF(AND($Q501="yes",SUMPRODUCT((T$6:T500&gt;0)*($B$6:$B500=$B501)*1)=0),MAX(T$6:T500)+1,0))</f>
        <v/>
      </c>
      <c r="U501" s="157" t="str">
        <f>IF($B501="","",IF($Q501="yes",MAX(U$6:U500)+IF(OR($I501="",COUNTIF($R:$R,$I501)&gt;0),1,COUNTIF($B:$B,$I501)),0))</f>
        <v/>
      </c>
      <c r="V501" s="143"/>
    </row>
    <row r="502" spans="1:22" ht="15" customHeight="1" x14ac:dyDescent="0.25">
      <c r="A502" s="152">
        <f t="shared" si="23"/>
        <v>496</v>
      </c>
      <c r="B502" s="170"/>
      <c r="C502" s="170"/>
      <c r="D502" s="170"/>
      <c r="E502" s="170"/>
      <c r="F502" s="170"/>
      <c r="G502" s="175"/>
      <c r="H502" s="175"/>
      <c r="I502" s="170"/>
      <c r="J502" s="176"/>
      <c r="K502" s="153"/>
      <c r="L502" s="170"/>
      <c r="M502" s="170"/>
      <c r="N502" s="170" t="s">
        <v>40</v>
      </c>
      <c r="O502" s="170"/>
      <c r="P502" s="170"/>
      <c r="Q502" s="158" t="str">
        <f t="shared" si="21"/>
        <v/>
      </c>
      <c r="R502" s="159" t="str">
        <f t="shared" si="22"/>
        <v/>
      </c>
      <c r="S502" s="156"/>
      <c r="T502" s="157" t="str">
        <f>IF($B502="","",IF(AND($Q502="yes",SUMPRODUCT((T$6:T501&gt;0)*($B$6:$B501=$B502)*1)=0),MAX(T$6:T501)+1,0))</f>
        <v/>
      </c>
      <c r="U502" s="157" t="str">
        <f>IF($B502="","",IF($Q502="yes",MAX(U$6:U501)+IF(OR($I502="",COUNTIF($R:$R,$I502)&gt;0),1,COUNTIF($B:$B,$I502)),0))</f>
        <v/>
      </c>
      <c r="V502" s="143"/>
    </row>
    <row r="503" spans="1:22" ht="15" customHeight="1" x14ac:dyDescent="0.25">
      <c r="A503" s="152">
        <f t="shared" si="23"/>
        <v>497</v>
      </c>
      <c r="B503" s="170"/>
      <c r="C503" s="170"/>
      <c r="D503" s="170"/>
      <c r="E503" s="170"/>
      <c r="F503" s="170"/>
      <c r="G503" s="175"/>
      <c r="H503" s="175"/>
      <c r="I503" s="170"/>
      <c r="J503" s="176"/>
      <c r="K503" s="153"/>
      <c r="L503" s="170"/>
      <c r="M503" s="170"/>
      <c r="N503" s="170" t="s">
        <v>40</v>
      </c>
      <c r="O503" s="170"/>
      <c r="P503" s="170"/>
      <c r="Q503" s="158" t="str">
        <f t="shared" si="21"/>
        <v/>
      </c>
      <c r="R503" s="159" t="str">
        <f t="shared" si="22"/>
        <v/>
      </c>
      <c r="S503" s="156"/>
      <c r="T503" s="157" t="str">
        <f>IF($B503="","",IF(AND($Q503="yes",SUMPRODUCT((T$6:T502&gt;0)*($B$6:$B502=$B503)*1)=0),MAX(T$6:T502)+1,0))</f>
        <v/>
      </c>
      <c r="U503" s="157" t="str">
        <f>IF($B503="","",IF($Q503="yes",MAX(U$6:U502)+IF(OR($I503="",COUNTIF($R:$R,$I503)&gt;0),1,COUNTIF($B:$B,$I503)),0))</f>
        <v/>
      </c>
      <c r="V503" s="143"/>
    </row>
    <row r="504" spans="1:22" ht="15" customHeight="1" x14ac:dyDescent="0.25">
      <c r="A504" s="152">
        <f t="shared" si="23"/>
        <v>498</v>
      </c>
      <c r="B504" s="170"/>
      <c r="C504" s="170"/>
      <c r="D504" s="170"/>
      <c r="E504" s="170"/>
      <c r="F504" s="170"/>
      <c r="G504" s="175"/>
      <c r="H504" s="175"/>
      <c r="I504" s="170"/>
      <c r="J504" s="176"/>
      <c r="K504" s="153"/>
      <c r="L504" s="170"/>
      <c r="M504" s="170"/>
      <c r="N504" s="170" t="s">
        <v>40</v>
      </c>
      <c r="O504" s="170"/>
      <c r="P504" s="170"/>
      <c r="Q504" s="158" t="str">
        <f t="shared" si="21"/>
        <v/>
      </c>
      <c r="R504" s="159" t="str">
        <f t="shared" si="22"/>
        <v/>
      </c>
      <c r="S504" s="156"/>
      <c r="T504" s="157" t="str">
        <f>IF($B504="","",IF(AND($Q504="yes",SUMPRODUCT((T$6:T503&gt;0)*($B$6:$B503=$B504)*1)=0),MAX(T$6:T503)+1,0))</f>
        <v/>
      </c>
      <c r="U504" s="157" t="str">
        <f>IF($B504="","",IF($Q504="yes",MAX(U$6:U503)+IF(OR($I504="",COUNTIF($R:$R,$I504)&gt;0),1,COUNTIF($B:$B,$I504)),0))</f>
        <v/>
      </c>
      <c r="V504" s="143"/>
    </row>
    <row r="505" spans="1:22" ht="15" customHeight="1" x14ac:dyDescent="0.25">
      <c r="A505" s="152">
        <f t="shared" si="23"/>
        <v>499</v>
      </c>
      <c r="B505" s="170"/>
      <c r="C505" s="170"/>
      <c r="D505" s="170"/>
      <c r="E505" s="170"/>
      <c r="F505" s="170"/>
      <c r="G505" s="175"/>
      <c r="H505" s="175"/>
      <c r="I505" s="170"/>
      <c r="J505" s="176"/>
      <c r="K505" s="153"/>
      <c r="L505" s="170"/>
      <c r="M505" s="170"/>
      <c r="N505" s="170" t="s">
        <v>40</v>
      </c>
      <c r="O505" s="170"/>
      <c r="P505" s="170"/>
      <c r="Q505" s="158" t="str">
        <f t="shared" si="21"/>
        <v/>
      </c>
      <c r="R505" s="159" t="str">
        <f t="shared" si="22"/>
        <v/>
      </c>
      <c r="S505" s="156"/>
      <c r="T505" s="157" t="str">
        <f>IF($B505="","",IF(AND($Q505="yes",SUMPRODUCT((T$6:T504&gt;0)*($B$6:$B504=$B505)*1)=0),MAX(T$6:T504)+1,0))</f>
        <v/>
      </c>
      <c r="U505" s="157" t="str">
        <f>IF($B505="","",IF($Q505="yes",MAX(U$6:U504)+IF(OR($I505="",COUNTIF($R:$R,$I505)&gt;0),1,COUNTIF($B:$B,$I505)),0))</f>
        <v/>
      </c>
      <c r="V505" s="143"/>
    </row>
    <row r="506" spans="1:22" ht="15" customHeight="1" x14ac:dyDescent="0.25">
      <c r="A506" s="152">
        <f t="shared" si="23"/>
        <v>500</v>
      </c>
      <c r="B506" s="170"/>
      <c r="C506" s="170"/>
      <c r="D506" s="170"/>
      <c r="E506" s="170"/>
      <c r="F506" s="170"/>
      <c r="G506" s="175"/>
      <c r="H506" s="175"/>
      <c r="I506" s="170"/>
      <c r="J506" s="176"/>
      <c r="K506" s="153"/>
      <c r="L506" s="170"/>
      <c r="M506" s="170"/>
      <c r="N506" s="170" t="s">
        <v>40</v>
      </c>
      <c r="O506" s="170"/>
      <c r="P506" s="170"/>
      <c r="Q506" s="158" t="str">
        <f t="shared" si="21"/>
        <v/>
      </c>
      <c r="R506" s="159" t="str">
        <f t="shared" si="22"/>
        <v/>
      </c>
      <c r="S506" s="156"/>
      <c r="T506" s="157" t="str">
        <f>IF($B506="","",IF(AND($Q506="yes",SUMPRODUCT((T$6:T505&gt;0)*($B$6:$B505=$B506)*1)=0),MAX(T$6:T505)+1,0))</f>
        <v/>
      </c>
      <c r="U506" s="157" t="str">
        <f>IF($B506="","",IF($Q506="yes",MAX(U$6:U505)+IF(OR($I506="",COUNTIF($R:$R,$I506)&gt;0),1,COUNTIF($B:$B,$I506)),0))</f>
        <v/>
      </c>
      <c r="V506" s="143"/>
    </row>
    <row r="507" spans="1:22" ht="15" customHeight="1" x14ac:dyDescent="0.25">
      <c r="A507" s="152">
        <f t="shared" si="23"/>
        <v>501</v>
      </c>
      <c r="B507" s="170"/>
      <c r="C507" s="170"/>
      <c r="D507" s="170"/>
      <c r="E507" s="170"/>
      <c r="F507" s="170"/>
      <c r="G507" s="175"/>
      <c r="H507" s="175"/>
      <c r="I507" s="170"/>
      <c r="J507" s="176"/>
      <c r="K507" s="153"/>
      <c r="L507" s="170"/>
      <c r="M507" s="170"/>
      <c r="N507" s="170" t="s">
        <v>40</v>
      </c>
      <c r="O507" s="170"/>
      <c r="P507" s="170"/>
      <c r="Q507" s="158" t="str">
        <f t="shared" si="21"/>
        <v/>
      </c>
      <c r="R507" s="159" t="str">
        <f t="shared" si="22"/>
        <v/>
      </c>
      <c r="S507" s="156"/>
      <c r="T507" s="157" t="str">
        <f>IF($B507="","",IF(AND($Q507="yes",SUMPRODUCT((T$6:T506&gt;0)*($B$6:$B506=$B507)*1)=0),MAX(T$6:T506)+1,0))</f>
        <v/>
      </c>
      <c r="U507" s="157" t="str">
        <f>IF($B507="","",IF($Q507="yes",MAX(U$6:U506)+IF(OR($I507="",COUNTIF($R:$R,$I507)&gt;0),1,COUNTIF($B:$B,$I507)),0))</f>
        <v/>
      </c>
      <c r="V507" s="143"/>
    </row>
    <row r="508" spans="1:22" ht="15" customHeight="1" x14ac:dyDescent="0.25">
      <c r="A508" s="152">
        <f t="shared" si="23"/>
        <v>502</v>
      </c>
      <c r="B508" s="170"/>
      <c r="C508" s="170"/>
      <c r="D508" s="170"/>
      <c r="E508" s="170"/>
      <c r="F508" s="170"/>
      <c r="G508" s="175"/>
      <c r="H508" s="175"/>
      <c r="I508" s="170"/>
      <c r="J508" s="176"/>
      <c r="K508" s="153"/>
      <c r="L508" s="170"/>
      <c r="M508" s="170"/>
      <c r="N508" s="170" t="s">
        <v>40</v>
      </c>
      <c r="O508" s="170"/>
      <c r="P508" s="170"/>
      <c r="Q508" s="158" t="str">
        <f t="shared" si="21"/>
        <v/>
      </c>
      <c r="R508" s="159" t="str">
        <f t="shared" si="22"/>
        <v/>
      </c>
      <c r="S508" s="156"/>
      <c r="T508" s="157" t="str">
        <f>IF($B508="","",IF(AND($Q508="yes",SUMPRODUCT((T$6:T507&gt;0)*($B$6:$B507=$B508)*1)=0),MAX(T$6:T507)+1,0))</f>
        <v/>
      </c>
      <c r="U508" s="157" t="str">
        <f>IF($B508="","",IF($Q508="yes",MAX(U$6:U507)+IF(OR($I508="",COUNTIF($R:$R,$I508)&gt;0),1,COUNTIF($B:$B,$I508)),0))</f>
        <v/>
      </c>
      <c r="V508" s="143"/>
    </row>
    <row r="509" spans="1:22" ht="15" customHeight="1" x14ac:dyDescent="0.25">
      <c r="A509" s="152">
        <f t="shared" si="23"/>
        <v>503</v>
      </c>
      <c r="B509" s="170"/>
      <c r="C509" s="170"/>
      <c r="D509" s="170"/>
      <c r="E509" s="170"/>
      <c r="F509" s="170"/>
      <c r="G509" s="175"/>
      <c r="H509" s="175"/>
      <c r="I509" s="170"/>
      <c r="J509" s="176"/>
      <c r="K509" s="153"/>
      <c r="L509" s="170"/>
      <c r="M509" s="170"/>
      <c r="N509" s="170" t="s">
        <v>40</v>
      </c>
      <c r="O509" s="170"/>
      <c r="P509" s="170"/>
      <c r="Q509" s="158" t="str">
        <f t="shared" si="21"/>
        <v/>
      </c>
      <c r="R509" s="159" t="str">
        <f t="shared" si="22"/>
        <v/>
      </c>
      <c r="S509" s="156"/>
      <c r="T509" s="157" t="str">
        <f>IF($B509="","",IF(AND($Q509="yes",SUMPRODUCT((T$6:T508&gt;0)*($B$6:$B508=$B509)*1)=0),MAX(T$6:T508)+1,0))</f>
        <v/>
      </c>
      <c r="U509" s="157" t="str">
        <f>IF($B509="","",IF($Q509="yes",MAX(U$6:U508)+IF(OR($I509="",COUNTIF($R:$R,$I509)&gt;0),1,COUNTIF($B:$B,$I509)),0))</f>
        <v/>
      </c>
      <c r="V509" s="143"/>
    </row>
    <row r="510" spans="1:22" ht="15" customHeight="1" x14ac:dyDescent="0.25">
      <c r="A510" s="152">
        <f t="shared" si="23"/>
        <v>504</v>
      </c>
      <c r="B510" s="170"/>
      <c r="C510" s="170"/>
      <c r="D510" s="170"/>
      <c r="E510" s="170"/>
      <c r="F510" s="170"/>
      <c r="G510" s="175"/>
      <c r="H510" s="175"/>
      <c r="I510" s="170"/>
      <c r="J510" s="176"/>
      <c r="K510" s="153"/>
      <c r="L510" s="170"/>
      <c r="M510" s="170"/>
      <c r="N510" s="170" t="s">
        <v>40</v>
      </c>
      <c r="O510" s="170"/>
      <c r="P510" s="170"/>
      <c r="Q510" s="158" t="str">
        <f t="shared" si="21"/>
        <v/>
      </c>
      <c r="R510" s="159" t="str">
        <f t="shared" si="22"/>
        <v/>
      </c>
      <c r="S510" s="156"/>
      <c r="T510" s="157" t="str">
        <f>IF($B510="","",IF(AND($Q510="yes",SUMPRODUCT((T$6:T509&gt;0)*($B$6:$B509=$B510)*1)=0),MAX(T$6:T509)+1,0))</f>
        <v/>
      </c>
      <c r="U510" s="157" t="str">
        <f>IF($B510="","",IF($Q510="yes",MAX(U$6:U509)+IF(OR($I510="",COUNTIF($R:$R,$I510)&gt;0),1,COUNTIF($B:$B,$I510)),0))</f>
        <v/>
      </c>
      <c r="V510" s="143"/>
    </row>
    <row r="511" spans="1:22" ht="15" customHeight="1" x14ac:dyDescent="0.25">
      <c r="A511" s="152">
        <f t="shared" si="23"/>
        <v>505</v>
      </c>
      <c r="B511" s="170"/>
      <c r="C511" s="170"/>
      <c r="D511" s="170"/>
      <c r="E511" s="170"/>
      <c r="F511" s="170"/>
      <c r="G511" s="175"/>
      <c r="H511" s="175"/>
      <c r="I511" s="170"/>
      <c r="J511" s="176"/>
      <c r="K511" s="153"/>
      <c r="L511" s="170"/>
      <c r="M511" s="170"/>
      <c r="N511" s="170" t="s">
        <v>40</v>
      </c>
      <c r="O511" s="170"/>
      <c r="P511" s="170"/>
      <c r="Q511" s="158" t="str">
        <f t="shared" si="21"/>
        <v/>
      </c>
      <c r="R511" s="159" t="str">
        <f t="shared" si="22"/>
        <v/>
      </c>
      <c r="S511" s="156"/>
      <c r="T511" s="157" t="str">
        <f>IF($B511="","",IF(AND($Q511="yes",SUMPRODUCT((T$6:T510&gt;0)*($B$6:$B510=$B511)*1)=0),MAX(T$6:T510)+1,0))</f>
        <v/>
      </c>
      <c r="U511" s="157" t="str">
        <f>IF($B511="","",IF($Q511="yes",MAX(U$6:U510)+IF(OR($I511="",COUNTIF($R:$R,$I511)&gt;0),1,COUNTIF($B:$B,$I511)),0))</f>
        <v/>
      </c>
      <c r="V511" s="143"/>
    </row>
    <row r="512" spans="1:22" ht="15" customHeight="1" x14ac:dyDescent="0.25">
      <c r="A512" s="152">
        <f t="shared" si="23"/>
        <v>506</v>
      </c>
      <c r="B512" s="170"/>
      <c r="C512" s="170"/>
      <c r="D512" s="170"/>
      <c r="E512" s="170"/>
      <c r="F512" s="170"/>
      <c r="G512" s="175"/>
      <c r="H512" s="175"/>
      <c r="I512" s="170"/>
      <c r="J512" s="176"/>
      <c r="K512" s="153"/>
      <c r="L512" s="170"/>
      <c r="M512" s="170"/>
      <c r="N512" s="170" t="s">
        <v>40</v>
      </c>
      <c r="O512" s="170"/>
      <c r="P512" s="170"/>
      <c r="Q512" s="158" t="str">
        <f t="shared" si="21"/>
        <v/>
      </c>
      <c r="R512" s="159" t="str">
        <f t="shared" si="22"/>
        <v/>
      </c>
      <c r="S512" s="156"/>
      <c r="T512" s="157" t="str">
        <f>IF($B512="","",IF(AND($Q512="yes",SUMPRODUCT((T$6:T511&gt;0)*($B$6:$B511=$B512)*1)=0),MAX(T$6:T511)+1,0))</f>
        <v/>
      </c>
      <c r="U512" s="157" t="str">
        <f>IF($B512="","",IF($Q512="yes",MAX(U$6:U511)+IF(OR($I512="",COUNTIF($R:$R,$I512)&gt;0),1,COUNTIF($B:$B,$I512)),0))</f>
        <v/>
      </c>
      <c r="V512" s="143"/>
    </row>
    <row r="513" spans="1:22" ht="15" customHeight="1" x14ac:dyDescent="0.25">
      <c r="A513" s="152">
        <f t="shared" si="23"/>
        <v>507</v>
      </c>
      <c r="B513" s="170"/>
      <c r="C513" s="170"/>
      <c r="D513" s="170"/>
      <c r="E513" s="170"/>
      <c r="F513" s="170"/>
      <c r="G513" s="175"/>
      <c r="H513" s="175"/>
      <c r="I513" s="170"/>
      <c r="J513" s="176"/>
      <c r="K513" s="153"/>
      <c r="L513" s="170"/>
      <c r="M513" s="170"/>
      <c r="N513" s="170" t="s">
        <v>40</v>
      </c>
      <c r="O513" s="170"/>
      <c r="P513" s="170"/>
      <c r="Q513" s="158" t="str">
        <f t="shared" si="21"/>
        <v/>
      </c>
      <c r="R513" s="159" t="str">
        <f t="shared" si="22"/>
        <v/>
      </c>
      <c r="S513" s="156"/>
      <c r="T513" s="157" t="str">
        <f>IF($B513="","",IF(AND($Q513="yes",SUMPRODUCT((T$6:T512&gt;0)*($B$6:$B512=$B513)*1)=0),MAX(T$6:T512)+1,0))</f>
        <v/>
      </c>
      <c r="U513" s="157" t="str">
        <f>IF($B513="","",IF($Q513="yes",MAX(U$6:U512)+IF(OR($I513="",COUNTIF($R:$R,$I513)&gt;0),1,COUNTIF($B:$B,$I513)),0))</f>
        <v/>
      </c>
      <c r="V513" s="143"/>
    </row>
    <row r="514" spans="1:22" ht="15" customHeight="1" x14ac:dyDescent="0.25">
      <c r="A514" s="152">
        <f t="shared" si="23"/>
        <v>508</v>
      </c>
      <c r="B514" s="170"/>
      <c r="C514" s="170"/>
      <c r="D514" s="170"/>
      <c r="E514" s="170"/>
      <c r="F514" s="170"/>
      <c r="G514" s="175"/>
      <c r="H514" s="175"/>
      <c r="I514" s="170"/>
      <c r="J514" s="176"/>
      <c r="K514" s="153"/>
      <c r="L514" s="170"/>
      <c r="M514" s="170"/>
      <c r="N514" s="170" t="s">
        <v>40</v>
      </c>
      <c r="O514" s="170"/>
      <c r="P514" s="170"/>
      <c r="Q514" s="158" t="str">
        <f t="shared" si="21"/>
        <v/>
      </c>
      <c r="R514" s="159" t="str">
        <f t="shared" si="22"/>
        <v/>
      </c>
      <c r="S514" s="156"/>
      <c r="T514" s="157" t="str">
        <f>IF($B514="","",IF(AND($Q514="yes",SUMPRODUCT((T$6:T513&gt;0)*($B$6:$B513=$B514)*1)=0),MAX(T$6:T513)+1,0))</f>
        <v/>
      </c>
      <c r="U514" s="157" t="str">
        <f>IF($B514="","",IF($Q514="yes",MAX(U$6:U513)+IF(OR($I514="",COUNTIF($R:$R,$I514)&gt;0),1,COUNTIF($B:$B,$I514)),0))</f>
        <v/>
      </c>
      <c r="V514" s="143"/>
    </row>
    <row r="515" spans="1:22" ht="15" customHeight="1" x14ac:dyDescent="0.25">
      <c r="A515" s="152">
        <f t="shared" si="23"/>
        <v>509</v>
      </c>
      <c r="B515" s="170"/>
      <c r="C515" s="170"/>
      <c r="D515" s="170"/>
      <c r="E515" s="170"/>
      <c r="F515" s="170"/>
      <c r="G515" s="175"/>
      <c r="H515" s="175"/>
      <c r="I515" s="170"/>
      <c r="J515" s="176"/>
      <c r="K515" s="153"/>
      <c r="L515" s="170"/>
      <c r="M515" s="170"/>
      <c r="N515" s="170" t="s">
        <v>40</v>
      </c>
      <c r="O515" s="170"/>
      <c r="P515" s="170"/>
      <c r="Q515" s="158" t="str">
        <f t="shared" si="21"/>
        <v/>
      </c>
      <c r="R515" s="159" t="str">
        <f t="shared" si="22"/>
        <v/>
      </c>
      <c r="S515" s="156"/>
      <c r="T515" s="157" t="str">
        <f>IF($B515="","",IF(AND($Q515="yes",SUMPRODUCT((T$6:T514&gt;0)*($B$6:$B514=$B515)*1)=0),MAX(T$6:T514)+1,0))</f>
        <v/>
      </c>
      <c r="U515" s="157" t="str">
        <f>IF($B515="","",IF($Q515="yes",MAX(U$6:U514)+IF(OR($I515="",COUNTIF($R:$R,$I515)&gt;0),1,COUNTIF($B:$B,$I515)),0))</f>
        <v/>
      </c>
      <c r="V515" s="143"/>
    </row>
    <row r="516" spans="1:22" ht="15" customHeight="1" x14ac:dyDescent="0.25">
      <c r="A516" s="152">
        <f t="shared" si="23"/>
        <v>510</v>
      </c>
      <c r="B516" s="170"/>
      <c r="C516" s="170"/>
      <c r="D516" s="170"/>
      <c r="E516" s="170"/>
      <c r="F516" s="170"/>
      <c r="G516" s="175"/>
      <c r="H516" s="175"/>
      <c r="I516" s="170"/>
      <c r="J516" s="176"/>
      <c r="K516" s="153"/>
      <c r="L516" s="170"/>
      <c r="M516" s="170"/>
      <c r="N516" s="170" t="s">
        <v>40</v>
      </c>
      <c r="O516" s="170"/>
      <c r="P516" s="170"/>
      <c r="Q516" s="158" t="str">
        <f t="shared" si="21"/>
        <v/>
      </c>
      <c r="R516" s="159" t="str">
        <f t="shared" si="22"/>
        <v/>
      </c>
      <c r="S516" s="156"/>
      <c r="T516" s="157" t="str">
        <f>IF($B516="","",IF(AND($Q516="yes",SUMPRODUCT((T$6:T515&gt;0)*($B$6:$B515=$B516)*1)=0),MAX(T$6:T515)+1,0))</f>
        <v/>
      </c>
      <c r="U516" s="157" t="str">
        <f>IF($B516="","",IF($Q516="yes",MAX(U$6:U515)+IF(OR($I516="",COUNTIF($R:$R,$I516)&gt;0),1,COUNTIF($B:$B,$I516)),0))</f>
        <v/>
      </c>
      <c r="V516" s="143"/>
    </row>
    <row r="517" spans="1:22" ht="15" customHeight="1" x14ac:dyDescent="0.25">
      <c r="A517" s="152">
        <f t="shared" si="23"/>
        <v>511</v>
      </c>
      <c r="B517" s="170"/>
      <c r="C517" s="170"/>
      <c r="D517" s="170"/>
      <c r="E517" s="170"/>
      <c r="F517" s="170"/>
      <c r="G517" s="175"/>
      <c r="H517" s="175"/>
      <c r="I517" s="170"/>
      <c r="J517" s="176"/>
      <c r="K517" s="153"/>
      <c r="L517" s="170"/>
      <c r="M517" s="170"/>
      <c r="N517" s="170" t="s">
        <v>40</v>
      </c>
      <c r="O517" s="170"/>
      <c r="P517" s="170"/>
      <c r="Q517" s="158" t="str">
        <f t="shared" si="21"/>
        <v/>
      </c>
      <c r="R517" s="159" t="str">
        <f t="shared" si="22"/>
        <v/>
      </c>
      <c r="S517" s="156"/>
      <c r="T517" s="157" t="str">
        <f>IF($B517="","",IF(AND($Q517="yes",SUMPRODUCT((T$6:T516&gt;0)*($B$6:$B516=$B517)*1)=0),MAX(T$6:T516)+1,0))</f>
        <v/>
      </c>
      <c r="U517" s="157" t="str">
        <f>IF($B517="","",IF($Q517="yes",MAX(U$6:U516)+IF(OR($I517="",COUNTIF($R:$R,$I517)&gt;0),1,COUNTIF($B:$B,$I517)),0))</f>
        <v/>
      </c>
      <c r="V517" s="143"/>
    </row>
    <row r="518" spans="1:22" ht="15" customHeight="1" x14ac:dyDescent="0.25">
      <c r="A518" s="152">
        <f t="shared" si="23"/>
        <v>512</v>
      </c>
      <c r="B518" s="170"/>
      <c r="C518" s="170"/>
      <c r="D518" s="170"/>
      <c r="E518" s="170"/>
      <c r="F518" s="170"/>
      <c r="G518" s="175"/>
      <c r="H518" s="175"/>
      <c r="I518" s="170"/>
      <c r="J518" s="176"/>
      <c r="K518" s="153"/>
      <c r="L518" s="170"/>
      <c r="M518" s="170"/>
      <c r="N518" s="170" t="s">
        <v>40</v>
      </c>
      <c r="O518" s="170"/>
      <c r="P518" s="170"/>
      <c r="Q518" s="158" t="str">
        <f t="shared" si="21"/>
        <v/>
      </c>
      <c r="R518" s="159" t="str">
        <f t="shared" si="22"/>
        <v/>
      </c>
      <c r="S518" s="156"/>
      <c r="T518" s="157" t="str">
        <f>IF($B518="","",IF(AND($Q518="yes",SUMPRODUCT((T$6:T517&gt;0)*($B$6:$B517=$B518)*1)=0),MAX(T$6:T517)+1,0))</f>
        <v/>
      </c>
      <c r="U518" s="157" t="str">
        <f>IF($B518="","",IF($Q518="yes",MAX(U$6:U517)+IF(OR($I518="",COUNTIF($R:$R,$I518)&gt;0),1,COUNTIF($B:$B,$I518)),0))</f>
        <v/>
      </c>
      <c r="V518" s="143"/>
    </row>
    <row r="519" spans="1:22" ht="15" customHeight="1" x14ac:dyDescent="0.25">
      <c r="A519" s="152">
        <f t="shared" si="23"/>
        <v>513</v>
      </c>
      <c r="B519" s="170"/>
      <c r="C519" s="170"/>
      <c r="D519" s="170"/>
      <c r="E519" s="170"/>
      <c r="F519" s="170"/>
      <c r="G519" s="175"/>
      <c r="H519" s="175"/>
      <c r="I519" s="170"/>
      <c r="J519" s="176"/>
      <c r="K519" s="153"/>
      <c r="L519" s="170"/>
      <c r="M519" s="170"/>
      <c r="N519" s="170" t="s">
        <v>40</v>
      </c>
      <c r="O519" s="170"/>
      <c r="P519" s="170"/>
      <c r="Q519" s="158" t="str">
        <f t="shared" ref="Q519:Q582" si="24">IF($B519="","",IF(COUNTIF($L519:$P519,"=Yes")&gt;0,"Yes","No"))</f>
        <v/>
      </c>
      <c r="R519" s="159" t="str">
        <f t="shared" ref="R519:R582" si="25">IF($B519="","",IFERROR(IF($Q519="Yes",$B519,VLOOKUP($I519,LE_Inputs,COLUMNS(LE_Inputs),FALSE)),"None"))</f>
        <v/>
      </c>
      <c r="S519" s="156"/>
      <c r="T519" s="157" t="str">
        <f>IF($B519="","",IF(AND($Q519="yes",SUMPRODUCT((T$6:T518&gt;0)*($B$6:$B518=$B519)*1)=0),MAX(T$6:T518)+1,0))</f>
        <v/>
      </c>
      <c r="U519" s="157" t="str">
        <f>IF($B519="","",IF($Q519="yes",MAX(U$6:U518)+IF(OR($I519="",COUNTIF($R:$R,$I519)&gt;0),1,COUNTIF($B:$B,$I519)),0))</f>
        <v/>
      </c>
      <c r="V519" s="143"/>
    </row>
    <row r="520" spans="1:22" ht="15" customHeight="1" x14ac:dyDescent="0.25">
      <c r="A520" s="152">
        <f t="shared" si="23"/>
        <v>514</v>
      </c>
      <c r="B520" s="170"/>
      <c r="C520" s="170"/>
      <c r="D520" s="170"/>
      <c r="E520" s="170"/>
      <c r="F520" s="170"/>
      <c r="G520" s="175"/>
      <c r="H520" s="175"/>
      <c r="I520" s="170"/>
      <c r="J520" s="176"/>
      <c r="K520" s="153"/>
      <c r="L520" s="170"/>
      <c r="M520" s="170"/>
      <c r="N520" s="170" t="s">
        <v>40</v>
      </c>
      <c r="O520" s="170"/>
      <c r="P520" s="170"/>
      <c r="Q520" s="158" t="str">
        <f t="shared" si="24"/>
        <v/>
      </c>
      <c r="R520" s="159" t="str">
        <f t="shared" si="25"/>
        <v/>
      </c>
      <c r="S520" s="156"/>
      <c r="T520" s="157" t="str">
        <f>IF($B520="","",IF(AND($Q520="yes",SUMPRODUCT((T$6:T519&gt;0)*($B$6:$B519=$B520)*1)=0),MAX(T$6:T519)+1,0))</f>
        <v/>
      </c>
      <c r="U520" s="157" t="str">
        <f>IF($B520="","",IF($Q520="yes",MAX(U$6:U519)+IF(OR($I520="",COUNTIF($R:$R,$I520)&gt;0),1,COUNTIF($B:$B,$I520)),0))</f>
        <v/>
      </c>
      <c r="V520" s="143"/>
    </row>
    <row r="521" spans="1:22" ht="15" customHeight="1" x14ac:dyDescent="0.25">
      <c r="A521" s="152">
        <f t="shared" ref="A521:A584" si="26">A520+1</f>
        <v>515</v>
      </c>
      <c r="B521" s="170"/>
      <c r="C521" s="170"/>
      <c r="D521" s="170"/>
      <c r="E521" s="170"/>
      <c r="F521" s="170"/>
      <c r="G521" s="175"/>
      <c r="H521" s="175"/>
      <c r="I521" s="170"/>
      <c r="J521" s="176"/>
      <c r="K521" s="153"/>
      <c r="L521" s="170"/>
      <c r="M521" s="170"/>
      <c r="N521" s="170" t="s">
        <v>40</v>
      </c>
      <c r="O521" s="170"/>
      <c r="P521" s="170"/>
      <c r="Q521" s="158" t="str">
        <f t="shared" si="24"/>
        <v/>
      </c>
      <c r="R521" s="159" t="str">
        <f t="shared" si="25"/>
        <v/>
      </c>
      <c r="S521" s="156"/>
      <c r="T521" s="157" t="str">
        <f>IF($B521="","",IF(AND($Q521="yes",SUMPRODUCT((T$6:T520&gt;0)*($B$6:$B520=$B521)*1)=0),MAX(T$6:T520)+1,0))</f>
        <v/>
      </c>
      <c r="U521" s="157" t="str">
        <f>IF($B521="","",IF($Q521="yes",MAX(U$6:U520)+IF(OR($I521="",COUNTIF($R:$R,$I521)&gt;0),1,COUNTIF($B:$B,$I521)),0))</f>
        <v/>
      </c>
      <c r="V521" s="143"/>
    </row>
    <row r="522" spans="1:22" ht="15" customHeight="1" x14ac:dyDescent="0.25">
      <c r="A522" s="152">
        <f t="shared" si="26"/>
        <v>516</v>
      </c>
      <c r="B522" s="170"/>
      <c r="C522" s="170"/>
      <c r="D522" s="170"/>
      <c r="E522" s="170"/>
      <c r="F522" s="170"/>
      <c r="G522" s="175"/>
      <c r="H522" s="175"/>
      <c r="I522" s="170"/>
      <c r="J522" s="176"/>
      <c r="K522" s="153"/>
      <c r="L522" s="170"/>
      <c r="M522" s="170"/>
      <c r="N522" s="170" t="s">
        <v>40</v>
      </c>
      <c r="O522" s="170"/>
      <c r="P522" s="170"/>
      <c r="Q522" s="158" t="str">
        <f t="shared" si="24"/>
        <v/>
      </c>
      <c r="R522" s="159" t="str">
        <f t="shared" si="25"/>
        <v/>
      </c>
      <c r="S522" s="156"/>
      <c r="T522" s="157" t="str">
        <f>IF($B522="","",IF(AND($Q522="yes",SUMPRODUCT((T$6:T521&gt;0)*($B$6:$B521=$B522)*1)=0),MAX(T$6:T521)+1,0))</f>
        <v/>
      </c>
      <c r="U522" s="157" t="str">
        <f>IF($B522="","",IF($Q522="yes",MAX(U$6:U521)+IF(OR($I522="",COUNTIF($R:$R,$I522)&gt;0),1,COUNTIF($B:$B,$I522)),0))</f>
        <v/>
      </c>
      <c r="V522" s="143"/>
    </row>
    <row r="523" spans="1:22" ht="15" customHeight="1" x14ac:dyDescent="0.25">
      <c r="A523" s="152">
        <f t="shared" si="26"/>
        <v>517</v>
      </c>
      <c r="B523" s="170"/>
      <c r="C523" s="170"/>
      <c r="D523" s="170"/>
      <c r="E523" s="170"/>
      <c r="F523" s="170"/>
      <c r="G523" s="175"/>
      <c r="H523" s="175"/>
      <c r="I523" s="170"/>
      <c r="J523" s="176"/>
      <c r="K523" s="153"/>
      <c r="L523" s="170"/>
      <c r="M523" s="170"/>
      <c r="N523" s="170" t="s">
        <v>40</v>
      </c>
      <c r="O523" s="170"/>
      <c r="P523" s="170"/>
      <c r="Q523" s="158" t="str">
        <f t="shared" si="24"/>
        <v/>
      </c>
      <c r="R523" s="159" t="str">
        <f t="shared" si="25"/>
        <v/>
      </c>
      <c r="S523" s="156"/>
      <c r="T523" s="157" t="str">
        <f>IF($B523="","",IF(AND($Q523="yes",SUMPRODUCT((T$6:T522&gt;0)*($B$6:$B522=$B523)*1)=0),MAX(T$6:T522)+1,0))</f>
        <v/>
      </c>
      <c r="U523" s="157" t="str">
        <f>IF($B523="","",IF($Q523="yes",MAX(U$6:U522)+IF(OR($I523="",COUNTIF($R:$R,$I523)&gt;0),1,COUNTIF($B:$B,$I523)),0))</f>
        <v/>
      </c>
      <c r="V523" s="143"/>
    </row>
    <row r="524" spans="1:22" ht="15" customHeight="1" x14ac:dyDescent="0.25">
      <c r="A524" s="152">
        <f t="shared" si="26"/>
        <v>518</v>
      </c>
      <c r="B524" s="170"/>
      <c r="C524" s="170"/>
      <c r="D524" s="170"/>
      <c r="E524" s="170"/>
      <c r="F524" s="170"/>
      <c r="G524" s="175"/>
      <c r="H524" s="175"/>
      <c r="I524" s="170"/>
      <c r="J524" s="176"/>
      <c r="K524" s="153"/>
      <c r="L524" s="170"/>
      <c r="M524" s="170"/>
      <c r="N524" s="170" t="s">
        <v>40</v>
      </c>
      <c r="O524" s="170"/>
      <c r="P524" s="170"/>
      <c r="Q524" s="158" t="str">
        <f t="shared" si="24"/>
        <v/>
      </c>
      <c r="R524" s="159" t="str">
        <f t="shared" si="25"/>
        <v/>
      </c>
      <c r="S524" s="156"/>
      <c r="T524" s="157" t="str">
        <f>IF($B524="","",IF(AND($Q524="yes",SUMPRODUCT((T$6:T523&gt;0)*($B$6:$B523=$B524)*1)=0),MAX(T$6:T523)+1,0))</f>
        <v/>
      </c>
      <c r="U524" s="157" t="str">
        <f>IF($B524="","",IF($Q524="yes",MAX(U$6:U523)+IF(OR($I524="",COUNTIF($R:$R,$I524)&gt;0),1,COUNTIF($B:$B,$I524)),0))</f>
        <v/>
      </c>
      <c r="V524" s="143"/>
    </row>
    <row r="525" spans="1:22" ht="15" customHeight="1" x14ac:dyDescent="0.25">
      <c r="A525" s="152">
        <f t="shared" si="26"/>
        <v>519</v>
      </c>
      <c r="B525" s="170"/>
      <c r="C525" s="170"/>
      <c r="D525" s="170"/>
      <c r="E525" s="170"/>
      <c r="F525" s="170"/>
      <c r="G525" s="175"/>
      <c r="H525" s="175"/>
      <c r="I525" s="170"/>
      <c r="J525" s="176"/>
      <c r="K525" s="153"/>
      <c r="L525" s="170"/>
      <c r="M525" s="170"/>
      <c r="N525" s="170" t="s">
        <v>40</v>
      </c>
      <c r="O525" s="170"/>
      <c r="P525" s="170"/>
      <c r="Q525" s="158" t="str">
        <f t="shared" si="24"/>
        <v/>
      </c>
      <c r="R525" s="159" t="str">
        <f t="shared" si="25"/>
        <v/>
      </c>
      <c r="S525" s="156"/>
      <c r="T525" s="157" t="str">
        <f>IF($B525="","",IF(AND($Q525="yes",SUMPRODUCT((T$6:T524&gt;0)*($B$6:$B524=$B525)*1)=0),MAX(T$6:T524)+1,0))</f>
        <v/>
      </c>
      <c r="U525" s="157" t="str">
        <f>IF($B525="","",IF($Q525="yes",MAX(U$6:U524)+IF(OR($I525="",COUNTIF($R:$R,$I525)&gt;0),1,COUNTIF($B:$B,$I525)),0))</f>
        <v/>
      </c>
      <c r="V525" s="143"/>
    </row>
    <row r="526" spans="1:22" ht="15" customHeight="1" x14ac:dyDescent="0.25">
      <c r="A526" s="152">
        <f t="shared" si="26"/>
        <v>520</v>
      </c>
      <c r="B526" s="170"/>
      <c r="C526" s="170"/>
      <c r="D526" s="170"/>
      <c r="E526" s="170"/>
      <c r="F526" s="170"/>
      <c r="G526" s="175"/>
      <c r="H526" s="175"/>
      <c r="I526" s="170"/>
      <c r="J526" s="176"/>
      <c r="K526" s="153"/>
      <c r="L526" s="170"/>
      <c r="M526" s="170"/>
      <c r="N526" s="170" t="s">
        <v>40</v>
      </c>
      <c r="O526" s="170"/>
      <c r="P526" s="170"/>
      <c r="Q526" s="158" t="str">
        <f t="shared" si="24"/>
        <v/>
      </c>
      <c r="R526" s="159" t="str">
        <f t="shared" si="25"/>
        <v/>
      </c>
      <c r="S526" s="156"/>
      <c r="T526" s="157" t="str">
        <f>IF($B526="","",IF(AND($Q526="yes",SUMPRODUCT((T$6:T525&gt;0)*($B$6:$B525=$B526)*1)=0),MAX(T$6:T525)+1,0))</f>
        <v/>
      </c>
      <c r="U526" s="157" t="str">
        <f>IF($B526="","",IF($Q526="yes",MAX(U$6:U525)+IF(OR($I526="",COUNTIF($R:$R,$I526)&gt;0),1,COUNTIF($B:$B,$I526)),0))</f>
        <v/>
      </c>
      <c r="V526" s="143"/>
    </row>
    <row r="527" spans="1:22" ht="15" customHeight="1" x14ac:dyDescent="0.25">
      <c r="A527" s="152">
        <f t="shared" si="26"/>
        <v>521</v>
      </c>
      <c r="B527" s="170"/>
      <c r="C527" s="170"/>
      <c r="D527" s="170"/>
      <c r="E527" s="170"/>
      <c r="F527" s="170"/>
      <c r="G527" s="175"/>
      <c r="H527" s="175"/>
      <c r="I527" s="170"/>
      <c r="J527" s="176"/>
      <c r="K527" s="153"/>
      <c r="L527" s="170"/>
      <c r="M527" s="170"/>
      <c r="N527" s="170" t="s">
        <v>40</v>
      </c>
      <c r="O527" s="170"/>
      <c r="P527" s="170"/>
      <c r="Q527" s="158" t="str">
        <f t="shared" si="24"/>
        <v/>
      </c>
      <c r="R527" s="159" t="str">
        <f t="shared" si="25"/>
        <v/>
      </c>
      <c r="S527" s="156"/>
      <c r="T527" s="157" t="str">
        <f>IF($B527="","",IF(AND($Q527="yes",SUMPRODUCT((T$6:T526&gt;0)*($B$6:$B526=$B527)*1)=0),MAX(T$6:T526)+1,0))</f>
        <v/>
      </c>
      <c r="U527" s="157" t="str">
        <f>IF($B527="","",IF($Q527="yes",MAX(U$6:U526)+IF(OR($I527="",COUNTIF($R:$R,$I527)&gt;0),1,COUNTIF($B:$B,$I527)),0))</f>
        <v/>
      </c>
      <c r="V527" s="143"/>
    </row>
    <row r="528" spans="1:22" ht="15" customHeight="1" x14ac:dyDescent="0.25">
      <c r="A528" s="152">
        <f t="shared" si="26"/>
        <v>522</v>
      </c>
      <c r="B528" s="170"/>
      <c r="C528" s="170"/>
      <c r="D528" s="170"/>
      <c r="E528" s="170"/>
      <c r="F528" s="170"/>
      <c r="G528" s="175"/>
      <c r="H528" s="175"/>
      <c r="I528" s="170"/>
      <c r="J528" s="176"/>
      <c r="K528" s="153"/>
      <c r="L528" s="170"/>
      <c r="M528" s="170"/>
      <c r="N528" s="170" t="s">
        <v>40</v>
      </c>
      <c r="O528" s="170"/>
      <c r="P528" s="170"/>
      <c r="Q528" s="158" t="str">
        <f t="shared" si="24"/>
        <v/>
      </c>
      <c r="R528" s="159" t="str">
        <f t="shared" si="25"/>
        <v/>
      </c>
      <c r="S528" s="156"/>
      <c r="T528" s="157" t="str">
        <f>IF($B528="","",IF(AND($Q528="yes",SUMPRODUCT((T$6:T527&gt;0)*($B$6:$B527=$B528)*1)=0),MAX(T$6:T527)+1,0))</f>
        <v/>
      </c>
      <c r="U528" s="157" t="str">
        <f>IF($B528="","",IF($Q528="yes",MAX(U$6:U527)+IF(OR($I528="",COUNTIF($R:$R,$I528)&gt;0),1,COUNTIF($B:$B,$I528)),0))</f>
        <v/>
      </c>
      <c r="V528" s="143"/>
    </row>
    <row r="529" spans="1:22" ht="15" customHeight="1" x14ac:dyDescent="0.25">
      <c r="A529" s="152">
        <f t="shared" si="26"/>
        <v>523</v>
      </c>
      <c r="B529" s="170"/>
      <c r="C529" s="170"/>
      <c r="D529" s="170"/>
      <c r="E529" s="170"/>
      <c r="F529" s="170"/>
      <c r="G529" s="175"/>
      <c r="H529" s="175"/>
      <c r="I529" s="170"/>
      <c r="J529" s="176"/>
      <c r="K529" s="153"/>
      <c r="L529" s="170"/>
      <c r="M529" s="170"/>
      <c r="N529" s="170" t="s">
        <v>40</v>
      </c>
      <c r="O529" s="170"/>
      <c r="P529" s="170"/>
      <c r="Q529" s="158" t="str">
        <f t="shared" si="24"/>
        <v/>
      </c>
      <c r="R529" s="159" t="str">
        <f t="shared" si="25"/>
        <v/>
      </c>
      <c r="S529" s="156"/>
      <c r="T529" s="157" t="str">
        <f>IF($B529="","",IF(AND($Q529="yes",SUMPRODUCT((T$6:T528&gt;0)*($B$6:$B528=$B529)*1)=0),MAX(T$6:T528)+1,0))</f>
        <v/>
      </c>
      <c r="U529" s="157" t="str">
        <f>IF($B529="","",IF($Q529="yes",MAX(U$6:U528)+IF(OR($I529="",COUNTIF($R:$R,$I529)&gt;0),1,COUNTIF($B:$B,$I529)),0))</f>
        <v/>
      </c>
      <c r="V529" s="143"/>
    </row>
    <row r="530" spans="1:22" ht="15" customHeight="1" x14ac:dyDescent="0.25">
      <c r="A530" s="152">
        <f t="shared" si="26"/>
        <v>524</v>
      </c>
      <c r="B530" s="170"/>
      <c r="C530" s="170"/>
      <c r="D530" s="170"/>
      <c r="E530" s="170"/>
      <c r="F530" s="170"/>
      <c r="G530" s="175"/>
      <c r="H530" s="175"/>
      <c r="I530" s="170"/>
      <c r="J530" s="176"/>
      <c r="K530" s="153"/>
      <c r="L530" s="170"/>
      <c r="M530" s="170"/>
      <c r="N530" s="170" t="s">
        <v>40</v>
      </c>
      <c r="O530" s="170"/>
      <c r="P530" s="170"/>
      <c r="Q530" s="158" t="str">
        <f t="shared" si="24"/>
        <v/>
      </c>
      <c r="R530" s="159" t="str">
        <f t="shared" si="25"/>
        <v/>
      </c>
      <c r="S530" s="156"/>
      <c r="T530" s="157" t="str">
        <f>IF($B530="","",IF(AND($Q530="yes",SUMPRODUCT((T$6:T529&gt;0)*($B$6:$B529=$B530)*1)=0),MAX(T$6:T529)+1,0))</f>
        <v/>
      </c>
      <c r="U530" s="157" t="str">
        <f>IF($B530="","",IF($Q530="yes",MAX(U$6:U529)+IF(OR($I530="",COUNTIF($R:$R,$I530)&gt;0),1,COUNTIF($B:$B,$I530)),0))</f>
        <v/>
      </c>
      <c r="V530" s="143"/>
    </row>
    <row r="531" spans="1:22" ht="15" customHeight="1" x14ac:dyDescent="0.25">
      <c r="A531" s="152">
        <f t="shared" si="26"/>
        <v>525</v>
      </c>
      <c r="B531" s="170"/>
      <c r="C531" s="170"/>
      <c r="D531" s="170"/>
      <c r="E531" s="170"/>
      <c r="F531" s="170"/>
      <c r="G531" s="175"/>
      <c r="H531" s="175"/>
      <c r="I531" s="170"/>
      <c r="J531" s="176"/>
      <c r="K531" s="153"/>
      <c r="L531" s="170"/>
      <c r="M531" s="170"/>
      <c r="N531" s="170" t="s">
        <v>40</v>
      </c>
      <c r="O531" s="170"/>
      <c r="P531" s="170"/>
      <c r="Q531" s="158" t="str">
        <f t="shared" si="24"/>
        <v/>
      </c>
      <c r="R531" s="159" t="str">
        <f t="shared" si="25"/>
        <v/>
      </c>
      <c r="S531" s="156"/>
      <c r="T531" s="157" t="str">
        <f>IF($B531="","",IF(AND($Q531="yes",SUMPRODUCT((T$6:T530&gt;0)*($B$6:$B530=$B531)*1)=0),MAX(T$6:T530)+1,0))</f>
        <v/>
      </c>
      <c r="U531" s="157" t="str">
        <f>IF($B531="","",IF($Q531="yes",MAX(U$6:U530)+IF(OR($I531="",COUNTIF($R:$R,$I531)&gt;0),1,COUNTIF($B:$B,$I531)),0))</f>
        <v/>
      </c>
      <c r="V531" s="143"/>
    </row>
    <row r="532" spans="1:22" ht="15" customHeight="1" x14ac:dyDescent="0.25">
      <c r="A532" s="152">
        <f t="shared" si="26"/>
        <v>526</v>
      </c>
      <c r="B532" s="170"/>
      <c r="C532" s="170"/>
      <c r="D532" s="170"/>
      <c r="E532" s="170"/>
      <c r="F532" s="170"/>
      <c r="G532" s="175"/>
      <c r="H532" s="175"/>
      <c r="I532" s="170"/>
      <c r="J532" s="176"/>
      <c r="K532" s="153"/>
      <c r="L532" s="170"/>
      <c r="M532" s="170"/>
      <c r="N532" s="170" t="s">
        <v>40</v>
      </c>
      <c r="O532" s="170"/>
      <c r="P532" s="170"/>
      <c r="Q532" s="158" t="str">
        <f t="shared" si="24"/>
        <v/>
      </c>
      <c r="R532" s="159" t="str">
        <f t="shared" si="25"/>
        <v/>
      </c>
      <c r="S532" s="156"/>
      <c r="T532" s="157" t="str">
        <f>IF($B532="","",IF(AND($Q532="yes",SUMPRODUCT((T$6:T531&gt;0)*($B$6:$B531=$B532)*1)=0),MAX(T$6:T531)+1,0))</f>
        <v/>
      </c>
      <c r="U532" s="157" t="str">
        <f>IF($B532="","",IF($Q532="yes",MAX(U$6:U531)+IF(OR($I532="",COUNTIF($R:$R,$I532)&gt;0),1,COUNTIF($B:$B,$I532)),0))</f>
        <v/>
      </c>
      <c r="V532" s="143"/>
    </row>
    <row r="533" spans="1:22" ht="15" customHeight="1" x14ac:dyDescent="0.25">
      <c r="A533" s="152">
        <f t="shared" si="26"/>
        <v>527</v>
      </c>
      <c r="B533" s="170"/>
      <c r="C533" s="170"/>
      <c r="D533" s="170"/>
      <c r="E533" s="170"/>
      <c r="F533" s="170"/>
      <c r="G533" s="175"/>
      <c r="H533" s="175"/>
      <c r="I533" s="170"/>
      <c r="J533" s="176"/>
      <c r="K533" s="153"/>
      <c r="L533" s="170"/>
      <c r="M533" s="170"/>
      <c r="N533" s="170" t="s">
        <v>40</v>
      </c>
      <c r="O533" s="170"/>
      <c r="P533" s="170"/>
      <c r="Q533" s="158" t="str">
        <f t="shared" si="24"/>
        <v/>
      </c>
      <c r="R533" s="159" t="str">
        <f t="shared" si="25"/>
        <v/>
      </c>
      <c r="S533" s="156"/>
      <c r="T533" s="157" t="str">
        <f>IF($B533="","",IF(AND($Q533="yes",SUMPRODUCT((T$6:T532&gt;0)*($B$6:$B532=$B533)*1)=0),MAX(T$6:T532)+1,0))</f>
        <v/>
      </c>
      <c r="U533" s="157" t="str">
        <f>IF($B533="","",IF($Q533="yes",MAX(U$6:U532)+IF(OR($I533="",COUNTIF($R:$R,$I533)&gt;0),1,COUNTIF($B:$B,$I533)),0))</f>
        <v/>
      </c>
      <c r="V533" s="143"/>
    </row>
    <row r="534" spans="1:22" ht="15" customHeight="1" x14ac:dyDescent="0.25">
      <c r="A534" s="152">
        <f t="shared" si="26"/>
        <v>528</v>
      </c>
      <c r="B534" s="170"/>
      <c r="C534" s="170"/>
      <c r="D534" s="170"/>
      <c r="E534" s="170"/>
      <c r="F534" s="170"/>
      <c r="G534" s="175"/>
      <c r="H534" s="175"/>
      <c r="I534" s="170"/>
      <c r="J534" s="176"/>
      <c r="K534" s="153"/>
      <c r="L534" s="170"/>
      <c r="M534" s="170"/>
      <c r="N534" s="170" t="s">
        <v>40</v>
      </c>
      <c r="O534" s="170"/>
      <c r="P534" s="170"/>
      <c r="Q534" s="158" t="str">
        <f t="shared" si="24"/>
        <v/>
      </c>
      <c r="R534" s="159" t="str">
        <f t="shared" si="25"/>
        <v/>
      </c>
      <c r="S534" s="156"/>
      <c r="T534" s="157" t="str">
        <f>IF($B534="","",IF(AND($Q534="yes",SUMPRODUCT((T$6:T533&gt;0)*($B$6:$B533=$B534)*1)=0),MAX(T$6:T533)+1,0))</f>
        <v/>
      </c>
      <c r="U534" s="157" t="str">
        <f>IF($B534="","",IF($Q534="yes",MAX(U$6:U533)+IF(OR($I534="",COUNTIF($R:$R,$I534)&gt;0),1,COUNTIF($B:$B,$I534)),0))</f>
        <v/>
      </c>
      <c r="V534" s="143"/>
    </row>
    <row r="535" spans="1:22" ht="15" customHeight="1" x14ac:dyDescent="0.25">
      <c r="A535" s="152">
        <f t="shared" si="26"/>
        <v>529</v>
      </c>
      <c r="B535" s="170"/>
      <c r="C535" s="170"/>
      <c r="D535" s="170"/>
      <c r="E535" s="170"/>
      <c r="F535" s="170"/>
      <c r="G535" s="175"/>
      <c r="H535" s="175"/>
      <c r="I535" s="170"/>
      <c r="J535" s="176"/>
      <c r="K535" s="153"/>
      <c r="L535" s="170"/>
      <c r="M535" s="170"/>
      <c r="N535" s="170" t="s">
        <v>40</v>
      </c>
      <c r="O535" s="170"/>
      <c r="P535" s="170"/>
      <c r="Q535" s="158" t="str">
        <f t="shared" si="24"/>
        <v/>
      </c>
      <c r="R535" s="159" t="str">
        <f t="shared" si="25"/>
        <v/>
      </c>
      <c r="S535" s="156"/>
      <c r="T535" s="157" t="str">
        <f>IF($B535="","",IF(AND($Q535="yes",SUMPRODUCT((T$6:T534&gt;0)*($B$6:$B534=$B535)*1)=0),MAX(T$6:T534)+1,0))</f>
        <v/>
      </c>
      <c r="U535" s="157" t="str">
        <f>IF($B535="","",IF($Q535="yes",MAX(U$6:U534)+IF(OR($I535="",COUNTIF($R:$R,$I535)&gt;0),1,COUNTIF($B:$B,$I535)),0))</f>
        <v/>
      </c>
      <c r="V535" s="143"/>
    </row>
    <row r="536" spans="1:22" ht="15" customHeight="1" x14ac:dyDescent="0.25">
      <c r="A536" s="152">
        <f t="shared" si="26"/>
        <v>530</v>
      </c>
      <c r="B536" s="170"/>
      <c r="C536" s="170"/>
      <c r="D536" s="170"/>
      <c r="E536" s="170"/>
      <c r="F536" s="170"/>
      <c r="G536" s="175"/>
      <c r="H536" s="175"/>
      <c r="I536" s="170"/>
      <c r="J536" s="176"/>
      <c r="K536" s="153"/>
      <c r="L536" s="170"/>
      <c r="M536" s="170"/>
      <c r="N536" s="170" t="s">
        <v>40</v>
      </c>
      <c r="O536" s="170"/>
      <c r="P536" s="170"/>
      <c r="Q536" s="158" t="str">
        <f t="shared" si="24"/>
        <v/>
      </c>
      <c r="R536" s="159" t="str">
        <f t="shared" si="25"/>
        <v/>
      </c>
      <c r="S536" s="156"/>
      <c r="T536" s="157" t="str">
        <f>IF($B536="","",IF(AND($Q536="yes",SUMPRODUCT((T$6:T535&gt;0)*($B$6:$B535=$B536)*1)=0),MAX(T$6:T535)+1,0))</f>
        <v/>
      </c>
      <c r="U536" s="157" t="str">
        <f>IF($B536="","",IF($Q536="yes",MAX(U$6:U535)+IF(OR($I536="",COUNTIF($R:$R,$I536)&gt;0),1,COUNTIF($B:$B,$I536)),0))</f>
        <v/>
      </c>
      <c r="V536" s="143"/>
    </row>
    <row r="537" spans="1:22" ht="15" customHeight="1" x14ac:dyDescent="0.25">
      <c r="A537" s="152">
        <f t="shared" si="26"/>
        <v>531</v>
      </c>
      <c r="B537" s="170"/>
      <c r="C537" s="170"/>
      <c r="D537" s="170"/>
      <c r="E537" s="170"/>
      <c r="F537" s="170"/>
      <c r="G537" s="175"/>
      <c r="H537" s="175"/>
      <c r="I537" s="170"/>
      <c r="J537" s="176"/>
      <c r="K537" s="153"/>
      <c r="L537" s="170"/>
      <c r="M537" s="170"/>
      <c r="N537" s="170" t="s">
        <v>40</v>
      </c>
      <c r="O537" s="170"/>
      <c r="P537" s="170"/>
      <c r="Q537" s="158" t="str">
        <f t="shared" si="24"/>
        <v/>
      </c>
      <c r="R537" s="159" t="str">
        <f t="shared" si="25"/>
        <v/>
      </c>
      <c r="S537" s="156"/>
      <c r="T537" s="157" t="str">
        <f>IF($B537="","",IF(AND($Q537="yes",SUMPRODUCT((T$6:T536&gt;0)*($B$6:$B536=$B537)*1)=0),MAX(T$6:T536)+1,0))</f>
        <v/>
      </c>
      <c r="U537" s="157" t="str">
        <f>IF($B537="","",IF($Q537="yes",MAX(U$6:U536)+IF(OR($I537="",COUNTIF($R:$R,$I537)&gt;0),1,COUNTIF($B:$B,$I537)),0))</f>
        <v/>
      </c>
      <c r="V537" s="143"/>
    </row>
    <row r="538" spans="1:22" ht="15" customHeight="1" x14ac:dyDescent="0.25">
      <c r="A538" s="152">
        <f t="shared" si="26"/>
        <v>532</v>
      </c>
      <c r="B538" s="170"/>
      <c r="C538" s="170"/>
      <c r="D538" s="170"/>
      <c r="E538" s="170"/>
      <c r="F538" s="170"/>
      <c r="G538" s="175"/>
      <c r="H538" s="175"/>
      <c r="I538" s="170"/>
      <c r="J538" s="176"/>
      <c r="K538" s="153"/>
      <c r="L538" s="170"/>
      <c r="M538" s="170"/>
      <c r="N538" s="170" t="s">
        <v>40</v>
      </c>
      <c r="O538" s="170"/>
      <c r="P538" s="170"/>
      <c r="Q538" s="158" t="str">
        <f t="shared" si="24"/>
        <v/>
      </c>
      <c r="R538" s="159" t="str">
        <f t="shared" si="25"/>
        <v/>
      </c>
      <c r="S538" s="156"/>
      <c r="T538" s="157" t="str">
        <f>IF($B538="","",IF(AND($Q538="yes",SUMPRODUCT((T$6:T537&gt;0)*($B$6:$B537=$B538)*1)=0),MAX(T$6:T537)+1,0))</f>
        <v/>
      </c>
      <c r="U538" s="157" t="str">
        <f>IF($B538="","",IF($Q538="yes",MAX(U$6:U537)+IF(OR($I538="",COUNTIF($R:$R,$I538)&gt;0),1,COUNTIF($B:$B,$I538)),0))</f>
        <v/>
      </c>
      <c r="V538" s="143"/>
    </row>
    <row r="539" spans="1:22" ht="15" customHeight="1" x14ac:dyDescent="0.25">
      <c r="A539" s="152">
        <f t="shared" si="26"/>
        <v>533</v>
      </c>
      <c r="B539" s="170"/>
      <c r="C539" s="170"/>
      <c r="D539" s="170"/>
      <c r="E539" s="170"/>
      <c r="F539" s="170"/>
      <c r="G539" s="175"/>
      <c r="H539" s="175"/>
      <c r="I539" s="170"/>
      <c r="J539" s="176"/>
      <c r="K539" s="153"/>
      <c r="L539" s="170"/>
      <c r="M539" s="170"/>
      <c r="N539" s="170" t="s">
        <v>40</v>
      </c>
      <c r="O539" s="170"/>
      <c r="P539" s="170"/>
      <c r="Q539" s="158" t="str">
        <f t="shared" si="24"/>
        <v/>
      </c>
      <c r="R539" s="159" t="str">
        <f t="shared" si="25"/>
        <v/>
      </c>
      <c r="S539" s="156"/>
      <c r="T539" s="157" t="str">
        <f>IF($B539="","",IF(AND($Q539="yes",SUMPRODUCT((T$6:T538&gt;0)*($B$6:$B538=$B539)*1)=0),MAX(T$6:T538)+1,0))</f>
        <v/>
      </c>
      <c r="U539" s="157" t="str">
        <f>IF($B539="","",IF($Q539="yes",MAX(U$6:U538)+IF(OR($I539="",COUNTIF($R:$R,$I539)&gt;0),1,COUNTIF($B:$B,$I539)),0))</f>
        <v/>
      </c>
      <c r="V539" s="143"/>
    </row>
    <row r="540" spans="1:22" ht="15" customHeight="1" x14ac:dyDescent="0.25">
      <c r="A540" s="152">
        <f t="shared" si="26"/>
        <v>534</v>
      </c>
      <c r="B540" s="170"/>
      <c r="C540" s="170"/>
      <c r="D540" s="170"/>
      <c r="E540" s="170"/>
      <c r="F540" s="170"/>
      <c r="G540" s="175"/>
      <c r="H540" s="175"/>
      <c r="I540" s="170"/>
      <c r="J540" s="176"/>
      <c r="K540" s="153"/>
      <c r="L540" s="170"/>
      <c r="M540" s="170"/>
      <c r="N540" s="170" t="s">
        <v>40</v>
      </c>
      <c r="O540" s="170"/>
      <c r="P540" s="170"/>
      <c r="Q540" s="158" t="str">
        <f t="shared" si="24"/>
        <v/>
      </c>
      <c r="R540" s="159" t="str">
        <f t="shared" si="25"/>
        <v/>
      </c>
      <c r="S540" s="156"/>
      <c r="T540" s="157" t="str">
        <f>IF($B540="","",IF(AND($Q540="yes",SUMPRODUCT((T$6:T539&gt;0)*($B$6:$B539=$B540)*1)=0),MAX(T$6:T539)+1,0))</f>
        <v/>
      </c>
      <c r="U540" s="157" t="str">
        <f>IF($B540="","",IF($Q540="yes",MAX(U$6:U539)+IF(OR($I540="",COUNTIF($R:$R,$I540)&gt;0),1,COUNTIF($B:$B,$I540)),0))</f>
        <v/>
      </c>
      <c r="V540" s="143"/>
    </row>
    <row r="541" spans="1:22" ht="15" customHeight="1" x14ac:dyDescent="0.25">
      <c r="A541" s="152">
        <f t="shared" si="26"/>
        <v>535</v>
      </c>
      <c r="B541" s="170"/>
      <c r="C541" s="170"/>
      <c r="D541" s="170"/>
      <c r="E541" s="170"/>
      <c r="F541" s="170"/>
      <c r="G541" s="175"/>
      <c r="H541" s="175"/>
      <c r="I541" s="170"/>
      <c r="J541" s="176"/>
      <c r="K541" s="153"/>
      <c r="L541" s="170"/>
      <c r="M541" s="170"/>
      <c r="N541" s="170" t="s">
        <v>40</v>
      </c>
      <c r="O541" s="170"/>
      <c r="P541" s="170"/>
      <c r="Q541" s="158" t="str">
        <f t="shared" si="24"/>
        <v/>
      </c>
      <c r="R541" s="159" t="str">
        <f t="shared" si="25"/>
        <v/>
      </c>
      <c r="S541" s="156"/>
      <c r="T541" s="157" t="str">
        <f>IF($B541="","",IF(AND($Q541="yes",SUMPRODUCT((T$6:T540&gt;0)*($B$6:$B540=$B541)*1)=0),MAX(T$6:T540)+1,0))</f>
        <v/>
      </c>
      <c r="U541" s="157" t="str">
        <f>IF($B541="","",IF($Q541="yes",MAX(U$6:U540)+IF(OR($I541="",COUNTIF($R:$R,$I541)&gt;0),1,COUNTIF($B:$B,$I541)),0))</f>
        <v/>
      </c>
      <c r="V541" s="143"/>
    </row>
    <row r="542" spans="1:22" ht="15" customHeight="1" x14ac:dyDescent="0.25">
      <c r="A542" s="152">
        <f t="shared" si="26"/>
        <v>536</v>
      </c>
      <c r="B542" s="170"/>
      <c r="C542" s="170"/>
      <c r="D542" s="170"/>
      <c r="E542" s="170"/>
      <c r="F542" s="170"/>
      <c r="G542" s="175"/>
      <c r="H542" s="175"/>
      <c r="I542" s="170"/>
      <c r="J542" s="176"/>
      <c r="K542" s="153"/>
      <c r="L542" s="170"/>
      <c r="M542" s="170"/>
      <c r="N542" s="170" t="s">
        <v>40</v>
      </c>
      <c r="O542" s="170"/>
      <c r="P542" s="170"/>
      <c r="Q542" s="158" t="str">
        <f t="shared" si="24"/>
        <v/>
      </c>
      <c r="R542" s="159" t="str">
        <f t="shared" si="25"/>
        <v/>
      </c>
      <c r="S542" s="156"/>
      <c r="T542" s="157" t="str">
        <f>IF($B542="","",IF(AND($Q542="yes",SUMPRODUCT((T$6:T541&gt;0)*($B$6:$B541=$B542)*1)=0),MAX(T$6:T541)+1,0))</f>
        <v/>
      </c>
      <c r="U542" s="157" t="str">
        <f>IF($B542="","",IF($Q542="yes",MAX(U$6:U541)+IF(OR($I542="",COUNTIF($R:$R,$I542)&gt;0),1,COUNTIF($B:$B,$I542)),0))</f>
        <v/>
      </c>
      <c r="V542" s="143"/>
    </row>
    <row r="543" spans="1:22" ht="15" customHeight="1" x14ac:dyDescent="0.25">
      <c r="A543" s="152">
        <f t="shared" si="26"/>
        <v>537</v>
      </c>
      <c r="B543" s="170"/>
      <c r="C543" s="170"/>
      <c r="D543" s="170"/>
      <c r="E543" s="170"/>
      <c r="F543" s="170"/>
      <c r="G543" s="175"/>
      <c r="H543" s="175"/>
      <c r="I543" s="170"/>
      <c r="J543" s="176"/>
      <c r="K543" s="153"/>
      <c r="L543" s="170"/>
      <c r="M543" s="170"/>
      <c r="N543" s="170" t="s">
        <v>40</v>
      </c>
      <c r="O543" s="170"/>
      <c r="P543" s="170"/>
      <c r="Q543" s="158" t="str">
        <f t="shared" si="24"/>
        <v/>
      </c>
      <c r="R543" s="159" t="str">
        <f t="shared" si="25"/>
        <v/>
      </c>
      <c r="S543" s="156"/>
      <c r="T543" s="157" t="str">
        <f>IF($B543="","",IF(AND($Q543="yes",SUMPRODUCT((T$6:T542&gt;0)*($B$6:$B542=$B543)*1)=0),MAX(T$6:T542)+1,0))</f>
        <v/>
      </c>
      <c r="U543" s="157" t="str">
        <f>IF($B543="","",IF($Q543="yes",MAX(U$6:U542)+IF(OR($I543="",COUNTIF($R:$R,$I543)&gt;0),1,COUNTIF($B:$B,$I543)),0))</f>
        <v/>
      </c>
      <c r="V543" s="143"/>
    </row>
    <row r="544" spans="1:22" ht="15" customHeight="1" x14ac:dyDescent="0.25">
      <c r="A544" s="152">
        <f t="shared" si="26"/>
        <v>538</v>
      </c>
      <c r="B544" s="170"/>
      <c r="C544" s="170"/>
      <c r="D544" s="170"/>
      <c r="E544" s="170"/>
      <c r="F544" s="170"/>
      <c r="G544" s="175"/>
      <c r="H544" s="175"/>
      <c r="I544" s="170"/>
      <c r="J544" s="176"/>
      <c r="K544" s="153"/>
      <c r="L544" s="170"/>
      <c r="M544" s="170"/>
      <c r="N544" s="170" t="s">
        <v>40</v>
      </c>
      <c r="O544" s="170"/>
      <c r="P544" s="170"/>
      <c r="Q544" s="158" t="str">
        <f t="shared" si="24"/>
        <v/>
      </c>
      <c r="R544" s="159" t="str">
        <f t="shared" si="25"/>
        <v/>
      </c>
      <c r="S544" s="156"/>
      <c r="T544" s="157" t="str">
        <f>IF($B544="","",IF(AND($Q544="yes",SUMPRODUCT((T$6:T543&gt;0)*($B$6:$B543=$B544)*1)=0),MAX(T$6:T543)+1,0))</f>
        <v/>
      </c>
      <c r="U544" s="157" t="str">
        <f>IF($B544="","",IF($Q544="yes",MAX(U$6:U543)+IF(OR($I544="",COUNTIF($R:$R,$I544)&gt;0),1,COUNTIF($B:$B,$I544)),0))</f>
        <v/>
      </c>
      <c r="V544" s="143"/>
    </row>
    <row r="545" spans="1:22" ht="15" customHeight="1" x14ac:dyDescent="0.25">
      <c r="A545" s="152">
        <f t="shared" si="26"/>
        <v>539</v>
      </c>
      <c r="B545" s="170"/>
      <c r="C545" s="170"/>
      <c r="D545" s="170"/>
      <c r="E545" s="170"/>
      <c r="F545" s="170"/>
      <c r="G545" s="175"/>
      <c r="H545" s="175"/>
      <c r="I545" s="170"/>
      <c r="J545" s="176"/>
      <c r="K545" s="153"/>
      <c r="L545" s="170"/>
      <c r="M545" s="170"/>
      <c r="N545" s="170" t="s">
        <v>40</v>
      </c>
      <c r="O545" s="170"/>
      <c r="P545" s="170"/>
      <c r="Q545" s="158" t="str">
        <f t="shared" si="24"/>
        <v/>
      </c>
      <c r="R545" s="159" t="str">
        <f t="shared" si="25"/>
        <v/>
      </c>
      <c r="S545" s="156"/>
      <c r="T545" s="157" t="str">
        <f>IF($B545="","",IF(AND($Q545="yes",SUMPRODUCT((T$6:T544&gt;0)*($B$6:$B544=$B545)*1)=0),MAX(T$6:T544)+1,0))</f>
        <v/>
      </c>
      <c r="U545" s="157" t="str">
        <f>IF($B545="","",IF($Q545="yes",MAX(U$6:U544)+IF(OR($I545="",COUNTIF($R:$R,$I545)&gt;0),1,COUNTIF($B:$B,$I545)),0))</f>
        <v/>
      </c>
      <c r="V545" s="143"/>
    </row>
    <row r="546" spans="1:22" ht="15" customHeight="1" x14ac:dyDescent="0.25">
      <c r="A546" s="152">
        <f t="shared" si="26"/>
        <v>540</v>
      </c>
      <c r="B546" s="170"/>
      <c r="C546" s="170"/>
      <c r="D546" s="170"/>
      <c r="E546" s="170"/>
      <c r="F546" s="170"/>
      <c r="G546" s="175"/>
      <c r="H546" s="175"/>
      <c r="I546" s="170"/>
      <c r="J546" s="176"/>
      <c r="K546" s="153"/>
      <c r="L546" s="170"/>
      <c r="M546" s="170"/>
      <c r="N546" s="170" t="s">
        <v>40</v>
      </c>
      <c r="O546" s="170"/>
      <c r="P546" s="170"/>
      <c r="Q546" s="158" t="str">
        <f t="shared" si="24"/>
        <v/>
      </c>
      <c r="R546" s="159" t="str">
        <f t="shared" si="25"/>
        <v/>
      </c>
      <c r="S546" s="156"/>
      <c r="T546" s="157" t="str">
        <f>IF($B546="","",IF(AND($Q546="yes",SUMPRODUCT((T$6:T545&gt;0)*($B$6:$B545=$B546)*1)=0),MAX(T$6:T545)+1,0))</f>
        <v/>
      </c>
      <c r="U546" s="157" t="str">
        <f>IF($B546="","",IF($Q546="yes",MAX(U$6:U545)+IF(OR($I546="",COUNTIF($R:$R,$I546)&gt;0),1,COUNTIF($B:$B,$I546)),0))</f>
        <v/>
      </c>
      <c r="V546" s="143"/>
    </row>
    <row r="547" spans="1:22" ht="15" customHeight="1" x14ac:dyDescent="0.25">
      <c r="A547" s="152">
        <f t="shared" si="26"/>
        <v>541</v>
      </c>
      <c r="B547" s="170"/>
      <c r="C547" s="170"/>
      <c r="D547" s="170"/>
      <c r="E547" s="170"/>
      <c r="F547" s="170"/>
      <c r="G547" s="175"/>
      <c r="H547" s="175"/>
      <c r="I547" s="170"/>
      <c r="J547" s="176"/>
      <c r="K547" s="153"/>
      <c r="L547" s="170"/>
      <c r="M547" s="170"/>
      <c r="N547" s="170" t="s">
        <v>40</v>
      </c>
      <c r="O547" s="170"/>
      <c r="P547" s="170"/>
      <c r="Q547" s="158" t="str">
        <f t="shared" si="24"/>
        <v/>
      </c>
      <c r="R547" s="159" t="str">
        <f t="shared" si="25"/>
        <v/>
      </c>
      <c r="S547" s="156"/>
      <c r="T547" s="157" t="str">
        <f>IF($B547="","",IF(AND($Q547="yes",SUMPRODUCT((T$6:T546&gt;0)*($B$6:$B546=$B547)*1)=0),MAX(T$6:T546)+1,0))</f>
        <v/>
      </c>
      <c r="U547" s="157" t="str">
        <f>IF($B547="","",IF($Q547="yes",MAX(U$6:U546)+IF(OR($I547="",COUNTIF($R:$R,$I547)&gt;0),1,COUNTIF($B:$B,$I547)),0))</f>
        <v/>
      </c>
      <c r="V547" s="143"/>
    </row>
    <row r="548" spans="1:22" ht="15" customHeight="1" x14ac:dyDescent="0.25">
      <c r="A548" s="152">
        <f t="shared" si="26"/>
        <v>542</v>
      </c>
      <c r="B548" s="170"/>
      <c r="C548" s="170"/>
      <c r="D548" s="170"/>
      <c r="E548" s="170"/>
      <c r="F548" s="170"/>
      <c r="G548" s="175"/>
      <c r="H548" s="175"/>
      <c r="I548" s="170"/>
      <c r="J548" s="176"/>
      <c r="K548" s="153"/>
      <c r="L548" s="170"/>
      <c r="M548" s="170"/>
      <c r="N548" s="170" t="s">
        <v>40</v>
      </c>
      <c r="O548" s="170"/>
      <c r="P548" s="170"/>
      <c r="Q548" s="158" t="str">
        <f t="shared" si="24"/>
        <v/>
      </c>
      <c r="R548" s="159" t="str">
        <f t="shared" si="25"/>
        <v/>
      </c>
      <c r="S548" s="156"/>
      <c r="T548" s="157" t="str">
        <f>IF($B548="","",IF(AND($Q548="yes",SUMPRODUCT((T$6:T547&gt;0)*($B$6:$B547=$B548)*1)=0),MAX(T$6:T547)+1,0))</f>
        <v/>
      </c>
      <c r="U548" s="157" t="str">
        <f>IF($B548="","",IF($Q548="yes",MAX(U$6:U547)+IF(OR($I548="",COUNTIF($R:$R,$I548)&gt;0),1,COUNTIF($B:$B,$I548)),0))</f>
        <v/>
      </c>
      <c r="V548" s="143"/>
    </row>
    <row r="549" spans="1:22" ht="15" customHeight="1" x14ac:dyDescent="0.25">
      <c r="A549" s="152">
        <f t="shared" si="26"/>
        <v>543</v>
      </c>
      <c r="B549" s="170"/>
      <c r="C549" s="170"/>
      <c r="D549" s="170"/>
      <c r="E549" s="170"/>
      <c r="F549" s="170"/>
      <c r="G549" s="175"/>
      <c r="H549" s="175"/>
      <c r="I549" s="170"/>
      <c r="J549" s="176"/>
      <c r="K549" s="153"/>
      <c r="L549" s="170"/>
      <c r="M549" s="170"/>
      <c r="N549" s="170" t="s">
        <v>40</v>
      </c>
      <c r="O549" s="170"/>
      <c r="P549" s="170"/>
      <c r="Q549" s="158" t="str">
        <f t="shared" si="24"/>
        <v/>
      </c>
      <c r="R549" s="159" t="str">
        <f t="shared" si="25"/>
        <v/>
      </c>
      <c r="S549" s="156"/>
      <c r="T549" s="157" t="str">
        <f>IF($B549="","",IF(AND($Q549="yes",SUMPRODUCT((T$6:T548&gt;0)*($B$6:$B548=$B549)*1)=0),MAX(T$6:T548)+1,0))</f>
        <v/>
      </c>
      <c r="U549" s="157" t="str">
        <f>IF($B549="","",IF($Q549="yes",MAX(U$6:U548)+IF(OR($I549="",COUNTIF($R:$R,$I549)&gt;0),1,COUNTIF($B:$B,$I549)),0))</f>
        <v/>
      </c>
      <c r="V549" s="143"/>
    </row>
    <row r="550" spans="1:22" ht="15" customHeight="1" x14ac:dyDescent="0.25">
      <c r="A550" s="152">
        <f t="shared" si="26"/>
        <v>544</v>
      </c>
      <c r="B550" s="170"/>
      <c r="C550" s="170"/>
      <c r="D550" s="170"/>
      <c r="E550" s="170"/>
      <c r="F550" s="170"/>
      <c r="G550" s="175"/>
      <c r="H550" s="175"/>
      <c r="I550" s="170"/>
      <c r="J550" s="176"/>
      <c r="K550" s="153"/>
      <c r="L550" s="170"/>
      <c r="M550" s="170"/>
      <c r="N550" s="170" t="s">
        <v>40</v>
      </c>
      <c r="O550" s="170"/>
      <c r="P550" s="170"/>
      <c r="Q550" s="158" t="str">
        <f t="shared" si="24"/>
        <v/>
      </c>
      <c r="R550" s="159" t="str">
        <f t="shared" si="25"/>
        <v/>
      </c>
      <c r="S550" s="156"/>
      <c r="T550" s="157" t="str">
        <f>IF($B550="","",IF(AND($Q550="yes",SUMPRODUCT((T$6:T549&gt;0)*($B$6:$B549=$B550)*1)=0),MAX(T$6:T549)+1,0))</f>
        <v/>
      </c>
      <c r="U550" s="157" t="str">
        <f>IF($B550="","",IF($Q550="yes",MAX(U$6:U549)+IF(OR($I550="",COUNTIF($R:$R,$I550)&gt;0),1,COUNTIF($B:$B,$I550)),0))</f>
        <v/>
      </c>
      <c r="V550" s="143"/>
    </row>
    <row r="551" spans="1:22" ht="15" customHeight="1" x14ac:dyDescent="0.25">
      <c r="A551" s="152">
        <f t="shared" si="26"/>
        <v>545</v>
      </c>
      <c r="B551" s="170"/>
      <c r="C551" s="170"/>
      <c r="D551" s="170"/>
      <c r="E551" s="170"/>
      <c r="F551" s="170"/>
      <c r="G551" s="175"/>
      <c r="H551" s="175"/>
      <c r="I551" s="170"/>
      <c r="J551" s="176"/>
      <c r="K551" s="153"/>
      <c r="L551" s="170"/>
      <c r="M551" s="170"/>
      <c r="N551" s="170" t="s">
        <v>40</v>
      </c>
      <c r="O551" s="170"/>
      <c r="P551" s="170"/>
      <c r="Q551" s="158" t="str">
        <f t="shared" si="24"/>
        <v/>
      </c>
      <c r="R551" s="159" t="str">
        <f t="shared" si="25"/>
        <v/>
      </c>
      <c r="S551" s="156"/>
      <c r="T551" s="157" t="str">
        <f>IF($B551="","",IF(AND($Q551="yes",SUMPRODUCT((T$6:T550&gt;0)*($B$6:$B550=$B551)*1)=0),MAX(T$6:T550)+1,0))</f>
        <v/>
      </c>
      <c r="U551" s="157" t="str">
        <f>IF($B551="","",IF($Q551="yes",MAX(U$6:U550)+IF(OR($I551="",COUNTIF($R:$R,$I551)&gt;0),1,COUNTIF($B:$B,$I551)),0))</f>
        <v/>
      </c>
      <c r="V551" s="143"/>
    </row>
    <row r="552" spans="1:22" ht="15" customHeight="1" x14ac:dyDescent="0.25">
      <c r="A552" s="152">
        <f t="shared" si="26"/>
        <v>546</v>
      </c>
      <c r="B552" s="170"/>
      <c r="C552" s="170"/>
      <c r="D552" s="170"/>
      <c r="E552" s="170"/>
      <c r="F552" s="170"/>
      <c r="G552" s="175"/>
      <c r="H552" s="175"/>
      <c r="I552" s="170"/>
      <c r="J552" s="176"/>
      <c r="K552" s="153"/>
      <c r="L552" s="170"/>
      <c r="M552" s="170"/>
      <c r="N552" s="170" t="s">
        <v>40</v>
      </c>
      <c r="O552" s="170"/>
      <c r="P552" s="170"/>
      <c r="Q552" s="158" t="str">
        <f t="shared" si="24"/>
        <v/>
      </c>
      <c r="R552" s="159" t="str">
        <f t="shared" si="25"/>
        <v/>
      </c>
      <c r="S552" s="156"/>
      <c r="T552" s="157" t="str">
        <f>IF($B552="","",IF(AND($Q552="yes",SUMPRODUCT((T$6:T551&gt;0)*($B$6:$B551=$B552)*1)=0),MAX(T$6:T551)+1,0))</f>
        <v/>
      </c>
      <c r="U552" s="157" t="str">
        <f>IF($B552="","",IF($Q552="yes",MAX(U$6:U551)+IF(OR($I552="",COUNTIF($R:$R,$I552)&gt;0),1,COUNTIF($B:$B,$I552)),0))</f>
        <v/>
      </c>
      <c r="V552" s="143"/>
    </row>
    <row r="553" spans="1:22" ht="15" customHeight="1" x14ac:dyDescent="0.25">
      <c r="A553" s="152">
        <f t="shared" si="26"/>
        <v>547</v>
      </c>
      <c r="B553" s="170"/>
      <c r="C553" s="170"/>
      <c r="D553" s="170"/>
      <c r="E553" s="170"/>
      <c r="F553" s="170"/>
      <c r="G553" s="175"/>
      <c r="H553" s="175"/>
      <c r="I553" s="170"/>
      <c r="J553" s="176"/>
      <c r="K553" s="153"/>
      <c r="L553" s="170"/>
      <c r="M553" s="170"/>
      <c r="N553" s="170" t="s">
        <v>40</v>
      </c>
      <c r="O553" s="170"/>
      <c r="P553" s="170"/>
      <c r="Q553" s="158" t="str">
        <f t="shared" si="24"/>
        <v/>
      </c>
      <c r="R553" s="159" t="str">
        <f t="shared" si="25"/>
        <v/>
      </c>
      <c r="S553" s="156"/>
      <c r="T553" s="157" t="str">
        <f>IF($B553="","",IF(AND($Q553="yes",SUMPRODUCT((T$6:T552&gt;0)*($B$6:$B552=$B553)*1)=0),MAX(T$6:T552)+1,0))</f>
        <v/>
      </c>
      <c r="U553" s="157" t="str">
        <f>IF($B553="","",IF($Q553="yes",MAX(U$6:U552)+IF(OR($I553="",COUNTIF($R:$R,$I553)&gt;0),1,COUNTIF($B:$B,$I553)),0))</f>
        <v/>
      </c>
      <c r="V553" s="143"/>
    </row>
    <row r="554" spans="1:22" ht="15" customHeight="1" x14ac:dyDescent="0.25">
      <c r="A554" s="152">
        <f t="shared" si="26"/>
        <v>548</v>
      </c>
      <c r="B554" s="170"/>
      <c r="C554" s="170"/>
      <c r="D554" s="170"/>
      <c r="E554" s="170"/>
      <c r="F554" s="170"/>
      <c r="G554" s="175"/>
      <c r="H554" s="175"/>
      <c r="I554" s="170"/>
      <c r="J554" s="176"/>
      <c r="K554" s="153"/>
      <c r="L554" s="170"/>
      <c r="M554" s="170"/>
      <c r="N554" s="170" t="s">
        <v>40</v>
      </c>
      <c r="O554" s="170"/>
      <c r="P554" s="170"/>
      <c r="Q554" s="158" t="str">
        <f t="shared" si="24"/>
        <v/>
      </c>
      <c r="R554" s="159" t="str">
        <f t="shared" si="25"/>
        <v/>
      </c>
      <c r="S554" s="156"/>
      <c r="T554" s="157" t="str">
        <f>IF($B554="","",IF(AND($Q554="yes",SUMPRODUCT((T$6:T553&gt;0)*($B$6:$B553=$B554)*1)=0),MAX(T$6:T553)+1,0))</f>
        <v/>
      </c>
      <c r="U554" s="157" t="str">
        <f>IF($B554="","",IF($Q554="yes",MAX(U$6:U553)+IF(OR($I554="",COUNTIF($R:$R,$I554)&gt;0),1,COUNTIF($B:$B,$I554)),0))</f>
        <v/>
      </c>
      <c r="V554" s="143"/>
    </row>
    <row r="555" spans="1:22" ht="15" customHeight="1" x14ac:dyDescent="0.25">
      <c r="A555" s="152">
        <f t="shared" si="26"/>
        <v>549</v>
      </c>
      <c r="B555" s="170"/>
      <c r="C555" s="170"/>
      <c r="D555" s="170"/>
      <c r="E555" s="170"/>
      <c r="F555" s="170"/>
      <c r="G555" s="175"/>
      <c r="H555" s="175"/>
      <c r="I555" s="170"/>
      <c r="J555" s="176"/>
      <c r="K555" s="153"/>
      <c r="L555" s="170"/>
      <c r="M555" s="170"/>
      <c r="N555" s="170" t="s">
        <v>40</v>
      </c>
      <c r="O555" s="170"/>
      <c r="P555" s="170"/>
      <c r="Q555" s="158" t="str">
        <f t="shared" si="24"/>
        <v/>
      </c>
      <c r="R555" s="159" t="str">
        <f t="shared" si="25"/>
        <v/>
      </c>
      <c r="S555" s="156"/>
      <c r="T555" s="157" t="str">
        <f>IF($B555="","",IF(AND($Q555="yes",SUMPRODUCT((T$6:T554&gt;0)*($B$6:$B554=$B555)*1)=0),MAX(T$6:T554)+1,0))</f>
        <v/>
      </c>
      <c r="U555" s="157" t="str">
        <f>IF($B555="","",IF($Q555="yes",MAX(U$6:U554)+IF(OR($I555="",COUNTIF($R:$R,$I555)&gt;0),1,COUNTIF($B:$B,$I555)),0))</f>
        <v/>
      </c>
      <c r="V555" s="143"/>
    </row>
    <row r="556" spans="1:22" ht="15" customHeight="1" x14ac:dyDescent="0.25">
      <c r="A556" s="152">
        <f t="shared" si="26"/>
        <v>550</v>
      </c>
      <c r="B556" s="170"/>
      <c r="C556" s="170"/>
      <c r="D556" s="170"/>
      <c r="E556" s="170"/>
      <c r="F556" s="170"/>
      <c r="G556" s="175"/>
      <c r="H556" s="175"/>
      <c r="I556" s="170"/>
      <c r="J556" s="176"/>
      <c r="K556" s="153"/>
      <c r="L556" s="170"/>
      <c r="M556" s="170"/>
      <c r="N556" s="170" t="s">
        <v>40</v>
      </c>
      <c r="O556" s="170"/>
      <c r="P556" s="170"/>
      <c r="Q556" s="158" t="str">
        <f t="shared" si="24"/>
        <v/>
      </c>
      <c r="R556" s="159" t="str">
        <f t="shared" si="25"/>
        <v/>
      </c>
      <c r="S556" s="156"/>
      <c r="T556" s="157" t="str">
        <f>IF($B556="","",IF(AND($Q556="yes",SUMPRODUCT((T$6:T555&gt;0)*($B$6:$B555=$B556)*1)=0),MAX(T$6:T555)+1,0))</f>
        <v/>
      </c>
      <c r="U556" s="157" t="str">
        <f>IF($B556="","",IF($Q556="yes",MAX(U$6:U555)+IF(OR($I556="",COUNTIF($R:$R,$I556)&gt;0),1,COUNTIF($B:$B,$I556)),0))</f>
        <v/>
      </c>
      <c r="V556" s="143"/>
    </row>
    <row r="557" spans="1:22" ht="15" customHeight="1" x14ac:dyDescent="0.25">
      <c r="A557" s="152">
        <f t="shared" si="26"/>
        <v>551</v>
      </c>
      <c r="B557" s="170"/>
      <c r="C557" s="170"/>
      <c r="D557" s="170"/>
      <c r="E557" s="170"/>
      <c r="F557" s="170"/>
      <c r="G557" s="175"/>
      <c r="H557" s="175"/>
      <c r="I557" s="170"/>
      <c r="J557" s="176"/>
      <c r="K557" s="153"/>
      <c r="L557" s="170"/>
      <c r="M557" s="170"/>
      <c r="N557" s="170" t="s">
        <v>40</v>
      </c>
      <c r="O557" s="170"/>
      <c r="P557" s="170"/>
      <c r="Q557" s="158" t="str">
        <f t="shared" si="24"/>
        <v/>
      </c>
      <c r="R557" s="159" t="str">
        <f t="shared" si="25"/>
        <v/>
      </c>
      <c r="S557" s="156"/>
      <c r="T557" s="157" t="str">
        <f>IF($B557="","",IF(AND($Q557="yes",SUMPRODUCT((T$6:T556&gt;0)*($B$6:$B556=$B557)*1)=0),MAX(T$6:T556)+1,0))</f>
        <v/>
      </c>
      <c r="U557" s="157" t="str">
        <f>IF($B557="","",IF($Q557="yes",MAX(U$6:U556)+IF(OR($I557="",COUNTIF($R:$R,$I557)&gt;0),1,COUNTIF($B:$B,$I557)),0))</f>
        <v/>
      </c>
      <c r="V557" s="143"/>
    </row>
    <row r="558" spans="1:22" ht="15" customHeight="1" x14ac:dyDescent="0.25">
      <c r="A558" s="152">
        <f t="shared" si="26"/>
        <v>552</v>
      </c>
      <c r="B558" s="170"/>
      <c r="C558" s="170"/>
      <c r="D558" s="170"/>
      <c r="E558" s="170"/>
      <c r="F558" s="170"/>
      <c r="G558" s="175"/>
      <c r="H558" s="175"/>
      <c r="I558" s="170"/>
      <c r="J558" s="176"/>
      <c r="K558" s="153"/>
      <c r="L558" s="170"/>
      <c r="M558" s="170"/>
      <c r="N558" s="170" t="s">
        <v>40</v>
      </c>
      <c r="O558" s="170"/>
      <c r="P558" s="170"/>
      <c r="Q558" s="158" t="str">
        <f t="shared" si="24"/>
        <v/>
      </c>
      <c r="R558" s="159" t="str">
        <f t="shared" si="25"/>
        <v/>
      </c>
      <c r="S558" s="156"/>
      <c r="T558" s="157" t="str">
        <f>IF($B558="","",IF(AND($Q558="yes",SUMPRODUCT((T$6:T557&gt;0)*($B$6:$B557=$B558)*1)=0),MAX(T$6:T557)+1,0))</f>
        <v/>
      </c>
      <c r="U558" s="157" t="str">
        <f>IF($B558="","",IF($Q558="yes",MAX(U$6:U557)+IF(OR($I558="",COUNTIF($R:$R,$I558)&gt;0),1,COUNTIF($B:$B,$I558)),0))</f>
        <v/>
      </c>
      <c r="V558" s="143"/>
    </row>
    <row r="559" spans="1:22" ht="15" customHeight="1" x14ac:dyDescent="0.25">
      <c r="A559" s="152">
        <f t="shared" si="26"/>
        <v>553</v>
      </c>
      <c r="B559" s="170"/>
      <c r="C559" s="170"/>
      <c r="D559" s="170"/>
      <c r="E559" s="170"/>
      <c r="F559" s="170"/>
      <c r="G559" s="175"/>
      <c r="H559" s="175"/>
      <c r="I559" s="170"/>
      <c r="J559" s="176"/>
      <c r="K559" s="153"/>
      <c r="L559" s="170"/>
      <c r="M559" s="170"/>
      <c r="N559" s="170" t="s">
        <v>40</v>
      </c>
      <c r="O559" s="170"/>
      <c r="P559" s="170"/>
      <c r="Q559" s="158" t="str">
        <f t="shared" si="24"/>
        <v/>
      </c>
      <c r="R559" s="159" t="str">
        <f t="shared" si="25"/>
        <v/>
      </c>
      <c r="S559" s="156"/>
      <c r="T559" s="157" t="str">
        <f>IF($B559="","",IF(AND($Q559="yes",SUMPRODUCT((T$6:T558&gt;0)*($B$6:$B558=$B559)*1)=0),MAX(T$6:T558)+1,0))</f>
        <v/>
      </c>
      <c r="U559" s="157" t="str">
        <f>IF($B559="","",IF($Q559="yes",MAX(U$6:U558)+IF(OR($I559="",COUNTIF($R:$R,$I559)&gt;0),1,COUNTIF($B:$B,$I559)),0))</f>
        <v/>
      </c>
      <c r="V559" s="143"/>
    </row>
    <row r="560" spans="1:22" ht="15" customHeight="1" x14ac:dyDescent="0.25">
      <c r="A560" s="152">
        <f t="shared" si="26"/>
        <v>554</v>
      </c>
      <c r="B560" s="170"/>
      <c r="C560" s="170"/>
      <c r="D560" s="170"/>
      <c r="E560" s="170"/>
      <c r="F560" s="170"/>
      <c r="G560" s="175"/>
      <c r="H560" s="175"/>
      <c r="I560" s="170"/>
      <c r="J560" s="176"/>
      <c r="K560" s="153"/>
      <c r="L560" s="170"/>
      <c r="M560" s="170"/>
      <c r="N560" s="170" t="s">
        <v>40</v>
      </c>
      <c r="O560" s="170"/>
      <c r="P560" s="170"/>
      <c r="Q560" s="158" t="str">
        <f t="shared" si="24"/>
        <v/>
      </c>
      <c r="R560" s="159" t="str">
        <f t="shared" si="25"/>
        <v/>
      </c>
      <c r="S560" s="156"/>
      <c r="T560" s="157" t="str">
        <f>IF($B560="","",IF(AND($Q560="yes",SUMPRODUCT((T$6:T559&gt;0)*($B$6:$B559=$B560)*1)=0),MAX(T$6:T559)+1,0))</f>
        <v/>
      </c>
      <c r="U560" s="157" t="str">
        <f>IF($B560="","",IF($Q560="yes",MAX(U$6:U559)+IF(OR($I560="",COUNTIF($R:$R,$I560)&gt;0),1,COUNTIF($B:$B,$I560)),0))</f>
        <v/>
      </c>
      <c r="V560" s="143"/>
    </row>
    <row r="561" spans="1:22" ht="15" customHeight="1" x14ac:dyDescent="0.25">
      <c r="A561" s="152">
        <f t="shared" si="26"/>
        <v>555</v>
      </c>
      <c r="B561" s="170"/>
      <c r="C561" s="170"/>
      <c r="D561" s="170"/>
      <c r="E561" s="170"/>
      <c r="F561" s="170"/>
      <c r="G561" s="175"/>
      <c r="H561" s="175"/>
      <c r="I561" s="170"/>
      <c r="J561" s="176"/>
      <c r="K561" s="153"/>
      <c r="L561" s="170"/>
      <c r="M561" s="170"/>
      <c r="N561" s="170" t="s">
        <v>40</v>
      </c>
      <c r="O561" s="170"/>
      <c r="P561" s="170"/>
      <c r="Q561" s="158" t="str">
        <f t="shared" si="24"/>
        <v/>
      </c>
      <c r="R561" s="159" t="str">
        <f t="shared" si="25"/>
        <v/>
      </c>
      <c r="S561" s="156"/>
      <c r="T561" s="157" t="str">
        <f>IF($B561="","",IF(AND($Q561="yes",SUMPRODUCT((T$6:T560&gt;0)*($B$6:$B560=$B561)*1)=0),MAX(T$6:T560)+1,0))</f>
        <v/>
      </c>
      <c r="U561" s="157" t="str">
        <f>IF($B561="","",IF($Q561="yes",MAX(U$6:U560)+IF(OR($I561="",COUNTIF($R:$R,$I561)&gt;0),1,COUNTIF($B:$B,$I561)),0))</f>
        <v/>
      </c>
      <c r="V561" s="143"/>
    </row>
    <row r="562" spans="1:22" ht="15" customHeight="1" x14ac:dyDescent="0.25">
      <c r="A562" s="152">
        <f t="shared" si="26"/>
        <v>556</v>
      </c>
      <c r="B562" s="170"/>
      <c r="C562" s="170"/>
      <c r="D562" s="170"/>
      <c r="E562" s="170"/>
      <c r="F562" s="170"/>
      <c r="G562" s="175"/>
      <c r="H562" s="175"/>
      <c r="I562" s="170"/>
      <c r="J562" s="176"/>
      <c r="K562" s="153"/>
      <c r="L562" s="170"/>
      <c r="M562" s="170"/>
      <c r="N562" s="170" t="s">
        <v>40</v>
      </c>
      <c r="O562" s="170"/>
      <c r="P562" s="170"/>
      <c r="Q562" s="158" t="str">
        <f t="shared" si="24"/>
        <v/>
      </c>
      <c r="R562" s="159" t="str">
        <f t="shared" si="25"/>
        <v/>
      </c>
      <c r="S562" s="156"/>
      <c r="T562" s="157" t="str">
        <f>IF($B562="","",IF(AND($Q562="yes",SUMPRODUCT((T$6:T561&gt;0)*($B$6:$B561=$B562)*1)=0),MAX(T$6:T561)+1,0))</f>
        <v/>
      </c>
      <c r="U562" s="157" t="str">
        <f>IF($B562="","",IF($Q562="yes",MAX(U$6:U561)+IF(OR($I562="",COUNTIF($R:$R,$I562)&gt;0),1,COUNTIF($B:$B,$I562)),0))</f>
        <v/>
      </c>
      <c r="V562" s="143"/>
    </row>
    <row r="563" spans="1:22" ht="15" customHeight="1" x14ac:dyDescent="0.25">
      <c r="A563" s="152">
        <f t="shared" si="26"/>
        <v>557</v>
      </c>
      <c r="B563" s="170"/>
      <c r="C563" s="170"/>
      <c r="D563" s="170"/>
      <c r="E563" s="170"/>
      <c r="F563" s="170"/>
      <c r="G563" s="175"/>
      <c r="H563" s="175"/>
      <c r="I563" s="170"/>
      <c r="J563" s="176"/>
      <c r="K563" s="153"/>
      <c r="L563" s="170"/>
      <c r="M563" s="170"/>
      <c r="N563" s="170" t="s">
        <v>40</v>
      </c>
      <c r="O563" s="170"/>
      <c r="P563" s="170"/>
      <c r="Q563" s="158" t="str">
        <f t="shared" si="24"/>
        <v/>
      </c>
      <c r="R563" s="159" t="str">
        <f t="shared" si="25"/>
        <v/>
      </c>
      <c r="S563" s="156"/>
      <c r="T563" s="157" t="str">
        <f>IF($B563="","",IF(AND($Q563="yes",SUMPRODUCT((T$6:T562&gt;0)*($B$6:$B562=$B563)*1)=0),MAX(T$6:T562)+1,0))</f>
        <v/>
      </c>
      <c r="U563" s="157" t="str">
        <f>IF($B563="","",IF($Q563="yes",MAX(U$6:U562)+IF(OR($I563="",COUNTIF($R:$R,$I563)&gt;0),1,COUNTIF($B:$B,$I563)),0))</f>
        <v/>
      </c>
      <c r="V563" s="143"/>
    </row>
    <row r="564" spans="1:22" ht="15" customHeight="1" x14ac:dyDescent="0.25">
      <c r="A564" s="152">
        <f t="shared" si="26"/>
        <v>558</v>
      </c>
      <c r="B564" s="170"/>
      <c r="C564" s="170"/>
      <c r="D564" s="170"/>
      <c r="E564" s="170"/>
      <c r="F564" s="170"/>
      <c r="G564" s="175"/>
      <c r="H564" s="175"/>
      <c r="I564" s="170"/>
      <c r="J564" s="176"/>
      <c r="K564" s="153"/>
      <c r="L564" s="170"/>
      <c r="M564" s="170"/>
      <c r="N564" s="170" t="s">
        <v>40</v>
      </c>
      <c r="O564" s="170"/>
      <c r="P564" s="170"/>
      <c r="Q564" s="158" t="str">
        <f t="shared" si="24"/>
        <v/>
      </c>
      <c r="R564" s="159" t="str">
        <f t="shared" si="25"/>
        <v/>
      </c>
      <c r="S564" s="156"/>
      <c r="T564" s="157" t="str">
        <f>IF($B564="","",IF(AND($Q564="yes",SUMPRODUCT((T$6:T563&gt;0)*($B$6:$B563=$B564)*1)=0),MAX(T$6:T563)+1,0))</f>
        <v/>
      </c>
      <c r="U564" s="157" t="str">
        <f>IF($B564="","",IF($Q564="yes",MAX(U$6:U563)+IF(OR($I564="",COUNTIF($R:$R,$I564)&gt;0),1,COUNTIF($B:$B,$I564)),0))</f>
        <v/>
      </c>
      <c r="V564" s="143"/>
    </row>
    <row r="565" spans="1:22" ht="15" customHeight="1" x14ac:dyDescent="0.25">
      <c r="A565" s="152">
        <f t="shared" si="26"/>
        <v>559</v>
      </c>
      <c r="B565" s="170"/>
      <c r="C565" s="170"/>
      <c r="D565" s="170"/>
      <c r="E565" s="170"/>
      <c r="F565" s="170"/>
      <c r="G565" s="175"/>
      <c r="H565" s="175"/>
      <c r="I565" s="170"/>
      <c r="J565" s="176"/>
      <c r="K565" s="153"/>
      <c r="L565" s="170"/>
      <c r="M565" s="170"/>
      <c r="N565" s="170" t="s">
        <v>40</v>
      </c>
      <c r="O565" s="170"/>
      <c r="P565" s="170"/>
      <c r="Q565" s="158" t="str">
        <f t="shared" si="24"/>
        <v/>
      </c>
      <c r="R565" s="159" t="str">
        <f t="shared" si="25"/>
        <v/>
      </c>
      <c r="S565" s="156"/>
      <c r="T565" s="157" t="str">
        <f>IF($B565="","",IF(AND($Q565="yes",SUMPRODUCT((T$6:T564&gt;0)*($B$6:$B564=$B565)*1)=0),MAX(T$6:T564)+1,0))</f>
        <v/>
      </c>
      <c r="U565" s="157" t="str">
        <f>IF($B565="","",IF($Q565="yes",MAX(U$6:U564)+IF(OR($I565="",COUNTIF($R:$R,$I565)&gt;0),1,COUNTIF($B:$B,$I565)),0))</f>
        <v/>
      </c>
      <c r="V565" s="143"/>
    </row>
    <row r="566" spans="1:22" ht="15" customHeight="1" x14ac:dyDescent="0.25">
      <c r="A566" s="152">
        <f t="shared" si="26"/>
        <v>560</v>
      </c>
      <c r="B566" s="170"/>
      <c r="C566" s="170"/>
      <c r="D566" s="170"/>
      <c r="E566" s="170"/>
      <c r="F566" s="170"/>
      <c r="G566" s="175"/>
      <c r="H566" s="175"/>
      <c r="I566" s="170"/>
      <c r="J566" s="176"/>
      <c r="K566" s="153"/>
      <c r="L566" s="170"/>
      <c r="M566" s="170"/>
      <c r="N566" s="170" t="s">
        <v>40</v>
      </c>
      <c r="O566" s="170"/>
      <c r="P566" s="170"/>
      <c r="Q566" s="158" t="str">
        <f t="shared" si="24"/>
        <v/>
      </c>
      <c r="R566" s="159" t="str">
        <f t="shared" si="25"/>
        <v/>
      </c>
      <c r="S566" s="156"/>
      <c r="T566" s="157" t="str">
        <f>IF($B566="","",IF(AND($Q566="yes",SUMPRODUCT((T$6:T565&gt;0)*($B$6:$B565=$B566)*1)=0),MAX(T$6:T565)+1,0))</f>
        <v/>
      </c>
      <c r="U566" s="157" t="str">
        <f>IF($B566="","",IF($Q566="yes",MAX(U$6:U565)+IF(OR($I566="",COUNTIF($R:$R,$I566)&gt;0),1,COUNTIF($B:$B,$I566)),0))</f>
        <v/>
      </c>
      <c r="V566" s="143"/>
    </row>
    <row r="567" spans="1:22" ht="15" customHeight="1" x14ac:dyDescent="0.25">
      <c r="A567" s="152">
        <f t="shared" si="26"/>
        <v>561</v>
      </c>
      <c r="B567" s="170"/>
      <c r="C567" s="170"/>
      <c r="D567" s="170"/>
      <c r="E567" s="170"/>
      <c r="F567" s="170"/>
      <c r="G567" s="175"/>
      <c r="H567" s="175"/>
      <c r="I567" s="170"/>
      <c r="J567" s="176"/>
      <c r="K567" s="153"/>
      <c r="L567" s="170"/>
      <c r="M567" s="170"/>
      <c r="N567" s="170" t="s">
        <v>40</v>
      </c>
      <c r="O567" s="170"/>
      <c r="P567" s="170"/>
      <c r="Q567" s="158" t="str">
        <f t="shared" si="24"/>
        <v/>
      </c>
      <c r="R567" s="159" t="str">
        <f t="shared" si="25"/>
        <v/>
      </c>
      <c r="S567" s="156"/>
      <c r="T567" s="157" t="str">
        <f>IF($B567="","",IF(AND($Q567="yes",SUMPRODUCT((T$6:T566&gt;0)*($B$6:$B566=$B567)*1)=0),MAX(T$6:T566)+1,0))</f>
        <v/>
      </c>
      <c r="U567" s="157" t="str">
        <f>IF($B567="","",IF($Q567="yes",MAX(U$6:U566)+IF(OR($I567="",COUNTIF($R:$R,$I567)&gt;0),1,COUNTIF($B:$B,$I567)),0))</f>
        <v/>
      </c>
      <c r="V567" s="143"/>
    </row>
    <row r="568" spans="1:22" ht="15" customHeight="1" x14ac:dyDescent="0.25">
      <c r="A568" s="152">
        <f t="shared" si="26"/>
        <v>562</v>
      </c>
      <c r="B568" s="170"/>
      <c r="C568" s="170"/>
      <c r="D568" s="170"/>
      <c r="E568" s="170"/>
      <c r="F568" s="170"/>
      <c r="G568" s="175"/>
      <c r="H568" s="175"/>
      <c r="I568" s="170"/>
      <c r="J568" s="176"/>
      <c r="K568" s="153"/>
      <c r="L568" s="170"/>
      <c r="M568" s="170"/>
      <c r="N568" s="170" t="s">
        <v>40</v>
      </c>
      <c r="O568" s="170"/>
      <c r="P568" s="170"/>
      <c r="Q568" s="158" t="str">
        <f t="shared" si="24"/>
        <v/>
      </c>
      <c r="R568" s="159" t="str">
        <f t="shared" si="25"/>
        <v/>
      </c>
      <c r="S568" s="156"/>
      <c r="T568" s="157" t="str">
        <f>IF($B568="","",IF(AND($Q568="yes",SUMPRODUCT((T$6:T567&gt;0)*($B$6:$B567=$B568)*1)=0),MAX(T$6:T567)+1,0))</f>
        <v/>
      </c>
      <c r="U568" s="157" t="str">
        <f>IF($B568="","",IF($Q568="yes",MAX(U$6:U567)+IF(OR($I568="",COUNTIF($R:$R,$I568)&gt;0),1,COUNTIF($B:$B,$I568)),0))</f>
        <v/>
      </c>
      <c r="V568" s="143"/>
    </row>
    <row r="569" spans="1:22" ht="15" customHeight="1" x14ac:dyDescent="0.25">
      <c r="A569" s="152">
        <f t="shared" si="26"/>
        <v>563</v>
      </c>
      <c r="B569" s="170"/>
      <c r="C569" s="170"/>
      <c r="D569" s="170"/>
      <c r="E569" s="170"/>
      <c r="F569" s="170"/>
      <c r="G569" s="175"/>
      <c r="H569" s="175"/>
      <c r="I569" s="170"/>
      <c r="J569" s="176"/>
      <c r="K569" s="153"/>
      <c r="L569" s="170"/>
      <c r="M569" s="170"/>
      <c r="N569" s="170" t="s">
        <v>40</v>
      </c>
      <c r="O569" s="170"/>
      <c r="P569" s="170"/>
      <c r="Q569" s="158" t="str">
        <f t="shared" si="24"/>
        <v/>
      </c>
      <c r="R569" s="159" t="str">
        <f t="shared" si="25"/>
        <v/>
      </c>
      <c r="S569" s="156"/>
      <c r="T569" s="157" t="str">
        <f>IF($B569="","",IF(AND($Q569="yes",SUMPRODUCT((T$6:T568&gt;0)*($B$6:$B568=$B569)*1)=0),MAX(T$6:T568)+1,0))</f>
        <v/>
      </c>
      <c r="U569" s="157" t="str">
        <f>IF($B569="","",IF($Q569="yes",MAX(U$6:U568)+IF(OR($I569="",COUNTIF($R:$R,$I569)&gt;0),1,COUNTIF($B:$B,$I569)),0))</f>
        <v/>
      </c>
      <c r="V569" s="143"/>
    </row>
    <row r="570" spans="1:22" ht="15" customHeight="1" x14ac:dyDescent="0.25">
      <c r="A570" s="152">
        <f t="shared" si="26"/>
        <v>564</v>
      </c>
      <c r="B570" s="170"/>
      <c r="C570" s="170"/>
      <c r="D570" s="170"/>
      <c r="E570" s="170"/>
      <c r="F570" s="170"/>
      <c r="G570" s="175"/>
      <c r="H570" s="175"/>
      <c r="I570" s="170"/>
      <c r="J570" s="176"/>
      <c r="K570" s="153"/>
      <c r="L570" s="170"/>
      <c r="M570" s="170"/>
      <c r="N570" s="170" t="s">
        <v>40</v>
      </c>
      <c r="O570" s="170"/>
      <c r="P570" s="170"/>
      <c r="Q570" s="158" t="str">
        <f t="shared" si="24"/>
        <v/>
      </c>
      <c r="R570" s="159" t="str">
        <f t="shared" si="25"/>
        <v/>
      </c>
      <c r="S570" s="156"/>
      <c r="T570" s="157" t="str">
        <f>IF($B570="","",IF(AND($Q570="yes",SUMPRODUCT((T$6:T569&gt;0)*($B$6:$B569=$B570)*1)=0),MAX(T$6:T569)+1,0))</f>
        <v/>
      </c>
      <c r="U570" s="157" t="str">
        <f>IF($B570="","",IF($Q570="yes",MAX(U$6:U569)+IF(OR($I570="",COUNTIF($R:$R,$I570)&gt;0),1,COUNTIF($B:$B,$I570)),0))</f>
        <v/>
      </c>
      <c r="V570" s="143"/>
    </row>
    <row r="571" spans="1:22" ht="15" customHeight="1" x14ac:dyDescent="0.25">
      <c r="A571" s="152">
        <f t="shared" si="26"/>
        <v>565</v>
      </c>
      <c r="B571" s="170"/>
      <c r="C571" s="170"/>
      <c r="D571" s="170"/>
      <c r="E571" s="170"/>
      <c r="F571" s="170"/>
      <c r="G571" s="175"/>
      <c r="H571" s="175"/>
      <c r="I571" s="170"/>
      <c r="J571" s="176"/>
      <c r="K571" s="153"/>
      <c r="L571" s="170"/>
      <c r="M571" s="170"/>
      <c r="N571" s="170" t="s">
        <v>40</v>
      </c>
      <c r="O571" s="170"/>
      <c r="P571" s="170"/>
      <c r="Q571" s="158" t="str">
        <f t="shared" si="24"/>
        <v/>
      </c>
      <c r="R571" s="159" t="str">
        <f t="shared" si="25"/>
        <v/>
      </c>
      <c r="S571" s="156"/>
      <c r="T571" s="157" t="str">
        <f>IF($B571="","",IF(AND($Q571="yes",SUMPRODUCT((T$6:T570&gt;0)*($B$6:$B570=$B571)*1)=0),MAX(T$6:T570)+1,0))</f>
        <v/>
      </c>
      <c r="U571" s="157" t="str">
        <f>IF($B571="","",IF($Q571="yes",MAX(U$6:U570)+IF(OR($I571="",COUNTIF($R:$R,$I571)&gt;0),1,COUNTIF($B:$B,$I571)),0))</f>
        <v/>
      </c>
      <c r="V571" s="143"/>
    </row>
    <row r="572" spans="1:22" ht="15" customHeight="1" x14ac:dyDescent="0.25">
      <c r="A572" s="152">
        <f t="shared" si="26"/>
        <v>566</v>
      </c>
      <c r="B572" s="170"/>
      <c r="C572" s="170"/>
      <c r="D572" s="170"/>
      <c r="E572" s="170"/>
      <c r="F572" s="170"/>
      <c r="G572" s="175"/>
      <c r="H572" s="175"/>
      <c r="I572" s="170"/>
      <c r="J572" s="176"/>
      <c r="K572" s="153"/>
      <c r="L572" s="170"/>
      <c r="M572" s="170"/>
      <c r="N572" s="170" t="s">
        <v>40</v>
      </c>
      <c r="O572" s="170"/>
      <c r="P572" s="170"/>
      <c r="Q572" s="158" t="str">
        <f t="shared" si="24"/>
        <v/>
      </c>
      <c r="R572" s="159" t="str">
        <f t="shared" si="25"/>
        <v/>
      </c>
      <c r="S572" s="156"/>
      <c r="T572" s="157" t="str">
        <f>IF($B572="","",IF(AND($Q572="yes",SUMPRODUCT((T$6:T571&gt;0)*($B$6:$B571=$B572)*1)=0),MAX(T$6:T571)+1,0))</f>
        <v/>
      </c>
      <c r="U572" s="157" t="str">
        <f>IF($B572="","",IF($Q572="yes",MAX(U$6:U571)+IF(OR($I572="",COUNTIF($R:$R,$I572)&gt;0),1,COUNTIF($B:$B,$I572)),0))</f>
        <v/>
      </c>
      <c r="V572" s="143"/>
    </row>
    <row r="573" spans="1:22" ht="15" customHeight="1" x14ac:dyDescent="0.25">
      <c r="A573" s="152">
        <f t="shared" si="26"/>
        <v>567</v>
      </c>
      <c r="B573" s="170"/>
      <c r="C573" s="170"/>
      <c r="D573" s="170"/>
      <c r="E573" s="170"/>
      <c r="F573" s="170"/>
      <c r="G573" s="175"/>
      <c r="H573" s="175"/>
      <c r="I573" s="170"/>
      <c r="J573" s="176"/>
      <c r="K573" s="153"/>
      <c r="L573" s="170"/>
      <c r="M573" s="170"/>
      <c r="N573" s="170" t="s">
        <v>40</v>
      </c>
      <c r="O573" s="170"/>
      <c r="P573" s="170"/>
      <c r="Q573" s="158" t="str">
        <f t="shared" si="24"/>
        <v/>
      </c>
      <c r="R573" s="159" t="str">
        <f t="shared" si="25"/>
        <v/>
      </c>
      <c r="S573" s="156"/>
      <c r="T573" s="157" t="str">
        <f>IF($B573="","",IF(AND($Q573="yes",SUMPRODUCT((T$6:T572&gt;0)*($B$6:$B572=$B573)*1)=0),MAX(T$6:T572)+1,0))</f>
        <v/>
      </c>
      <c r="U573" s="157" t="str">
        <f>IF($B573="","",IF($Q573="yes",MAX(U$6:U572)+IF(OR($I573="",COUNTIF($R:$R,$I573)&gt;0),1,COUNTIF($B:$B,$I573)),0))</f>
        <v/>
      </c>
      <c r="V573" s="143"/>
    </row>
    <row r="574" spans="1:22" ht="15" customHeight="1" x14ac:dyDescent="0.25">
      <c r="A574" s="152">
        <f t="shared" si="26"/>
        <v>568</v>
      </c>
      <c r="B574" s="170"/>
      <c r="C574" s="170"/>
      <c r="D574" s="170"/>
      <c r="E574" s="170"/>
      <c r="F574" s="170"/>
      <c r="G574" s="175"/>
      <c r="H574" s="175"/>
      <c r="I574" s="170"/>
      <c r="J574" s="176"/>
      <c r="K574" s="153"/>
      <c r="L574" s="170"/>
      <c r="M574" s="170"/>
      <c r="N574" s="170" t="s">
        <v>40</v>
      </c>
      <c r="O574" s="170"/>
      <c r="P574" s="170"/>
      <c r="Q574" s="158" t="str">
        <f t="shared" si="24"/>
        <v/>
      </c>
      <c r="R574" s="159" t="str">
        <f t="shared" si="25"/>
        <v/>
      </c>
      <c r="S574" s="156"/>
      <c r="T574" s="157" t="str">
        <f>IF($B574="","",IF(AND($Q574="yes",SUMPRODUCT((T$6:T573&gt;0)*($B$6:$B573=$B574)*1)=0),MAX(T$6:T573)+1,0))</f>
        <v/>
      </c>
      <c r="U574" s="157" t="str">
        <f>IF($B574="","",IF($Q574="yes",MAX(U$6:U573)+IF(OR($I574="",COUNTIF($R:$R,$I574)&gt;0),1,COUNTIF($B:$B,$I574)),0))</f>
        <v/>
      </c>
      <c r="V574" s="143"/>
    </row>
    <row r="575" spans="1:22" ht="15" customHeight="1" x14ac:dyDescent="0.25">
      <c r="A575" s="152">
        <f t="shared" si="26"/>
        <v>569</v>
      </c>
      <c r="B575" s="170"/>
      <c r="C575" s="170"/>
      <c r="D575" s="170"/>
      <c r="E575" s="170"/>
      <c r="F575" s="170"/>
      <c r="G575" s="175"/>
      <c r="H575" s="175"/>
      <c r="I575" s="170"/>
      <c r="J575" s="176"/>
      <c r="K575" s="153"/>
      <c r="L575" s="170"/>
      <c r="M575" s="170"/>
      <c r="N575" s="170" t="s">
        <v>40</v>
      </c>
      <c r="O575" s="170"/>
      <c r="P575" s="170"/>
      <c r="Q575" s="158" t="str">
        <f t="shared" si="24"/>
        <v/>
      </c>
      <c r="R575" s="159" t="str">
        <f t="shared" si="25"/>
        <v/>
      </c>
      <c r="S575" s="156"/>
      <c r="T575" s="157" t="str">
        <f>IF($B575="","",IF(AND($Q575="yes",SUMPRODUCT((T$6:T574&gt;0)*($B$6:$B574=$B575)*1)=0),MAX(T$6:T574)+1,0))</f>
        <v/>
      </c>
      <c r="U575" s="157" t="str">
        <f>IF($B575="","",IF($Q575="yes",MAX(U$6:U574)+IF(OR($I575="",COUNTIF($R:$R,$I575)&gt;0),1,COUNTIF($B:$B,$I575)),0))</f>
        <v/>
      </c>
      <c r="V575" s="143"/>
    </row>
    <row r="576" spans="1:22" ht="15" customHeight="1" x14ac:dyDescent="0.25">
      <c r="A576" s="152">
        <f t="shared" si="26"/>
        <v>570</v>
      </c>
      <c r="B576" s="170"/>
      <c r="C576" s="170"/>
      <c r="D576" s="170"/>
      <c r="E576" s="170"/>
      <c r="F576" s="170"/>
      <c r="G576" s="175"/>
      <c r="H576" s="175"/>
      <c r="I576" s="170"/>
      <c r="J576" s="176"/>
      <c r="K576" s="153"/>
      <c r="L576" s="170"/>
      <c r="M576" s="170"/>
      <c r="N576" s="170" t="s">
        <v>40</v>
      </c>
      <c r="O576" s="170"/>
      <c r="P576" s="170"/>
      <c r="Q576" s="158" t="str">
        <f t="shared" si="24"/>
        <v/>
      </c>
      <c r="R576" s="159" t="str">
        <f t="shared" si="25"/>
        <v/>
      </c>
      <c r="S576" s="156"/>
      <c r="T576" s="157" t="str">
        <f>IF($B576="","",IF(AND($Q576="yes",SUMPRODUCT((T$6:T575&gt;0)*($B$6:$B575=$B576)*1)=0),MAX(T$6:T575)+1,0))</f>
        <v/>
      </c>
      <c r="U576" s="157" t="str">
        <f>IF($B576="","",IF($Q576="yes",MAX(U$6:U575)+IF(OR($I576="",COUNTIF($R:$R,$I576)&gt;0),1,COUNTIF($B:$B,$I576)),0))</f>
        <v/>
      </c>
      <c r="V576" s="143"/>
    </row>
    <row r="577" spans="1:22" ht="15" customHeight="1" x14ac:dyDescent="0.25">
      <c r="A577" s="152">
        <f t="shared" si="26"/>
        <v>571</v>
      </c>
      <c r="B577" s="170"/>
      <c r="C577" s="170"/>
      <c r="D577" s="170"/>
      <c r="E577" s="170"/>
      <c r="F577" s="170"/>
      <c r="G577" s="175"/>
      <c r="H577" s="175"/>
      <c r="I577" s="170"/>
      <c r="J577" s="176"/>
      <c r="K577" s="153"/>
      <c r="L577" s="170"/>
      <c r="M577" s="170"/>
      <c r="N577" s="170" t="s">
        <v>40</v>
      </c>
      <c r="O577" s="170"/>
      <c r="P577" s="170"/>
      <c r="Q577" s="158" t="str">
        <f t="shared" si="24"/>
        <v/>
      </c>
      <c r="R577" s="159" t="str">
        <f t="shared" si="25"/>
        <v/>
      </c>
      <c r="S577" s="156"/>
      <c r="T577" s="157" t="str">
        <f>IF($B577="","",IF(AND($Q577="yes",SUMPRODUCT((T$6:T576&gt;0)*($B$6:$B576=$B577)*1)=0),MAX(T$6:T576)+1,0))</f>
        <v/>
      </c>
      <c r="U577" s="157" t="str">
        <f>IF($B577="","",IF($Q577="yes",MAX(U$6:U576)+IF(OR($I577="",COUNTIF($R:$R,$I577)&gt;0),1,COUNTIF($B:$B,$I577)),0))</f>
        <v/>
      </c>
      <c r="V577" s="143"/>
    </row>
    <row r="578" spans="1:22" ht="15" customHeight="1" x14ac:dyDescent="0.25">
      <c r="A578" s="152">
        <f t="shared" si="26"/>
        <v>572</v>
      </c>
      <c r="B578" s="170"/>
      <c r="C578" s="170"/>
      <c r="D578" s="170"/>
      <c r="E578" s="170"/>
      <c r="F578" s="170"/>
      <c r="G578" s="175"/>
      <c r="H578" s="175"/>
      <c r="I578" s="170"/>
      <c r="J578" s="176"/>
      <c r="K578" s="153"/>
      <c r="L578" s="170"/>
      <c r="M578" s="170"/>
      <c r="N578" s="170" t="s">
        <v>40</v>
      </c>
      <c r="O578" s="170"/>
      <c r="P578" s="170"/>
      <c r="Q578" s="158" t="str">
        <f t="shared" si="24"/>
        <v/>
      </c>
      <c r="R578" s="159" t="str">
        <f t="shared" si="25"/>
        <v/>
      </c>
      <c r="S578" s="156"/>
      <c r="T578" s="157" t="str">
        <f>IF($B578="","",IF(AND($Q578="yes",SUMPRODUCT((T$6:T577&gt;0)*($B$6:$B577=$B578)*1)=0),MAX(T$6:T577)+1,0))</f>
        <v/>
      </c>
      <c r="U578" s="157" t="str">
        <f>IF($B578="","",IF($Q578="yes",MAX(U$6:U577)+IF(OR($I578="",COUNTIF($R:$R,$I578)&gt;0),1,COUNTIF($B:$B,$I578)),0))</f>
        <v/>
      </c>
      <c r="V578" s="143"/>
    </row>
    <row r="579" spans="1:22" ht="15" customHeight="1" x14ac:dyDescent="0.25">
      <c r="A579" s="152">
        <f t="shared" si="26"/>
        <v>573</v>
      </c>
      <c r="B579" s="170"/>
      <c r="C579" s="170"/>
      <c r="D579" s="170"/>
      <c r="E579" s="170"/>
      <c r="F579" s="170"/>
      <c r="G579" s="175"/>
      <c r="H579" s="175"/>
      <c r="I579" s="170"/>
      <c r="J579" s="176"/>
      <c r="K579" s="153"/>
      <c r="L579" s="170"/>
      <c r="M579" s="170"/>
      <c r="N579" s="170" t="s">
        <v>40</v>
      </c>
      <c r="O579" s="170"/>
      <c r="P579" s="170"/>
      <c r="Q579" s="158" t="str">
        <f t="shared" si="24"/>
        <v/>
      </c>
      <c r="R579" s="159" t="str">
        <f t="shared" si="25"/>
        <v/>
      </c>
      <c r="S579" s="156"/>
      <c r="T579" s="157" t="str">
        <f>IF($B579="","",IF(AND($Q579="yes",SUMPRODUCT((T$6:T578&gt;0)*($B$6:$B578=$B579)*1)=0),MAX(T$6:T578)+1,0))</f>
        <v/>
      </c>
      <c r="U579" s="157" t="str">
        <f>IF($B579="","",IF($Q579="yes",MAX(U$6:U578)+IF(OR($I579="",COUNTIF($R:$R,$I579)&gt;0),1,COUNTIF($B:$B,$I579)),0))</f>
        <v/>
      </c>
      <c r="V579" s="143"/>
    </row>
    <row r="580" spans="1:22" ht="15" customHeight="1" x14ac:dyDescent="0.25">
      <c r="A580" s="152">
        <f t="shared" si="26"/>
        <v>574</v>
      </c>
      <c r="B580" s="170"/>
      <c r="C580" s="170"/>
      <c r="D580" s="170"/>
      <c r="E580" s="170"/>
      <c r="F580" s="170"/>
      <c r="G580" s="175"/>
      <c r="H580" s="175"/>
      <c r="I580" s="170"/>
      <c r="J580" s="176"/>
      <c r="K580" s="153"/>
      <c r="L580" s="170"/>
      <c r="M580" s="170"/>
      <c r="N580" s="170" t="s">
        <v>40</v>
      </c>
      <c r="O580" s="170"/>
      <c r="P580" s="170"/>
      <c r="Q580" s="158" t="str">
        <f t="shared" si="24"/>
        <v/>
      </c>
      <c r="R580" s="159" t="str">
        <f t="shared" si="25"/>
        <v/>
      </c>
      <c r="S580" s="156"/>
      <c r="T580" s="157" t="str">
        <f>IF($B580="","",IF(AND($Q580="yes",SUMPRODUCT((T$6:T579&gt;0)*($B$6:$B579=$B580)*1)=0),MAX(T$6:T579)+1,0))</f>
        <v/>
      </c>
      <c r="U580" s="157" t="str">
        <f>IF($B580="","",IF($Q580="yes",MAX(U$6:U579)+IF(OR($I580="",COUNTIF($R:$R,$I580)&gt;0),1,COUNTIF($B:$B,$I580)),0))</f>
        <v/>
      </c>
      <c r="V580" s="143"/>
    </row>
    <row r="581" spans="1:22" ht="15" customHeight="1" x14ac:dyDescent="0.25">
      <c r="A581" s="152">
        <f t="shared" si="26"/>
        <v>575</v>
      </c>
      <c r="B581" s="170"/>
      <c r="C581" s="170"/>
      <c r="D581" s="170"/>
      <c r="E581" s="170"/>
      <c r="F581" s="170"/>
      <c r="G581" s="175"/>
      <c r="H581" s="175"/>
      <c r="I581" s="170"/>
      <c r="J581" s="176"/>
      <c r="K581" s="153"/>
      <c r="L581" s="170"/>
      <c r="M581" s="170"/>
      <c r="N581" s="170" t="s">
        <v>40</v>
      </c>
      <c r="O581" s="170"/>
      <c r="P581" s="170"/>
      <c r="Q581" s="158" t="str">
        <f t="shared" si="24"/>
        <v/>
      </c>
      <c r="R581" s="159" t="str">
        <f t="shared" si="25"/>
        <v/>
      </c>
      <c r="S581" s="156"/>
      <c r="T581" s="157" t="str">
        <f>IF($B581="","",IF(AND($Q581="yes",SUMPRODUCT((T$6:T580&gt;0)*($B$6:$B580=$B581)*1)=0),MAX(T$6:T580)+1,0))</f>
        <v/>
      </c>
      <c r="U581" s="157" t="str">
        <f>IF($B581="","",IF($Q581="yes",MAX(U$6:U580)+IF(OR($I581="",COUNTIF($R:$R,$I581)&gt;0),1,COUNTIF($B:$B,$I581)),0))</f>
        <v/>
      </c>
      <c r="V581" s="143"/>
    </row>
    <row r="582" spans="1:22" ht="15" customHeight="1" x14ac:dyDescent="0.25">
      <c r="A582" s="152">
        <f t="shared" si="26"/>
        <v>576</v>
      </c>
      <c r="B582" s="170"/>
      <c r="C582" s="170"/>
      <c r="D582" s="170"/>
      <c r="E582" s="170"/>
      <c r="F582" s="170"/>
      <c r="G582" s="175"/>
      <c r="H582" s="175"/>
      <c r="I582" s="170"/>
      <c r="J582" s="176"/>
      <c r="K582" s="153"/>
      <c r="L582" s="170"/>
      <c r="M582" s="170"/>
      <c r="N582" s="170" t="s">
        <v>40</v>
      </c>
      <c r="O582" s="170"/>
      <c r="P582" s="170"/>
      <c r="Q582" s="158" t="str">
        <f t="shared" si="24"/>
        <v/>
      </c>
      <c r="R582" s="159" t="str">
        <f t="shared" si="25"/>
        <v/>
      </c>
      <c r="S582" s="156"/>
      <c r="T582" s="157" t="str">
        <f>IF($B582="","",IF(AND($Q582="yes",SUMPRODUCT((T$6:T581&gt;0)*($B$6:$B581=$B582)*1)=0),MAX(T$6:T581)+1,0))</f>
        <v/>
      </c>
      <c r="U582" s="157" t="str">
        <f>IF($B582="","",IF($Q582="yes",MAX(U$6:U581)+IF(OR($I582="",COUNTIF($R:$R,$I582)&gt;0),1,COUNTIF($B:$B,$I582)),0))</f>
        <v/>
      </c>
      <c r="V582" s="143"/>
    </row>
    <row r="583" spans="1:22" ht="15" customHeight="1" x14ac:dyDescent="0.25">
      <c r="A583" s="152">
        <f t="shared" si="26"/>
        <v>577</v>
      </c>
      <c r="B583" s="170"/>
      <c r="C583" s="170"/>
      <c r="D583" s="170"/>
      <c r="E583" s="170"/>
      <c r="F583" s="170"/>
      <c r="G583" s="175"/>
      <c r="H583" s="175"/>
      <c r="I583" s="170"/>
      <c r="J583" s="176"/>
      <c r="K583" s="153"/>
      <c r="L583" s="170"/>
      <c r="M583" s="170"/>
      <c r="N583" s="170" t="s">
        <v>40</v>
      </c>
      <c r="O583" s="170"/>
      <c r="P583" s="170"/>
      <c r="Q583" s="158" t="str">
        <f t="shared" ref="Q583:Q646" si="27">IF($B583="","",IF(COUNTIF($L583:$P583,"=Yes")&gt;0,"Yes","No"))</f>
        <v/>
      </c>
      <c r="R583" s="159" t="str">
        <f t="shared" ref="R583:R646" si="28">IF($B583="","",IFERROR(IF($Q583="Yes",$B583,VLOOKUP($I583,LE_Inputs,COLUMNS(LE_Inputs),FALSE)),"None"))</f>
        <v/>
      </c>
      <c r="S583" s="156"/>
      <c r="T583" s="157" t="str">
        <f>IF($B583="","",IF(AND($Q583="yes",SUMPRODUCT((T$6:T582&gt;0)*($B$6:$B582=$B583)*1)=0),MAX(T$6:T582)+1,0))</f>
        <v/>
      </c>
      <c r="U583" s="157" t="str">
        <f>IF($B583="","",IF($Q583="yes",MAX(U$6:U582)+IF(OR($I583="",COUNTIF($R:$R,$I583)&gt;0),1,COUNTIF($B:$B,$I583)),0))</f>
        <v/>
      </c>
      <c r="V583" s="143"/>
    </row>
    <row r="584" spans="1:22" ht="15" customHeight="1" x14ac:dyDescent="0.25">
      <c r="A584" s="152">
        <f t="shared" si="26"/>
        <v>578</v>
      </c>
      <c r="B584" s="170"/>
      <c r="C584" s="170"/>
      <c r="D584" s="170"/>
      <c r="E584" s="170"/>
      <c r="F584" s="170"/>
      <c r="G584" s="175"/>
      <c r="H584" s="175"/>
      <c r="I584" s="170"/>
      <c r="J584" s="176"/>
      <c r="K584" s="153"/>
      <c r="L584" s="170"/>
      <c r="M584" s="170"/>
      <c r="N584" s="170" t="s">
        <v>40</v>
      </c>
      <c r="O584" s="170"/>
      <c r="P584" s="170"/>
      <c r="Q584" s="158" t="str">
        <f t="shared" si="27"/>
        <v/>
      </c>
      <c r="R584" s="159" t="str">
        <f t="shared" si="28"/>
        <v/>
      </c>
      <c r="S584" s="156"/>
      <c r="T584" s="157" t="str">
        <f>IF($B584="","",IF(AND($Q584="yes",SUMPRODUCT((T$6:T583&gt;0)*($B$6:$B583=$B584)*1)=0),MAX(T$6:T583)+1,0))</f>
        <v/>
      </c>
      <c r="U584" s="157" t="str">
        <f>IF($B584="","",IF($Q584="yes",MAX(U$6:U583)+IF(OR($I584="",COUNTIF($R:$R,$I584)&gt;0),1,COUNTIF($B:$B,$I584)),0))</f>
        <v/>
      </c>
      <c r="V584" s="143"/>
    </row>
    <row r="585" spans="1:22" ht="15" customHeight="1" x14ac:dyDescent="0.25">
      <c r="A585" s="152">
        <f t="shared" ref="A585:A648" si="29">A584+1</f>
        <v>579</v>
      </c>
      <c r="B585" s="170"/>
      <c r="C585" s="170"/>
      <c r="D585" s="170"/>
      <c r="E585" s="170"/>
      <c r="F585" s="170"/>
      <c r="G585" s="175"/>
      <c r="H585" s="175"/>
      <c r="I585" s="170"/>
      <c r="J585" s="176"/>
      <c r="K585" s="153"/>
      <c r="L585" s="170"/>
      <c r="M585" s="170"/>
      <c r="N585" s="170" t="s">
        <v>40</v>
      </c>
      <c r="O585" s="170"/>
      <c r="P585" s="170"/>
      <c r="Q585" s="158" t="str">
        <f t="shared" si="27"/>
        <v/>
      </c>
      <c r="R585" s="159" t="str">
        <f t="shared" si="28"/>
        <v/>
      </c>
      <c r="S585" s="156"/>
      <c r="T585" s="157" t="str">
        <f>IF($B585="","",IF(AND($Q585="yes",SUMPRODUCT((T$6:T584&gt;0)*($B$6:$B584=$B585)*1)=0),MAX(T$6:T584)+1,0))</f>
        <v/>
      </c>
      <c r="U585" s="157" t="str">
        <f>IF($B585="","",IF($Q585="yes",MAX(U$6:U584)+IF(OR($I585="",COUNTIF($R:$R,$I585)&gt;0),1,COUNTIF($B:$B,$I585)),0))</f>
        <v/>
      </c>
      <c r="V585" s="143"/>
    </row>
    <row r="586" spans="1:22" ht="15" customHeight="1" x14ac:dyDescent="0.25">
      <c r="A586" s="152">
        <f t="shared" si="29"/>
        <v>580</v>
      </c>
      <c r="B586" s="170"/>
      <c r="C586" s="170"/>
      <c r="D586" s="170"/>
      <c r="E586" s="170"/>
      <c r="F586" s="170"/>
      <c r="G586" s="175"/>
      <c r="H586" s="175"/>
      <c r="I586" s="170"/>
      <c r="J586" s="176"/>
      <c r="K586" s="153"/>
      <c r="L586" s="170"/>
      <c r="M586" s="170"/>
      <c r="N586" s="170" t="s">
        <v>40</v>
      </c>
      <c r="O586" s="170"/>
      <c r="P586" s="170"/>
      <c r="Q586" s="158" t="str">
        <f t="shared" si="27"/>
        <v/>
      </c>
      <c r="R586" s="159" t="str">
        <f t="shared" si="28"/>
        <v/>
      </c>
      <c r="S586" s="156"/>
      <c r="T586" s="157" t="str">
        <f>IF($B586="","",IF(AND($Q586="yes",SUMPRODUCT((T$6:T585&gt;0)*($B$6:$B585=$B586)*1)=0),MAX(T$6:T585)+1,0))</f>
        <v/>
      </c>
      <c r="U586" s="157" t="str">
        <f>IF($B586="","",IF($Q586="yes",MAX(U$6:U585)+IF(OR($I586="",COUNTIF($R:$R,$I586)&gt;0),1,COUNTIF($B:$B,$I586)),0))</f>
        <v/>
      </c>
      <c r="V586" s="143"/>
    </row>
    <row r="587" spans="1:22" ht="15" customHeight="1" x14ac:dyDescent="0.25">
      <c r="A587" s="152">
        <f t="shared" si="29"/>
        <v>581</v>
      </c>
      <c r="B587" s="170"/>
      <c r="C587" s="170"/>
      <c r="D587" s="170"/>
      <c r="E587" s="170"/>
      <c r="F587" s="170"/>
      <c r="G587" s="175"/>
      <c r="H587" s="175"/>
      <c r="I587" s="170"/>
      <c r="J587" s="176"/>
      <c r="K587" s="153"/>
      <c r="L587" s="170"/>
      <c r="M587" s="170"/>
      <c r="N587" s="170" t="s">
        <v>40</v>
      </c>
      <c r="O587" s="170"/>
      <c r="P587" s="170"/>
      <c r="Q587" s="158" t="str">
        <f t="shared" si="27"/>
        <v/>
      </c>
      <c r="R587" s="159" t="str">
        <f t="shared" si="28"/>
        <v/>
      </c>
      <c r="S587" s="156"/>
      <c r="T587" s="157" t="str">
        <f>IF($B587="","",IF(AND($Q587="yes",SUMPRODUCT((T$6:T586&gt;0)*($B$6:$B586=$B587)*1)=0),MAX(T$6:T586)+1,0))</f>
        <v/>
      </c>
      <c r="U587" s="157" t="str">
        <f>IF($B587="","",IF($Q587="yes",MAX(U$6:U586)+IF(OR($I587="",COUNTIF($R:$R,$I587)&gt;0),1,COUNTIF($B:$B,$I587)),0))</f>
        <v/>
      </c>
      <c r="V587" s="143"/>
    </row>
    <row r="588" spans="1:22" ht="15" customHeight="1" x14ac:dyDescent="0.25">
      <c r="A588" s="152">
        <f t="shared" si="29"/>
        <v>582</v>
      </c>
      <c r="B588" s="170"/>
      <c r="C588" s="170"/>
      <c r="D588" s="170"/>
      <c r="E588" s="170"/>
      <c r="F588" s="170"/>
      <c r="G588" s="175"/>
      <c r="H588" s="175"/>
      <c r="I588" s="170"/>
      <c r="J588" s="176"/>
      <c r="K588" s="153"/>
      <c r="L588" s="170"/>
      <c r="M588" s="170"/>
      <c r="N588" s="170" t="s">
        <v>40</v>
      </c>
      <c r="O588" s="170"/>
      <c r="P588" s="170"/>
      <c r="Q588" s="158" t="str">
        <f t="shared" si="27"/>
        <v/>
      </c>
      <c r="R588" s="159" t="str">
        <f t="shared" si="28"/>
        <v/>
      </c>
      <c r="S588" s="156"/>
      <c r="T588" s="157" t="str">
        <f>IF($B588="","",IF(AND($Q588="yes",SUMPRODUCT((T$6:T587&gt;0)*($B$6:$B587=$B588)*1)=0),MAX(T$6:T587)+1,0))</f>
        <v/>
      </c>
      <c r="U588" s="157" t="str">
        <f>IF($B588="","",IF($Q588="yes",MAX(U$6:U587)+IF(OR($I588="",COUNTIF($R:$R,$I588)&gt;0),1,COUNTIF($B:$B,$I588)),0))</f>
        <v/>
      </c>
      <c r="V588" s="143"/>
    </row>
    <row r="589" spans="1:22" ht="15" customHeight="1" x14ac:dyDescent="0.25">
      <c r="A589" s="152">
        <f t="shared" si="29"/>
        <v>583</v>
      </c>
      <c r="B589" s="170"/>
      <c r="C589" s="170"/>
      <c r="D589" s="170"/>
      <c r="E589" s="170"/>
      <c r="F589" s="170"/>
      <c r="G589" s="175"/>
      <c r="H589" s="175"/>
      <c r="I589" s="170"/>
      <c r="J589" s="176"/>
      <c r="K589" s="153"/>
      <c r="L589" s="170"/>
      <c r="M589" s="170"/>
      <c r="N589" s="170" t="s">
        <v>40</v>
      </c>
      <c r="O589" s="170"/>
      <c r="P589" s="170"/>
      <c r="Q589" s="158" t="str">
        <f t="shared" si="27"/>
        <v/>
      </c>
      <c r="R589" s="159" t="str">
        <f t="shared" si="28"/>
        <v/>
      </c>
      <c r="S589" s="156"/>
      <c r="T589" s="157" t="str">
        <f>IF($B589="","",IF(AND($Q589="yes",SUMPRODUCT((T$6:T588&gt;0)*($B$6:$B588=$B589)*1)=0),MAX(T$6:T588)+1,0))</f>
        <v/>
      </c>
      <c r="U589" s="157" t="str">
        <f>IF($B589="","",IF($Q589="yes",MAX(U$6:U588)+IF(OR($I589="",COUNTIF($R:$R,$I589)&gt;0),1,COUNTIF($B:$B,$I589)),0))</f>
        <v/>
      </c>
      <c r="V589" s="143"/>
    </row>
    <row r="590" spans="1:22" ht="15" customHeight="1" x14ac:dyDescent="0.25">
      <c r="A590" s="152">
        <f t="shared" si="29"/>
        <v>584</v>
      </c>
      <c r="B590" s="170"/>
      <c r="C590" s="170"/>
      <c r="D590" s="170"/>
      <c r="E590" s="170"/>
      <c r="F590" s="170"/>
      <c r="G590" s="175"/>
      <c r="H590" s="175"/>
      <c r="I590" s="170"/>
      <c r="J590" s="176"/>
      <c r="K590" s="153"/>
      <c r="L590" s="170"/>
      <c r="M590" s="170"/>
      <c r="N590" s="170" t="s">
        <v>40</v>
      </c>
      <c r="O590" s="170"/>
      <c r="P590" s="170"/>
      <c r="Q590" s="158" t="str">
        <f t="shared" si="27"/>
        <v/>
      </c>
      <c r="R590" s="159" t="str">
        <f t="shared" si="28"/>
        <v/>
      </c>
      <c r="S590" s="156"/>
      <c r="T590" s="157" t="str">
        <f>IF($B590="","",IF(AND($Q590="yes",SUMPRODUCT((T$6:T589&gt;0)*($B$6:$B589=$B590)*1)=0),MAX(T$6:T589)+1,0))</f>
        <v/>
      </c>
      <c r="U590" s="157" t="str">
        <f>IF($B590="","",IF($Q590="yes",MAX(U$6:U589)+IF(OR($I590="",COUNTIF($R:$R,$I590)&gt;0),1,COUNTIF($B:$B,$I590)),0))</f>
        <v/>
      </c>
      <c r="V590" s="143"/>
    </row>
    <row r="591" spans="1:22" ht="15" customHeight="1" x14ac:dyDescent="0.25">
      <c r="A591" s="152">
        <f t="shared" si="29"/>
        <v>585</v>
      </c>
      <c r="B591" s="170"/>
      <c r="C591" s="170"/>
      <c r="D591" s="170"/>
      <c r="E591" s="170"/>
      <c r="F591" s="170"/>
      <c r="G591" s="175"/>
      <c r="H591" s="175"/>
      <c r="I591" s="170"/>
      <c r="J591" s="176"/>
      <c r="K591" s="153"/>
      <c r="L591" s="170"/>
      <c r="M591" s="170"/>
      <c r="N591" s="170" t="s">
        <v>40</v>
      </c>
      <c r="O591" s="170"/>
      <c r="P591" s="170"/>
      <c r="Q591" s="158" t="str">
        <f t="shared" si="27"/>
        <v/>
      </c>
      <c r="R591" s="159" t="str">
        <f t="shared" si="28"/>
        <v/>
      </c>
      <c r="S591" s="156"/>
      <c r="T591" s="157" t="str">
        <f>IF($B591="","",IF(AND($Q591="yes",SUMPRODUCT((T$6:T590&gt;0)*($B$6:$B590=$B591)*1)=0),MAX(T$6:T590)+1,0))</f>
        <v/>
      </c>
      <c r="U591" s="157" t="str">
        <f>IF($B591="","",IF($Q591="yes",MAX(U$6:U590)+IF(OR($I591="",COUNTIF($R:$R,$I591)&gt;0),1,COUNTIF($B:$B,$I591)),0))</f>
        <v/>
      </c>
      <c r="V591" s="143"/>
    </row>
    <row r="592" spans="1:22" ht="15" customHeight="1" x14ac:dyDescent="0.25">
      <c r="A592" s="152">
        <f t="shared" si="29"/>
        <v>586</v>
      </c>
      <c r="B592" s="170"/>
      <c r="C592" s="170"/>
      <c r="D592" s="170"/>
      <c r="E592" s="170"/>
      <c r="F592" s="170"/>
      <c r="G592" s="175"/>
      <c r="H592" s="175"/>
      <c r="I592" s="170"/>
      <c r="J592" s="176"/>
      <c r="K592" s="153"/>
      <c r="L592" s="170"/>
      <c r="M592" s="170"/>
      <c r="N592" s="170" t="s">
        <v>40</v>
      </c>
      <c r="O592" s="170"/>
      <c r="P592" s="170"/>
      <c r="Q592" s="158" t="str">
        <f t="shared" si="27"/>
        <v/>
      </c>
      <c r="R592" s="159" t="str">
        <f t="shared" si="28"/>
        <v/>
      </c>
      <c r="S592" s="156"/>
      <c r="T592" s="157" t="str">
        <f>IF($B592="","",IF(AND($Q592="yes",SUMPRODUCT((T$6:T591&gt;0)*($B$6:$B591=$B592)*1)=0),MAX(T$6:T591)+1,0))</f>
        <v/>
      </c>
      <c r="U592" s="157" t="str">
        <f>IF($B592="","",IF($Q592="yes",MAX(U$6:U591)+IF(OR($I592="",COUNTIF($R:$R,$I592)&gt;0),1,COUNTIF($B:$B,$I592)),0))</f>
        <v/>
      </c>
      <c r="V592" s="143"/>
    </row>
    <row r="593" spans="1:22" ht="15" customHeight="1" x14ac:dyDescent="0.25">
      <c r="A593" s="152">
        <f t="shared" si="29"/>
        <v>587</v>
      </c>
      <c r="B593" s="170"/>
      <c r="C593" s="170"/>
      <c r="D593" s="170"/>
      <c r="E593" s="170"/>
      <c r="F593" s="170"/>
      <c r="G593" s="175"/>
      <c r="H593" s="175"/>
      <c r="I593" s="170"/>
      <c r="J593" s="176"/>
      <c r="K593" s="153"/>
      <c r="L593" s="170"/>
      <c r="M593" s="170"/>
      <c r="N593" s="170" t="s">
        <v>40</v>
      </c>
      <c r="O593" s="170"/>
      <c r="P593" s="170"/>
      <c r="Q593" s="158" t="str">
        <f t="shared" si="27"/>
        <v/>
      </c>
      <c r="R593" s="159" t="str">
        <f t="shared" si="28"/>
        <v/>
      </c>
      <c r="S593" s="156"/>
      <c r="T593" s="157" t="str">
        <f>IF($B593="","",IF(AND($Q593="yes",SUMPRODUCT((T$6:T592&gt;0)*($B$6:$B592=$B593)*1)=0),MAX(T$6:T592)+1,0))</f>
        <v/>
      </c>
      <c r="U593" s="157" t="str">
        <f>IF($B593="","",IF($Q593="yes",MAX(U$6:U592)+IF(OR($I593="",COUNTIF($R:$R,$I593)&gt;0),1,COUNTIF($B:$B,$I593)),0))</f>
        <v/>
      </c>
      <c r="V593" s="143"/>
    </row>
    <row r="594" spans="1:22" ht="15" customHeight="1" x14ac:dyDescent="0.25">
      <c r="A594" s="152">
        <f t="shared" si="29"/>
        <v>588</v>
      </c>
      <c r="B594" s="170"/>
      <c r="C594" s="170"/>
      <c r="D594" s="170"/>
      <c r="E594" s="170"/>
      <c r="F594" s="170"/>
      <c r="G594" s="175"/>
      <c r="H594" s="175"/>
      <c r="I594" s="170"/>
      <c r="J594" s="176"/>
      <c r="K594" s="153"/>
      <c r="L594" s="170"/>
      <c r="M594" s="170"/>
      <c r="N594" s="170" t="s">
        <v>40</v>
      </c>
      <c r="O594" s="170"/>
      <c r="P594" s="170"/>
      <c r="Q594" s="158" t="str">
        <f t="shared" si="27"/>
        <v/>
      </c>
      <c r="R594" s="159" t="str">
        <f t="shared" si="28"/>
        <v/>
      </c>
      <c r="S594" s="156"/>
      <c r="T594" s="157" t="str">
        <f>IF($B594="","",IF(AND($Q594="yes",SUMPRODUCT((T$6:T593&gt;0)*($B$6:$B593=$B594)*1)=0),MAX(T$6:T593)+1,0))</f>
        <v/>
      </c>
      <c r="U594" s="157" t="str">
        <f>IF($B594="","",IF($Q594="yes",MAX(U$6:U593)+IF(OR($I594="",COUNTIF($R:$R,$I594)&gt;0),1,COUNTIF($B:$B,$I594)),0))</f>
        <v/>
      </c>
      <c r="V594" s="143"/>
    </row>
    <row r="595" spans="1:22" ht="15" customHeight="1" x14ac:dyDescent="0.25">
      <c r="A595" s="152">
        <f t="shared" si="29"/>
        <v>589</v>
      </c>
      <c r="B595" s="170"/>
      <c r="C595" s="170"/>
      <c r="D595" s="170"/>
      <c r="E595" s="170"/>
      <c r="F595" s="170"/>
      <c r="G595" s="175"/>
      <c r="H595" s="175"/>
      <c r="I595" s="170"/>
      <c r="J595" s="176"/>
      <c r="K595" s="153"/>
      <c r="L595" s="170"/>
      <c r="M595" s="170"/>
      <c r="N595" s="170" t="s">
        <v>40</v>
      </c>
      <c r="O595" s="170"/>
      <c r="P595" s="170"/>
      <c r="Q595" s="158" t="str">
        <f t="shared" si="27"/>
        <v/>
      </c>
      <c r="R595" s="159" t="str">
        <f t="shared" si="28"/>
        <v/>
      </c>
      <c r="S595" s="156"/>
      <c r="T595" s="157" t="str">
        <f>IF($B595="","",IF(AND($Q595="yes",SUMPRODUCT((T$6:T594&gt;0)*($B$6:$B594=$B595)*1)=0),MAX(T$6:T594)+1,0))</f>
        <v/>
      </c>
      <c r="U595" s="157" t="str">
        <f>IF($B595="","",IF($Q595="yes",MAX(U$6:U594)+IF(OR($I595="",COUNTIF($R:$R,$I595)&gt;0),1,COUNTIF($B:$B,$I595)),0))</f>
        <v/>
      </c>
      <c r="V595" s="143"/>
    </row>
    <row r="596" spans="1:22" ht="15" customHeight="1" x14ac:dyDescent="0.25">
      <c r="A596" s="152">
        <f t="shared" si="29"/>
        <v>590</v>
      </c>
      <c r="B596" s="170"/>
      <c r="C596" s="170"/>
      <c r="D596" s="170"/>
      <c r="E596" s="170"/>
      <c r="F596" s="170"/>
      <c r="G596" s="175"/>
      <c r="H596" s="175"/>
      <c r="I596" s="170"/>
      <c r="J596" s="176"/>
      <c r="K596" s="153"/>
      <c r="L596" s="170"/>
      <c r="M596" s="170"/>
      <c r="N596" s="170" t="s">
        <v>40</v>
      </c>
      <c r="O596" s="170"/>
      <c r="P596" s="170"/>
      <c r="Q596" s="158" t="str">
        <f t="shared" si="27"/>
        <v/>
      </c>
      <c r="R596" s="159" t="str">
        <f t="shared" si="28"/>
        <v/>
      </c>
      <c r="S596" s="156"/>
      <c r="T596" s="157" t="str">
        <f>IF($B596="","",IF(AND($Q596="yes",SUMPRODUCT((T$6:T595&gt;0)*($B$6:$B595=$B596)*1)=0),MAX(T$6:T595)+1,0))</f>
        <v/>
      </c>
      <c r="U596" s="157" t="str">
        <f>IF($B596="","",IF($Q596="yes",MAX(U$6:U595)+IF(OR($I596="",COUNTIF($R:$R,$I596)&gt;0),1,COUNTIF($B:$B,$I596)),0))</f>
        <v/>
      </c>
      <c r="V596" s="143"/>
    </row>
    <row r="597" spans="1:22" ht="15" customHeight="1" x14ac:dyDescent="0.25">
      <c r="A597" s="152">
        <f t="shared" si="29"/>
        <v>591</v>
      </c>
      <c r="B597" s="170"/>
      <c r="C597" s="170"/>
      <c r="D597" s="170"/>
      <c r="E597" s="170"/>
      <c r="F597" s="170"/>
      <c r="G597" s="175"/>
      <c r="H597" s="175"/>
      <c r="I597" s="170"/>
      <c r="J597" s="176"/>
      <c r="K597" s="153"/>
      <c r="L597" s="170"/>
      <c r="M597" s="170"/>
      <c r="N597" s="170" t="s">
        <v>40</v>
      </c>
      <c r="O597" s="170"/>
      <c r="P597" s="170"/>
      <c r="Q597" s="158" t="str">
        <f t="shared" si="27"/>
        <v/>
      </c>
      <c r="R597" s="159" t="str">
        <f t="shared" si="28"/>
        <v/>
      </c>
      <c r="S597" s="156"/>
      <c r="T597" s="157" t="str">
        <f>IF($B597="","",IF(AND($Q597="yes",SUMPRODUCT((T$6:T596&gt;0)*($B$6:$B596=$B597)*1)=0),MAX(T$6:T596)+1,0))</f>
        <v/>
      </c>
      <c r="U597" s="157" t="str">
        <f>IF($B597="","",IF($Q597="yes",MAX(U$6:U596)+IF(OR($I597="",COUNTIF($R:$R,$I597)&gt;0),1,COUNTIF($B:$B,$I597)),0))</f>
        <v/>
      </c>
      <c r="V597" s="143"/>
    </row>
    <row r="598" spans="1:22" ht="15" customHeight="1" x14ac:dyDescent="0.25">
      <c r="A598" s="152">
        <f t="shared" si="29"/>
        <v>592</v>
      </c>
      <c r="B598" s="170"/>
      <c r="C598" s="170"/>
      <c r="D598" s="170"/>
      <c r="E598" s="170"/>
      <c r="F598" s="170"/>
      <c r="G598" s="175"/>
      <c r="H598" s="175"/>
      <c r="I598" s="170"/>
      <c r="J598" s="176"/>
      <c r="K598" s="153"/>
      <c r="L598" s="170"/>
      <c r="M598" s="170"/>
      <c r="N598" s="170" t="s">
        <v>40</v>
      </c>
      <c r="O598" s="170"/>
      <c r="P598" s="170"/>
      <c r="Q598" s="158" t="str">
        <f t="shared" si="27"/>
        <v/>
      </c>
      <c r="R598" s="159" t="str">
        <f t="shared" si="28"/>
        <v/>
      </c>
      <c r="S598" s="156"/>
      <c r="T598" s="157" t="str">
        <f>IF($B598="","",IF(AND($Q598="yes",SUMPRODUCT((T$6:T597&gt;0)*($B$6:$B597=$B598)*1)=0),MAX(T$6:T597)+1,0))</f>
        <v/>
      </c>
      <c r="U598" s="157" t="str">
        <f>IF($B598="","",IF($Q598="yes",MAX(U$6:U597)+IF(OR($I598="",COUNTIF($R:$R,$I598)&gt;0),1,COUNTIF($B:$B,$I598)),0))</f>
        <v/>
      </c>
      <c r="V598" s="143"/>
    </row>
    <row r="599" spans="1:22" ht="15" customHeight="1" x14ac:dyDescent="0.25">
      <c r="A599" s="152">
        <f t="shared" si="29"/>
        <v>593</v>
      </c>
      <c r="B599" s="170"/>
      <c r="C599" s="170"/>
      <c r="D599" s="170"/>
      <c r="E599" s="170"/>
      <c r="F599" s="170"/>
      <c r="G599" s="175"/>
      <c r="H599" s="175"/>
      <c r="I599" s="170"/>
      <c r="J599" s="176"/>
      <c r="K599" s="153"/>
      <c r="L599" s="170"/>
      <c r="M599" s="170"/>
      <c r="N599" s="170" t="s">
        <v>40</v>
      </c>
      <c r="O599" s="170"/>
      <c r="P599" s="170"/>
      <c r="Q599" s="158" t="str">
        <f t="shared" si="27"/>
        <v/>
      </c>
      <c r="R599" s="159" t="str">
        <f t="shared" si="28"/>
        <v/>
      </c>
      <c r="S599" s="156"/>
      <c r="T599" s="157" t="str">
        <f>IF($B599="","",IF(AND($Q599="yes",SUMPRODUCT((T$6:T598&gt;0)*($B$6:$B598=$B599)*1)=0),MAX(T$6:T598)+1,0))</f>
        <v/>
      </c>
      <c r="U599" s="157" t="str">
        <f>IF($B599="","",IF($Q599="yes",MAX(U$6:U598)+IF(OR($I599="",COUNTIF($R:$R,$I599)&gt;0),1,COUNTIF($B:$B,$I599)),0))</f>
        <v/>
      </c>
      <c r="V599" s="143"/>
    </row>
    <row r="600" spans="1:22" ht="15" customHeight="1" x14ac:dyDescent="0.25">
      <c r="A600" s="152">
        <f t="shared" si="29"/>
        <v>594</v>
      </c>
      <c r="B600" s="170"/>
      <c r="C600" s="170"/>
      <c r="D600" s="170"/>
      <c r="E600" s="170"/>
      <c r="F600" s="170"/>
      <c r="G600" s="175"/>
      <c r="H600" s="175"/>
      <c r="I600" s="170"/>
      <c r="J600" s="176"/>
      <c r="K600" s="153"/>
      <c r="L600" s="170"/>
      <c r="M600" s="170"/>
      <c r="N600" s="170" t="s">
        <v>40</v>
      </c>
      <c r="O600" s="170"/>
      <c r="P600" s="170"/>
      <c r="Q600" s="158" t="str">
        <f t="shared" si="27"/>
        <v/>
      </c>
      <c r="R600" s="159" t="str">
        <f t="shared" si="28"/>
        <v/>
      </c>
      <c r="S600" s="156"/>
      <c r="T600" s="157" t="str">
        <f>IF($B600="","",IF(AND($Q600="yes",SUMPRODUCT((T$6:T599&gt;0)*($B$6:$B599=$B600)*1)=0),MAX(T$6:T599)+1,0))</f>
        <v/>
      </c>
      <c r="U600" s="157" t="str">
        <f>IF($B600="","",IF($Q600="yes",MAX(U$6:U599)+IF(OR($I600="",COUNTIF($R:$R,$I600)&gt;0),1,COUNTIF($B:$B,$I600)),0))</f>
        <v/>
      </c>
      <c r="V600" s="143"/>
    </row>
    <row r="601" spans="1:22" ht="15" customHeight="1" x14ac:dyDescent="0.25">
      <c r="A601" s="152">
        <f t="shared" si="29"/>
        <v>595</v>
      </c>
      <c r="B601" s="170"/>
      <c r="C601" s="170"/>
      <c r="D601" s="170"/>
      <c r="E601" s="170"/>
      <c r="F601" s="170"/>
      <c r="G601" s="175"/>
      <c r="H601" s="175"/>
      <c r="I601" s="170"/>
      <c r="J601" s="176"/>
      <c r="K601" s="153"/>
      <c r="L601" s="170"/>
      <c r="M601" s="170"/>
      <c r="N601" s="170" t="s">
        <v>40</v>
      </c>
      <c r="O601" s="170"/>
      <c r="P601" s="170"/>
      <c r="Q601" s="158" t="str">
        <f t="shared" si="27"/>
        <v/>
      </c>
      <c r="R601" s="159" t="str">
        <f t="shared" si="28"/>
        <v/>
      </c>
      <c r="S601" s="156"/>
      <c r="T601" s="157" t="str">
        <f>IF($B601="","",IF(AND($Q601="yes",SUMPRODUCT((T$6:T600&gt;0)*($B$6:$B600=$B601)*1)=0),MAX(T$6:T600)+1,0))</f>
        <v/>
      </c>
      <c r="U601" s="157" t="str">
        <f>IF($B601="","",IF($Q601="yes",MAX(U$6:U600)+IF(OR($I601="",COUNTIF($R:$R,$I601)&gt;0),1,COUNTIF($B:$B,$I601)),0))</f>
        <v/>
      </c>
      <c r="V601" s="143"/>
    </row>
    <row r="602" spans="1:22" ht="15" customHeight="1" x14ac:dyDescent="0.25">
      <c r="A602" s="152">
        <f t="shared" si="29"/>
        <v>596</v>
      </c>
      <c r="B602" s="170"/>
      <c r="C602" s="170"/>
      <c r="D602" s="170"/>
      <c r="E602" s="170"/>
      <c r="F602" s="170"/>
      <c r="G602" s="175"/>
      <c r="H602" s="175"/>
      <c r="I602" s="170"/>
      <c r="J602" s="176"/>
      <c r="K602" s="153"/>
      <c r="L602" s="170"/>
      <c r="M602" s="170"/>
      <c r="N602" s="170" t="s">
        <v>40</v>
      </c>
      <c r="O602" s="170"/>
      <c r="P602" s="170"/>
      <c r="Q602" s="158" t="str">
        <f t="shared" si="27"/>
        <v/>
      </c>
      <c r="R602" s="159" t="str">
        <f t="shared" si="28"/>
        <v/>
      </c>
      <c r="S602" s="156"/>
      <c r="T602" s="157" t="str">
        <f>IF($B602="","",IF(AND($Q602="yes",SUMPRODUCT((T$6:T601&gt;0)*($B$6:$B601=$B602)*1)=0),MAX(T$6:T601)+1,0))</f>
        <v/>
      </c>
      <c r="U602" s="157" t="str">
        <f>IF($B602="","",IF($Q602="yes",MAX(U$6:U601)+IF(OR($I602="",COUNTIF($R:$R,$I602)&gt;0),1,COUNTIF($B:$B,$I602)),0))</f>
        <v/>
      </c>
      <c r="V602" s="143"/>
    </row>
    <row r="603" spans="1:22" ht="15" customHeight="1" x14ac:dyDescent="0.25">
      <c r="A603" s="152">
        <f t="shared" si="29"/>
        <v>597</v>
      </c>
      <c r="B603" s="170"/>
      <c r="C603" s="170"/>
      <c r="D603" s="170"/>
      <c r="E603" s="170"/>
      <c r="F603" s="170"/>
      <c r="G603" s="175"/>
      <c r="H603" s="175"/>
      <c r="I603" s="170"/>
      <c r="J603" s="176"/>
      <c r="K603" s="153"/>
      <c r="L603" s="170"/>
      <c r="M603" s="170"/>
      <c r="N603" s="170" t="s">
        <v>40</v>
      </c>
      <c r="O603" s="170"/>
      <c r="P603" s="170"/>
      <c r="Q603" s="158" t="str">
        <f t="shared" si="27"/>
        <v/>
      </c>
      <c r="R603" s="159" t="str">
        <f t="shared" si="28"/>
        <v/>
      </c>
      <c r="S603" s="156"/>
      <c r="T603" s="157" t="str">
        <f>IF($B603="","",IF(AND($Q603="yes",SUMPRODUCT((T$6:T602&gt;0)*($B$6:$B602=$B603)*1)=0),MAX(T$6:T602)+1,0))</f>
        <v/>
      </c>
      <c r="U603" s="157" t="str">
        <f>IF($B603="","",IF($Q603="yes",MAX(U$6:U602)+IF(OR($I603="",COUNTIF($R:$R,$I603)&gt;0),1,COUNTIF($B:$B,$I603)),0))</f>
        <v/>
      </c>
      <c r="V603" s="143"/>
    </row>
    <row r="604" spans="1:22" ht="15" customHeight="1" x14ac:dyDescent="0.25">
      <c r="A604" s="152">
        <f t="shared" si="29"/>
        <v>598</v>
      </c>
      <c r="B604" s="170"/>
      <c r="C604" s="170"/>
      <c r="D604" s="170"/>
      <c r="E604" s="170"/>
      <c r="F604" s="170"/>
      <c r="G604" s="175"/>
      <c r="H604" s="175"/>
      <c r="I604" s="170"/>
      <c r="J604" s="176"/>
      <c r="K604" s="153"/>
      <c r="L604" s="170"/>
      <c r="M604" s="170"/>
      <c r="N604" s="170" t="s">
        <v>40</v>
      </c>
      <c r="O604" s="170"/>
      <c r="P604" s="170"/>
      <c r="Q604" s="158" t="str">
        <f t="shared" si="27"/>
        <v/>
      </c>
      <c r="R604" s="159" t="str">
        <f t="shared" si="28"/>
        <v/>
      </c>
      <c r="S604" s="156"/>
      <c r="T604" s="157" t="str">
        <f>IF($B604="","",IF(AND($Q604="yes",SUMPRODUCT((T$6:T603&gt;0)*($B$6:$B603=$B604)*1)=0),MAX(T$6:T603)+1,0))</f>
        <v/>
      </c>
      <c r="U604" s="157" t="str">
        <f>IF($B604="","",IF($Q604="yes",MAX(U$6:U603)+IF(OR($I604="",COUNTIF($R:$R,$I604)&gt;0),1,COUNTIF($B:$B,$I604)),0))</f>
        <v/>
      </c>
      <c r="V604" s="143"/>
    </row>
    <row r="605" spans="1:22" ht="15" customHeight="1" x14ac:dyDescent="0.25">
      <c r="A605" s="152">
        <f t="shared" si="29"/>
        <v>599</v>
      </c>
      <c r="B605" s="170"/>
      <c r="C605" s="170"/>
      <c r="D605" s="170"/>
      <c r="E605" s="170"/>
      <c r="F605" s="170"/>
      <c r="G605" s="175"/>
      <c r="H605" s="175"/>
      <c r="I605" s="170"/>
      <c r="J605" s="176"/>
      <c r="K605" s="153"/>
      <c r="L605" s="170"/>
      <c r="M605" s="170"/>
      <c r="N605" s="170" t="s">
        <v>40</v>
      </c>
      <c r="O605" s="170"/>
      <c r="P605" s="170"/>
      <c r="Q605" s="158" t="str">
        <f t="shared" si="27"/>
        <v/>
      </c>
      <c r="R605" s="159" t="str">
        <f t="shared" si="28"/>
        <v/>
      </c>
      <c r="S605" s="156"/>
      <c r="T605" s="157" t="str">
        <f>IF($B605="","",IF(AND($Q605="yes",SUMPRODUCT((T$6:T604&gt;0)*($B$6:$B604=$B605)*1)=0),MAX(T$6:T604)+1,0))</f>
        <v/>
      </c>
      <c r="U605" s="157" t="str">
        <f>IF($B605="","",IF($Q605="yes",MAX(U$6:U604)+IF(OR($I605="",COUNTIF($R:$R,$I605)&gt;0),1,COUNTIF($B:$B,$I605)),0))</f>
        <v/>
      </c>
      <c r="V605" s="143"/>
    </row>
    <row r="606" spans="1:22" ht="15" customHeight="1" x14ac:dyDescent="0.25">
      <c r="A606" s="152">
        <f t="shared" si="29"/>
        <v>600</v>
      </c>
      <c r="B606" s="170"/>
      <c r="C606" s="170"/>
      <c r="D606" s="170"/>
      <c r="E606" s="170"/>
      <c r="F606" s="170"/>
      <c r="G606" s="175"/>
      <c r="H606" s="175"/>
      <c r="I606" s="170"/>
      <c r="J606" s="176"/>
      <c r="K606" s="153"/>
      <c r="L606" s="170"/>
      <c r="M606" s="170"/>
      <c r="N606" s="170" t="s">
        <v>40</v>
      </c>
      <c r="O606" s="170"/>
      <c r="P606" s="170"/>
      <c r="Q606" s="158" t="str">
        <f t="shared" si="27"/>
        <v/>
      </c>
      <c r="R606" s="159" t="str">
        <f t="shared" si="28"/>
        <v/>
      </c>
      <c r="S606" s="156"/>
      <c r="T606" s="157" t="str">
        <f>IF($B606="","",IF(AND($Q606="yes",SUMPRODUCT((T$6:T605&gt;0)*($B$6:$B605=$B606)*1)=0),MAX(T$6:T605)+1,0))</f>
        <v/>
      </c>
      <c r="U606" s="157" t="str">
        <f>IF($B606="","",IF($Q606="yes",MAX(U$6:U605)+IF(OR($I606="",COUNTIF($R:$R,$I606)&gt;0),1,COUNTIF($B:$B,$I606)),0))</f>
        <v/>
      </c>
      <c r="V606" s="143"/>
    </row>
    <row r="607" spans="1:22" ht="15" customHeight="1" x14ac:dyDescent="0.25">
      <c r="A607" s="152">
        <f t="shared" si="29"/>
        <v>601</v>
      </c>
      <c r="B607" s="170"/>
      <c r="C607" s="170"/>
      <c r="D607" s="170"/>
      <c r="E607" s="170"/>
      <c r="F607" s="170"/>
      <c r="G607" s="175"/>
      <c r="H607" s="175"/>
      <c r="I607" s="170"/>
      <c r="J607" s="176"/>
      <c r="K607" s="153"/>
      <c r="L607" s="170"/>
      <c r="M607" s="170"/>
      <c r="N607" s="170" t="s">
        <v>40</v>
      </c>
      <c r="O607" s="170"/>
      <c r="P607" s="170"/>
      <c r="Q607" s="158" t="str">
        <f t="shared" si="27"/>
        <v/>
      </c>
      <c r="R607" s="159" t="str">
        <f t="shared" si="28"/>
        <v/>
      </c>
      <c r="S607" s="156"/>
      <c r="T607" s="157" t="str">
        <f>IF($B607="","",IF(AND($Q607="yes",SUMPRODUCT((T$6:T606&gt;0)*($B$6:$B606=$B607)*1)=0),MAX(T$6:T606)+1,0))</f>
        <v/>
      </c>
      <c r="U607" s="157" t="str">
        <f>IF($B607="","",IF($Q607="yes",MAX(U$6:U606)+IF(OR($I607="",COUNTIF($R:$R,$I607)&gt;0),1,COUNTIF($B:$B,$I607)),0))</f>
        <v/>
      </c>
      <c r="V607" s="143"/>
    </row>
    <row r="608" spans="1:22" ht="15" customHeight="1" x14ac:dyDescent="0.25">
      <c r="A608" s="152">
        <f t="shared" si="29"/>
        <v>602</v>
      </c>
      <c r="B608" s="170"/>
      <c r="C608" s="170"/>
      <c r="D608" s="170"/>
      <c r="E608" s="170"/>
      <c r="F608" s="170"/>
      <c r="G608" s="175"/>
      <c r="H608" s="175"/>
      <c r="I608" s="170"/>
      <c r="J608" s="176"/>
      <c r="K608" s="153"/>
      <c r="L608" s="170"/>
      <c r="M608" s="170"/>
      <c r="N608" s="170" t="s">
        <v>40</v>
      </c>
      <c r="O608" s="170"/>
      <c r="P608" s="170"/>
      <c r="Q608" s="158" t="str">
        <f t="shared" si="27"/>
        <v/>
      </c>
      <c r="R608" s="159" t="str">
        <f t="shared" si="28"/>
        <v/>
      </c>
      <c r="S608" s="156"/>
      <c r="T608" s="157" t="str">
        <f>IF($B608="","",IF(AND($Q608="yes",SUMPRODUCT((T$6:T607&gt;0)*($B$6:$B607=$B608)*1)=0),MAX(T$6:T607)+1,0))</f>
        <v/>
      </c>
      <c r="U608" s="157" t="str">
        <f>IF($B608="","",IF($Q608="yes",MAX(U$6:U607)+IF(OR($I608="",COUNTIF($R:$R,$I608)&gt;0),1,COUNTIF($B:$B,$I608)),0))</f>
        <v/>
      </c>
      <c r="V608" s="143"/>
    </row>
    <row r="609" spans="1:22" ht="15" customHeight="1" x14ac:dyDescent="0.25">
      <c r="A609" s="152">
        <f t="shared" si="29"/>
        <v>603</v>
      </c>
      <c r="B609" s="170"/>
      <c r="C609" s="170"/>
      <c r="D609" s="170"/>
      <c r="E609" s="170"/>
      <c r="F609" s="170"/>
      <c r="G609" s="175"/>
      <c r="H609" s="175"/>
      <c r="I609" s="170"/>
      <c r="J609" s="176"/>
      <c r="K609" s="153"/>
      <c r="L609" s="170"/>
      <c r="M609" s="170"/>
      <c r="N609" s="170" t="s">
        <v>40</v>
      </c>
      <c r="O609" s="170"/>
      <c r="P609" s="170"/>
      <c r="Q609" s="158" t="str">
        <f t="shared" si="27"/>
        <v/>
      </c>
      <c r="R609" s="159" t="str">
        <f t="shared" si="28"/>
        <v/>
      </c>
      <c r="S609" s="156"/>
      <c r="T609" s="157" t="str">
        <f>IF($B609="","",IF(AND($Q609="yes",SUMPRODUCT((T$6:T608&gt;0)*($B$6:$B608=$B609)*1)=0),MAX(T$6:T608)+1,0))</f>
        <v/>
      </c>
      <c r="U609" s="157" t="str">
        <f>IF($B609="","",IF($Q609="yes",MAX(U$6:U608)+IF(OR($I609="",COUNTIF($R:$R,$I609)&gt;0),1,COUNTIF($B:$B,$I609)),0))</f>
        <v/>
      </c>
      <c r="V609" s="143"/>
    </row>
    <row r="610" spans="1:22" ht="15" customHeight="1" x14ac:dyDescent="0.25">
      <c r="A610" s="152">
        <f t="shared" si="29"/>
        <v>604</v>
      </c>
      <c r="B610" s="170"/>
      <c r="C610" s="170"/>
      <c r="D610" s="170"/>
      <c r="E610" s="170"/>
      <c r="F610" s="170"/>
      <c r="G610" s="175"/>
      <c r="H610" s="175"/>
      <c r="I610" s="170"/>
      <c r="J610" s="176"/>
      <c r="K610" s="153"/>
      <c r="L610" s="170"/>
      <c r="M610" s="170"/>
      <c r="N610" s="170" t="s">
        <v>40</v>
      </c>
      <c r="O610" s="170"/>
      <c r="P610" s="170"/>
      <c r="Q610" s="158" t="str">
        <f t="shared" si="27"/>
        <v/>
      </c>
      <c r="R610" s="159" t="str">
        <f t="shared" si="28"/>
        <v/>
      </c>
      <c r="S610" s="156"/>
      <c r="T610" s="157" t="str">
        <f>IF($B610="","",IF(AND($Q610="yes",SUMPRODUCT((T$6:T609&gt;0)*($B$6:$B609=$B610)*1)=0),MAX(T$6:T609)+1,0))</f>
        <v/>
      </c>
      <c r="U610" s="157" t="str">
        <f>IF($B610="","",IF($Q610="yes",MAX(U$6:U609)+IF(OR($I610="",COUNTIF($R:$R,$I610)&gt;0),1,COUNTIF($B:$B,$I610)),0))</f>
        <v/>
      </c>
      <c r="V610" s="143"/>
    </row>
    <row r="611" spans="1:22" ht="15" customHeight="1" x14ac:dyDescent="0.25">
      <c r="A611" s="152">
        <f t="shared" si="29"/>
        <v>605</v>
      </c>
      <c r="B611" s="170"/>
      <c r="C611" s="170"/>
      <c r="D611" s="170"/>
      <c r="E611" s="170"/>
      <c r="F611" s="170"/>
      <c r="G611" s="175"/>
      <c r="H611" s="175"/>
      <c r="I611" s="170"/>
      <c r="J611" s="176"/>
      <c r="K611" s="153"/>
      <c r="L611" s="170"/>
      <c r="M611" s="170"/>
      <c r="N611" s="170" t="s">
        <v>40</v>
      </c>
      <c r="O611" s="170"/>
      <c r="P611" s="170"/>
      <c r="Q611" s="158" t="str">
        <f t="shared" si="27"/>
        <v/>
      </c>
      <c r="R611" s="159" t="str">
        <f t="shared" si="28"/>
        <v/>
      </c>
      <c r="S611" s="156"/>
      <c r="T611" s="157" t="str">
        <f>IF($B611="","",IF(AND($Q611="yes",SUMPRODUCT((T$6:T610&gt;0)*($B$6:$B610=$B611)*1)=0),MAX(T$6:T610)+1,0))</f>
        <v/>
      </c>
      <c r="U611" s="157" t="str">
        <f>IF($B611="","",IF($Q611="yes",MAX(U$6:U610)+IF(OR($I611="",COUNTIF($R:$R,$I611)&gt;0),1,COUNTIF($B:$B,$I611)),0))</f>
        <v/>
      </c>
      <c r="V611" s="143"/>
    </row>
    <row r="612" spans="1:22" ht="15" customHeight="1" x14ac:dyDescent="0.25">
      <c r="A612" s="152">
        <f t="shared" si="29"/>
        <v>606</v>
      </c>
      <c r="B612" s="170"/>
      <c r="C612" s="170"/>
      <c r="D612" s="170"/>
      <c r="E612" s="170"/>
      <c r="F612" s="170"/>
      <c r="G612" s="175"/>
      <c r="H612" s="175"/>
      <c r="I612" s="170"/>
      <c r="J612" s="176"/>
      <c r="K612" s="153"/>
      <c r="L612" s="170"/>
      <c r="M612" s="170"/>
      <c r="N612" s="170" t="s">
        <v>40</v>
      </c>
      <c r="O612" s="170"/>
      <c r="P612" s="170"/>
      <c r="Q612" s="158" t="str">
        <f t="shared" si="27"/>
        <v/>
      </c>
      <c r="R612" s="159" t="str">
        <f t="shared" si="28"/>
        <v/>
      </c>
      <c r="S612" s="156"/>
      <c r="T612" s="157" t="str">
        <f>IF($B612="","",IF(AND($Q612="yes",SUMPRODUCT((T$6:T611&gt;0)*($B$6:$B611=$B612)*1)=0),MAX(T$6:T611)+1,0))</f>
        <v/>
      </c>
      <c r="U612" s="157" t="str">
        <f>IF($B612="","",IF($Q612="yes",MAX(U$6:U611)+IF(OR($I612="",COUNTIF($R:$R,$I612)&gt;0),1,COUNTIF($B:$B,$I612)),0))</f>
        <v/>
      </c>
      <c r="V612" s="143"/>
    </row>
    <row r="613" spans="1:22" ht="15" customHeight="1" x14ac:dyDescent="0.25">
      <c r="A613" s="152">
        <f t="shared" si="29"/>
        <v>607</v>
      </c>
      <c r="B613" s="170"/>
      <c r="C613" s="170"/>
      <c r="D613" s="170"/>
      <c r="E613" s="170"/>
      <c r="F613" s="170"/>
      <c r="G613" s="175"/>
      <c r="H613" s="175"/>
      <c r="I613" s="170"/>
      <c r="J613" s="176"/>
      <c r="K613" s="153"/>
      <c r="L613" s="170"/>
      <c r="M613" s="170"/>
      <c r="N613" s="170" t="s">
        <v>40</v>
      </c>
      <c r="O613" s="170"/>
      <c r="P613" s="170"/>
      <c r="Q613" s="158" t="str">
        <f t="shared" si="27"/>
        <v/>
      </c>
      <c r="R613" s="159" t="str">
        <f t="shared" si="28"/>
        <v/>
      </c>
      <c r="S613" s="156"/>
      <c r="T613" s="157" t="str">
        <f>IF($B613="","",IF(AND($Q613="yes",SUMPRODUCT((T$6:T612&gt;0)*($B$6:$B612=$B613)*1)=0),MAX(T$6:T612)+1,0))</f>
        <v/>
      </c>
      <c r="U613" s="157" t="str">
        <f>IF($B613="","",IF($Q613="yes",MAX(U$6:U612)+IF(OR($I613="",COUNTIF($R:$R,$I613)&gt;0),1,COUNTIF($B:$B,$I613)),0))</f>
        <v/>
      </c>
      <c r="V613" s="143"/>
    </row>
    <row r="614" spans="1:22" ht="15" customHeight="1" x14ac:dyDescent="0.25">
      <c r="A614" s="152">
        <f t="shared" si="29"/>
        <v>608</v>
      </c>
      <c r="B614" s="170"/>
      <c r="C614" s="170"/>
      <c r="D614" s="170"/>
      <c r="E614" s="170"/>
      <c r="F614" s="170"/>
      <c r="G614" s="175"/>
      <c r="H614" s="175"/>
      <c r="I614" s="170"/>
      <c r="J614" s="176"/>
      <c r="K614" s="153"/>
      <c r="L614" s="170"/>
      <c r="M614" s="170"/>
      <c r="N614" s="170" t="s">
        <v>40</v>
      </c>
      <c r="O614" s="170"/>
      <c r="P614" s="170"/>
      <c r="Q614" s="158" t="str">
        <f t="shared" si="27"/>
        <v/>
      </c>
      <c r="R614" s="159" t="str">
        <f t="shared" si="28"/>
        <v/>
      </c>
      <c r="S614" s="156"/>
      <c r="T614" s="157" t="str">
        <f>IF($B614="","",IF(AND($Q614="yes",SUMPRODUCT((T$6:T613&gt;0)*($B$6:$B613=$B614)*1)=0),MAX(T$6:T613)+1,0))</f>
        <v/>
      </c>
      <c r="U614" s="157" t="str">
        <f>IF($B614="","",IF($Q614="yes",MAX(U$6:U613)+IF(OR($I614="",COUNTIF($R:$R,$I614)&gt;0),1,COUNTIF($B:$B,$I614)),0))</f>
        <v/>
      </c>
      <c r="V614" s="143"/>
    </row>
    <row r="615" spans="1:22" ht="15" customHeight="1" x14ac:dyDescent="0.25">
      <c r="A615" s="152">
        <f t="shared" si="29"/>
        <v>609</v>
      </c>
      <c r="B615" s="170"/>
      <c r="C615" s="170"/>
      <c r="D615" s="170"/>
      <c r="E615" s="170"/>
      <c r="F615" s="170"/>
      <c r="G615" s="175"/>
      <c r="H615" s="175"/>
      <c r="I615" s="170"/>
      <c r="J615" s="176"/>
      <c r="K615" s="153"/>
      <c r="L615" s="170"/>
      <c r="M615" s="170"/>
      <c r="N615" s="170" t="s">
        <v>40</v>
      </c>
      <c r="O615" s="170"/>
      <c r="P615" s="170"/>
      <c r="Q615" s="158" t="str">
        <f t="shared" si="27"/>
        <v/>
      </c>
      <c r="R615" s="159" t="str">
        <f t="shared" si="28"/>
        <v/>
      </c>
      <c r="S615" s="156"/>
      <c r="T615" s="157" t="str">
        <f>IF($B615="","",IF(AND($Q615="yes",SUMPRODUCT((T$6:T614&gt;0)*($B$6:$B614=$B615)*1)=0),MAX(T$6:T614)+1,0))</f>
        <v/>
      </c>
      <c r="U615" s="157" t="str">
        <f>IF($B615="","",IF($Q615="yes",MAX(U$6:U614)+IF(OR($I615="",COUNTIF($R:$R,$I615)&gt;0),1,COUNTIF($B:$B,$I615)),0))</f>
        <v/>
      </c>
      <c r="V615" s="143"/>
    </row>
    <row r="616" spans="1:22" ht="15" customHeight="1" x14ac:dyDescent="0.25">
      <c r="A616" s="152">
        <f t="shared" si="29"/>
        <v>610</v>
      </c>
      <c r="B616" s="170"/>
      <c r="C616" s="170"/>
      <c r="D616" s="170"/>
      <c r="E616" s="170"/>
      <c r="F616" s="170"/>
      <c r="G616" s="175"/>
      <c r="H616" s="175"/>
      <c r="I616" s="170"/>
      <c r="J616" s="176"/>
      <c r="K616" s="153"/>
      <c r="L616" s="170"/>
      <c r="M616" s="170"/>
      <c r="N616" s="170" t="s">
        <v>40</v>
      </c>
      <c r="O616" s="170"/>
      <c r="P616" s="170"/>
      <c r="Q616" s="158" t="str">
        <f t="shared" si="27"/>
        <v/>
      </c>
      <c r="R616" s="159" t="str">
        <f t="shared" si="28"/>
        <v/>
      </c>
      <c r="S616" s="156"/>
      <c r="T616" s="157" t="str">
        <f>IF($B616="","",IF(AND($Q616="yes",SUMPRODUCT((T$6:T615&gt;0)*($B$6:$B615=$B616)*1)=0),MAX(T$6:T615)+1,0))</f>
        <v/>
      </c>
      <c r="U616" s="157" t="str">
        <f>IF($B616="","",IF($Q616="yes",MAX(U$6:U615)+IF(OR($I616="",COUNTIF($R:$R,$I616)&gt;0),1,COUNTIF($B:$B,$I616)),0))</f>
        <v/>
      </c>
      <c r="V616" s="143"/>
    </row>
    <row r="617" spans="1:22" ht="15" customHeight="1" x14ac:dyDescent="0.25">
      <c r="A617" s="152">
        <f t="shared" si="29"/>
        <v>611</v>
      </c>
      <c r="B617" s="170"/>
      <c r="C617" s="170"/>
      <c r="D617" s="170"/>
      <c r="E617" s="170"/>
      <c r="F617" s="170"/>
      <c r="G617" s="175"/>
      <c r="H617" s="175"/>
      <c r="I617" s="170"/>
      <c r="J617" s="176"/>
      <c r="K617" s="153"/>
      <c r="L617" s="170"/>
      <c r="M617" s="170"/>
      <c r="N617" s="170" t="s">
        <v>40</v>
      </c>
      <c r="O617" s="170"/>
      <c r="P617" s="170"/>
      <c r="Q617" s="158" t="str">
        <f t="shared" si="27"/>
        <v/>
      </c>
      <c r="R617" s="159" t="str">
        <f t="shared" si="28"/>
        <v/>
      </c>
      <c r="S617" s="156"/>
      <c r="T617" s="157" t="str">
        <f>IF($B617="","",IF(AND($Q617="yes",SUMPRODUCT((T$6:T616&gt;0)*($B$6:$B616=$B617)*1)=0),MAX(T$6:T616)+1,0))</f>
        <v/>
      </c>
      <c r="U617" s="157" t="str">
        <f>IF($B617="","",IF($Q617="yes",MAX(U$6:U616)+IF(OR($I617="",COUNTIF($R:$R,$I617)&gt;0),1,COUNTIF($B:$B,$I617)),0))</f>
        <v/>
      </c>
      <c r="V617" s="143"/>
    </row>
    <row r="618" spans="1:22" ht="15" customHeight="1" x14ac:dyDescent="0.25">
      <c r="A618" s="152">
        <f t="shared" si="29"/>
        <v>612</v>
      </c>
      <c r="B618" s="170"/>
      <c r="C618" s="170"/>
      <c r="D618" s="170"/>
      <c r="E618" s="170"/>
      <c r="F618" s="170"/>
      <c r="G618" s="175"/>
      <c r="H618" s="175"/>
      <c r="I618" s="170"/>
      <c r="J618" s="176"/>
      <c r="K618" s="153"/>
      <c r="L618" s="170"/>
      <c r="M618" s="170"/>
      <c r="N618" s="170" t="s">
        <v>40</v>
      </c>
      <c r="O618" s="170"/>
      <c r="P618" s="170"/>
      <c r="Q618" s="158" t="str">
        <f t="shared" si="27"/>
        <v/>
      </c>
      <c r="R618" s="159" t="str">
        <f t="shared" si="28"/>
        <v/>
      </c>
      <c r="S618" s="156"/>
      <c r="T618" s="157" t="str">
        <f>IF($B618="","",IF(AND($Q618="yes",SUMPRODUCT((T$6:T617&gt;0)*($B$6:$B617=$B618)*1)=0),MAX(T$6:T617)+1,0))</f>
        <v/>
      </c>
      <c r="U618" s="157" t="str">
        <f>IF($B618="","",IF($Q618="yes",MAX(U$6:U617)+IF(OR($I618="",COUNTIF($R:$R,$I618)&gt;0),1,COUNTIF($B:$B,$I618)),0))</f>
        <v/>
      </c>
      <c r="V618" s="143"/>
    </row>
    <row r="619" spans="1:22" ht="15" customHeight="1" x14ac:dyDescent="0.25">
      <c r="A619" s="152">
        <f t="shared" si="29"/>
        <v>613</v>
      </c>
      <c r="B619" s="170"/>
      <c r="C619" s="170"/>
      <c r="D619" s="170"/>
      <c r="E619" s="170"/>
      <c r="F619" s="170"/>
      <c r="G619" s="175"/>
      <c r="H619" s="175"/>
      <c r="I619" s="170"/>
      <c r="J619" s="176"/>
      <c r="K619" s="153"/>
      <c r="L619" s="170"/>
      <c r="M619" s="170"/>
      <c r="N619" s="170" t="s">
        <v>40</v>
      </c>
      <c r="O619" s="170"/>
      <c r="P619" s="170"/>
      <c r="Q619" s="158" t="str">
        <f t="shared" si="27"/>
        <v/>
      </c>
      <c r="R619" s="159" t="str">
        <f t="shared" si="28"/>
        <v/>
      </c>
      <c r="S619" s="156"/>
      <c r="T619" s="157" t="str">
        <f>IF($B619="","",IF(AND($Q619="yes",SUMPRODUCT((T$6:T618&gt;0)*($B$6:$B618=$B619)*1)=0),MAX(T$6:T618)+1,0))</f>
        <v/>
      </c>
      <c r="U619" s="157" t="str">
        <f>IF($B619="","",IF($Q619="yes",MAX(U$6:U618)+IF(OR($I619="",COUNTIF($R:$R,$I619)&gt;0),1,COUNTIF($B:$B,$I619)),0))</f>
        <v/>
      </c>
      <c r="V619" s="143"/>
    </row>
    <row r="620" spans="1:22" ht="15" customHeight="1" x14ac:dyDescent="0.25">
      <c r="A620" s="152">
        <f t="shared" si="29"/>
        <v>614</v>
      </c>
      <c r="B620" s="170"/>
      <c r="C620" s="170"/>
      <c r="D620" s="170"/>
      <c r="E620" s="170"/>
      <c r="F620" s="170"/>
      <c r="G620" s="175"/>
      <c r="H620" s="175"/>
      <c r="I620" s="170"/>
      <c r="J620" s="176"/>
      <c r="K620" s="153"/>
      <c r="L620" s="170"/>
      <c r="M620" s="170"/>
      <c r="N620" s="170" t="s">
        <v>40</v>
      </c>
      <c r="O620" s="170"/>
      <c r="P620" s="170"/>
      <c r="Q620" s="158" t="str">
        <f t="shared" si="27"/>
        <v/>
      </c>
      <c r="R620" s="159" t="str">
        <f t="shared" si="28"/>
        <v/>
      </c>
      <c r="S620" s="156"/>
      <c r="T620" s="157" t="str">
        <f>IF($B620="","",IF(AND($Q620="yes",SUMPRODUCT((T$6:T619&gt;0)*($B$6:$B619=$B620)*1)=0),MAX(T$6:T619)+1,0))</f>
        <v/>
      </c>
      <c r="U620" s="157" t="str">
        <f>IF($B620="","",IF($Q620="yes",MAX(U$6:U619)+IF(OR($I620="",COUNTIF($R:$R,$I620)&gt;0),1,COUNTIF($B:$B,$I620)),0))</f>
        <v/>
      </c>
      <c r="V620" s="143"/>
    </row>
    <row r="621" spans="1:22" ht="15" customHeight="1" x14ac:dyDescent="0.25">
      <c r="A621" s="152">
        <f t="shared" si="29"/>
        <v>615</v>
      </c>
      <c r="B621" s="170"/>
      <c r="C621" s="170"/>
      <c r="D621" s="170"/>
      <c r="E621" s="170"/>
      <c r="F621" s="170"/>
      <c r="G621" s="175"/>
      <c r="H621" s="175"/>
      <c r="I621" s="170"/>
      <c r="J621" s="176"/>
      <c r="K621" s="153"/>
      <c r="L621" s="170"/>
      <c r="M621" s="170"/>
      <c r="N621" s="170" t="s">
        <v>40</v>
      </c>
      <c r="O621" s="170"/>
      <c r="P621" s="170"/>
      <c r="Q621" s="158" t="str">
        <f t="shared" si="27"/>
        <v/>
      </c>
      <c r="R621" s="159" t="str">
        <f t="shared" si="28"/>
        <v/>
      </c>
      <c r="S621" s="156"/>
      <c r="T621" s="157" t="str">
        <f>IF($B621="","",IF(AND($Q621="yes",SUMPRODUCT((T$6:T620&gt;0)*($B$6:$B620=$B621)*1)=0),MAX(T$6:T620)+1,0))</f>
        <v/>
      </c>
      <c r="U621" s="157" t="str">
        <f>IF($B621="","",IF($Q621="yes",MAX(U$6:U620)+IF(OR($I621="",COUNTIF($R:$R,$I621)&gt;0),1,COUNTIF($B:$B,$I621)),0))</f>
        <v/>
      </c>
      <c r="V621" s="143"/>
    </row>
    <row r="622" spans="1:22" ht="15" customHeight="1" x14ac:dyDescent="0.25">
      <c r="A622" s="152">
        <f t="shared" si="29"/>
        <v>616</v>
      </c>
      <c r="B622" s="170"/>
      <c r="C622" s="170"/>
      <c r="D622" s="170"/>
      <c r="E622" s="170"/>
      <c r="F622" s="170"/>
      <c r="G622" s="175"/>
      <c r="H622" s="175"/>
      <c r="I622" s="170"/>
      <c r="J622" s="176"/>
      <c r="K622" s="153"/>
      <c r="L622" s="170"/>
      <c r="M622" s="170"/>
      <c r="N622" s="170" t="s">
        <v>40</v>
      </c>
      <c r="O622" s="170"/>
      <c r="P622" s="170"/>
      <c r="Q622" s="158" t="str">
        <f t="shared" si="27"/>
        <v/>
      </c>
      <c r="R622" s="159" t="str">
        <f t="shared" si="28"/>
        <v/>
      </c>
      <c r="S622" s="156"/>
      <c r="T622" s="157" t="str">
        <f>IF($B622="","",IF(AND($Q622="yes",SUMPRODUCT((T$6:T621&gt;0)*($B$6:$B621=$B622)*1)=0),MAX(T$6:T621)+1,0))</f>
        <v/>
      </c>
      <c r="U622" s="157" t="str">
        <f>IF($B622="","",IF($Q622="yes",MAX(U$6:U621)+IF(OR($I622="",COUNTIF($R:$R,$I622)&gt;0),1,COUNTIF($B:$B,$I622)),0))</f>
        <v/>
      </c>
      <c r="V622" s="143"/>
    </row>
    <row r="623" spans="1:22" ht="15" customHeight="1" x14ac:dyDescent="0.25">
      <c r="A623" s="152">
        <f t="shared" si="29"/>
        <v>617</v>
      </c>
      <c r="B623" s="170"/>
      <c r="C623" s="170"/>
      <c r="D623" s="170"/>
      <c r="E623" s="170"/>
      <c r="F623" s="170"/>
      <c r="G623" s="175"/>
      <c r="H623" s="175"/>
      <c r="I623" s="170"/>
      <c r="J623" s="176"/>
      <c r="K623" s="153"/>
      <c r="L623" s="170"/>
      <c r="M623" s="170"/>
      <c r="N623" s="170" t="s">
        <v>40</v>
      </c>
      <c r="O623" s="170"/>
      <c r="P623" s="170"/>
      <c r="Q623" s="158" t="str">
        <f t="shared" si="27"/>
        <v/>
      </c>
      <c r="R623" s="159" t="str">
        <f t="shared" si="28"/>
        <v/>
      </c>
      <c r="S623" s="156"/>
      <c r="T623" s="157" t="str">
        <f>IF($B623="","",IF(AND($Q623="yes",SUMPRODUCT((T$6:T622&gt;0)*($B$6:$B622=$B623)*1)=0),MAX(T$6:T622)+1,0))</f>
        <v/>
      </c>
      <c r="U623" s="157" t="str">
        <f>IF($B623="","",IF($Q623="yes",MAX(U$6:U622)+IF(OR($I623="",COUNTIF($R:$R,$I623)&gt;0),1,COUNTIF($B:$B,$I623)),0))</f>
        <v/>
      </c>
      <c r="V623" s="143"/>
    </row>
    <row r="624" spans="1:22" ht="15" customHeight="1" x14ac:dyDescent="0.25">
      <c r="A624" s="152">
        <f t="shared" si="29"/>
        <v>618</v>
      </c>
      <c r="B624" s="170"/>
      <c r="C624" s="170"/>
      <c r="D624" s="170"/>
      <c r="E624" s="170"/>
      <c r="F624" s="170"/>
      <c r="G624" s="175"/>
      <c r="H624" s="175"/>
      <c r="I624" s="170"/>
      <c r="J624" s="176"/>
      <c r="K624" s="153"/>
      <c r="L624" s="170"/>
      <c r="M624" s="170"/>
      <c r="N624" s="170" t="s">
        <v>40</v>
      </c>
      <c r="O624" s="170"/>
      <c r="P624" s="170"/>
      <c r="Q624" s="158" t="str">
        <f t="shared" si="27"/>
        <v/>
      </c>
      <c r="R624" s="159" t="str">
        <f t="shared" si="28"/>
        <v/>
      </c>
      <c r="S624" s="156"/>
      <c r="T624" s="157" t="str">
        <f>IF($B624="","",IF(AND($Q624="yes",SUMPRODUCT((T$6:T623&gt;0)*($B$6:$B623=$B624)*1)=0),MAX(T$6:T623)+1,0))</f>
        <v/>
      </c>
      <c r="U624" s="157" t="str">
        <f>IF($B624="","",IF($Q624="yes",MAX(U$6:U623)+IF(OR($I624="",COUNTIF($R:$R,$I624)&gt;0),1,COUNTIF($B:$B,$I624)),0))</f>
        <v/>
      </c>
      <c r="V624" s="143"/>
    </row>
    <row r="625" spans="1:22" ht="15" customHeight="1" x14ac:dyDescent="0.25">
      <c r="A625" s="152">
        <f t="shared" si="29"/>
        <v>619</v>
      </c>
      <c r="B625" s="170"/>
      <c r="C625" s="170"/>
      <c r="D625" s="170"/>
      <c r="E625" s="170"/>
      <c r="F625" s="170"/>
      <c r="G625" s="175"/>
      <c r="H625" s="175"/>
      <c r="I625" s="170"/>
      <c r="J625" s="176"/>
      <c r="K625" s="153"/>
      <c r="L625" s="170"/>
      <c r="M625" s="170"/>
      <c r="N625" s="170" t="s">
        <v>40</v>
      </c>
      <c r="O625" s="170"/>
      <c r="P625" s="170"/>
      <c r="Q625" s="158" t="str">
        <f t="shared" si="27"/>
        <v/>
      </c>
      <c r="R625" s="159" t="str">
        <f t="shared" si="28"/>
        <v/>
      </c>
      <c r="S625" s="156"/>
      <c r="T625" s="157" t="str">
        <f>IF($B625="","",IF(AND($Q625="yes",SUMPRODUCT((T$6:T624&gt;0)*($B$6:$B624=$B625)*1)=0),MAX(T$6:T624)+1,0))</f>
        <v/>
      </c>
      <c r="U625" s="157" t="str">
        <f>IF($B625="","",IF($Q625="yes",MAX(U$6:U624)+IF(OR($I625="",COUNTIF($R:$R,$I625)&gt;0),1,COUNTIF($B:$B,$I625)),0))</f>
        <v/>
      </c>
      <c r="V625" s="143"/>
    </row>
    <row r="626" spans="1:22" ht="15" customHeight="1" x14ac:dyDescent="0.25">
      <c r="A626" s="152">
        <f t="shared" si="29"/>
        <v>620</v>
      </c>
      <c r="B626" s="170"/>
      <c r="C626" s="170"/>
      <c r="D626" s="170"/>
      <c r="E626" s="170"/>
      <c r="F626" s="170"/>
      <c r="G626" s="175"/>
      <c r="H626" s="175"/>
      <c r="I626" s="170"/>
      <c r="J626" s="176"/>
      <c r="K626" s="153"/>
      <c r="L626" s="170"/>
      <c r="M626" s="170"/>
      <c r="N626" s="170" t="s">
        <v>40</v>
      </c>
      <c r="O626" s="170"/>
      <c r="P626" s="170"/>
      <c r="Q626" s="158" t="str">
        <f t="shared" si="27"/>
        <v/>
      </c>
      <c r="R626" s="159" t="str">
        <f t="shared" si="28"/>
        <v/>
      </c>
      <c r="S626" s="156"/>
      <c r="T626" s="157" t="str">
        <f>IF($B626="","",IF(AND($Q626="yes",SUMPRODUCT((T$6:T625&gt;0)*($B$6:$B625=$B626)*1)=0),MAX(T$6:T625)+1,0))</f>
        <v/>
      </c>
      <c r="U626" s="157" t="str">
        <f>IF($B626="","",IF($Q626="yes",MAX(U$6:U625)+IF(OR($I626="",COUNTIF($R:$R,$I626)&gt;0),1,COUNTIF($B:$B,$I626)),0))</f>
        <v/>
      </c>
      <c r="V626" s="143"/>
    </row>
    <row r="627" spans="1:22" ht="15" customHeight="1" x14ac:dyDescent="0.25">
      <c r="A627" s="152">
        <f t="shared" si="29"/>
        <v>621</v>
      </c>
      <c r="B627" s="170"/>
      <c r="C627" s="170"/>
      <c r="D627" s="170"/>
      <c r="E627" s="170"/>
      <c r="F627" s="170"/>
      <c r="G627" s="175"/>
      <c r="H627" s="175"/>
      <c r="I627" s="170"/>
      <c r="J627" s="176"/>
      <c r="K627" s="153"/>
      <c r="L627" s="170"/>
      <c r="M627" s="170"/>
      <c r="N627" s="170" t="s">
        <v>40</v>
      </c>
      <c r="O627" s="170"/>
      <c r="P627" s="170"/>
      <c r="Q627" s="158" t="str">
        <f t="shared" si="27"/>
        <v/>
      </c>
      <c r="R627" s="159" t="str">
        <f t="shared" si="28"/>
        <v/>
      </c>
      <c r="S627" s="156"/>
      <c r="T627" s="157" t="str">
        <f>IF($B627="","",IF(AND($Q627="yes",SUMPRODUCT((T$6:T626&gt;0)*($B$6:$B626=$B627)*1)=0),MAX(T$6:T626)+1,0))</f>
        <v/>
      </c>
      <c r="U627" s="157" t="str">
        <f>IF($B627="","",IF($Q627="yes",MAX(U$6:U626)+IF(OR($I627="",COUNTIF($R:$R,$I627)&gt;0),1,COUNTIF($B:$B,$I627)),0))</f>
        <v/>
      </c>
      <c r="V627" s="143"/>
    </row>
    <row r="628" spans="1:22" ht="15" customHeight="1" x14ac:dyDescent="0.25">
      <c r="A628" s="152">
        <f t="shared" si="29"/>
        <v>622</v>
      </c>
      <c r="B628" s="170"/>
      <c r="C628" s="170"/>
      <c r="D628" s="170"/>
      <c r="E628" s="170"/>
      <c r="F628" s="170"/>
      <c r="G628" s="175"/>
      <c r="H628" s="175"/>
      <c r="I628" s="170"/>
      <c r="J628" s="176"/>
      <c r="K628" s="153"/>
      <c r="L628" s="170"/>
      <c r="M628" s="170"/>
      <c r="N628" s="170" t="s">
        <v>40</v>
      </c>
      <c r="O628" s="170"/>
      <c r="P628" s="170"/>
      <c r="Q628" s="158" t="str">
        <f t="shared" si="27"/>
        <v/>
      </c>
      <c r="R628" s="159" t="str">
        <f t="shared" si="28"/>
        <v/>
      </c>
      <c r="S628" s="156"/>
      <c r="T628" s="157" t="str">
        <f>IF($B628="","",IF(AND($Q628="yes",SUMPRODUCT((T$6:T627&gt;0)*($B$6:$B627=$B628)*1)=0),MAX(T$6:T627)+1,0))</f>
        <v/>
      </c>
      <c r="U628" s="157" t="str">
        <f>IF($B628="","",IF($Q628="yes",MAX(U$6:U627)+IF(OR($I628="",COUNTIF($R:$R,$I628)&gt;0),1,COUNTIF($B:$B,$I628)),0))</f>
        <v/>
      </c>
      <c r="V628" s="143"/>
    </row>
    <row r="629" spans="1:22" ht="15" customHeight="1" x14ac:dyDescent="0.25">
      <c r="A629" s="152">
        <f t="shared" si="29"/>
        <v>623</v>
      </c>
      <c r="B629" s="170"/>
      <c r="C629" s="170"/>
      <c r="D629" s="170"/>
      <c r="E629" s="170"/>
      <c r="F629" s="170"/>
      <c r="G629" s="175"/>
      <c r="H629" s="175"/>
      <c r="I629" s="170"/>
      <c r="J629" s="176"/>
      <c r="K629" s="153"/>
      <c r="L629" s="170"/>
      <c r="M629" s="170"/>
      <c r="N629" s="170" t="s">
        <v>40</v>
      </c>
      <c r="O629" s="170"/>
      <c r="P629" s="170"/>
      <c r="Q629" s="158" t="str">
        <f t="shared" si="27"/>
        <v/>
      </c>
      <c r="R629" s="159" t="str">
        <f t="shared" si="28"/>
        <v/>
      </c>
      <c r="S629" s="156"/>
      <c r="T629" s="157" t="str">
        <f>IF($B629="","",IF(AND($Q629="yes",SUMPRODUCT((T$6:T628&gt;0)*($B$6:$B628=$B629)*1)=0),MAX(T$6:T628)+1,0))</f>
        <v/>
      </c>
      <c r="U629" s="157" t="str">
        <f>IF($B629="","",IF($Q629="yes",MAX(U$6:U628)+IF(OR($I629="",COUNTIF($R:$R,$I629)&gt;0),1,COUNTIF($B:$B,$I629)),0))</f>
        <v/>
      </c>
      <c r="V629" s="143"/>
    </row>
    <row r="630" spans="1:22" ht="15" customHeight="1" x14ac:dyDescent="0.25">
      <c r="A630" s="152">
        <f t="shared" si="29"/>
        <v>624</v>
      </c>
      <c r="B630" s="170"/>
      <c r="C630" s="170"/>
      <c r="D630" s="170"/>
      <c r="E630" s="170"/>
      <c r="F630" s="170"/>
      <c r="G630" s="175"/>
      <c r="H630" s="175"/>
      <c r="I630" s="170"/>
      <c r="J630" s="176"/>
      <c r="K630" s="153"/>
      <c r="L630" s="170"/>
      <c r="M630" s="170"/>
      <c r="N630" s="170" t="s">
        <v>40</v>
      </c>
      <c r="O630" s="170"/>
      <c r="P630" s="170"/>
      <c r="Q630" s="158" t="str">
        <f t="shared" si="27"/>
        <v/>
      </c>
      <c r="R630" s="159" t="str">
        <f t="shared" si="28"/>
        <v/>
      </c>
      <c r="S630" s="156"/>
      <c r="T630" s="157" t="str">
        <f>IF($B630="","",IF(AND($Q630="yes",SUMPRODUCT((T$6:T629&gt;0)*($B$6:$B629=$B630)*1)=0),MAX(T$6:T629)+1,0))</f>
        <v/>
      </c>
      <c r="U630" s="157" t="str">
        <f>IF($B630="","",IF($Q630="yes",MAX(U$6:U629)+IF(OR($I630="",COUNTIF($R:$R,$I630)&gt;0),1,COUNTIF($B:$B,$I630)),0))</f>
        <v/>
      </c>
      <c r="V630" s="143"/>
    </row>
    <row r="631" spans="1:22" ht="15" customHeight="1" x14ac:dyDescent="0.25">
      <c r="A631" s="152">
        <f t="shared" si="29"/>
        <v>625</v>
      </c>
      <c r="B631" s="170"/>
      <c r="C631" s="170"/>
      <c r="D631" s="170"/>
      <c r="E631" s="170"/>
      <c r="F631" s="170"/>
      <c r="G631" s="175"/>
      <c r="H631" s="175"/>
      <c r="I631" s="170"/>
      <c r="J631" s="176"/>
      <c r="K631" s="153"/>
      <c r="L631" s="170"/>
      <c r="M631" s="170"/>
      <c r="N631" s="170" t="s">
        <v>40</v>
      </c>
      <c r="O631" s="170"/>
      <c r="P631" s="170"/>
      <c r="Q631" s="158" t="str">
        <f t="shared" si="27"/>
        <v/>
      </c>
      <c r="R631" s="159" t="str">
        <f t="shared" si="28"/>
        <v/>
      </c>
      <c r="S631" s="156"/>
      <c r="T631" s="157" t="str">
        <f>IF($B631="","",IF(AND($Q631="yes",SUMPRODUCT((T$6:T630&gt;0)*($B$6:$B630=$B631)*1)=0),MAX(T$6:T630)+1,0))</f>
        <v/>
      </c>
      <c r="U631" s="157" t="str">
        <f>IF($B631="","",IF($Q631="yes",MAX(U$6:U630)+IF(OR($I631="",COUNTIF($R:$R,$I631)&gt;0),1,COUNTIF($B:$B,$I631)),0))</f>
        <v/>
      </c>
      <c r="V631" s="143"/>
    </row>
    <row r="632" spans="1:22" ht="15" customHeight="1" x14ac:dyDescent="0.25">
      <c r="A632" s="152">
        <f t="shared" si="29"/>
        <v>626</v>
      </c>
      <c r="B632" s="170"/>
      <c r="C632" s="170"/>
      <c r="D632" s="170"/>
      <c r="E632" s="170"/>
      <c r="F632" s="170"/>
      <c r="G632" s="175"/>
      <c r="H632" s="175"/>
      <c r="I632" s="170"/>
      <c r="J632" s="176"/>
      <c r="K632" s="153"/>
      <c r="L632" s="170"/>
      <c r="M632" s="170"/>
      <c r="N632" s="170" t="s">
        <v>40</v>
      </c>
      <c r="O632" s="170"/>
      <c r="P632" s="170"/>
      <c r="Q632" s="158" t="str">
        <f t="shared" si="27"/>
        <v/>
      </c>
      <c r="R632" s="159" t="str">
        <f t="shared" si="28"/>
        <v/>
      </c>
      <c r="S632" s="156"/>
      <c r="T632" s="157" t="str">
        <f>IF($B632="","",IF(AND($Q632="yes",SUMPRODUCT((T$6:T631&gt;0)*($B$6:$B631=$B632)*1)=0),MAX(T$6:T631)+1,0))</f>
        <v/>
      </c>
      <c r="U632" s="157" t="str">
        <f>IF($B632="","",IF($Q632="yes",MAX(U$6:U631)+IF(OR($I632="",COUNTIF($R:$R,$I632)&gt;0),1,COUNTIF($B:$B,$I632)),0))</f>
        <v/>
      </c>
      <c r="V632" s="143"/>
    </row>
    <row r="633" spans="1:22" ht="15" customHeight="1" x14ac:dyDescent="0.25">
      <c r="A633" s="152">
        <f t="shared" si="29"/>
        <v>627</v>
      </c>
      <c r="B633" s="170"/>
      <c r="C633" s="170"/>
      <c r="D633" s="170"/>
      <c r="E633" s="170"/>
      <c r="F633" s="170"/>
      <c r="G633" s="175"/>
      <c r="H633" s="175"/>
      <c r="I633" s="170"/>
      <c r="J633" s="176"/>
      <c r="K633" s="153"/>
      <c r="L633" s="170"/>
      <c r="M633" s="170"/>
      <c r="N633" s="170" t="s">
        <v>40</v>
      </c>
      <c r="O633" s="170"/>
      <c r="P633" s="170"/>
      <c r="Q633" s="158" t="str">
        <f t="shared" si="27"/>
        <v/>
      </c>
      <c r="R633" s="159" t="str">
        <f t="shared" si="28"/>
        <v/>
      </c>
      <c r="S633" s="156"/>
      <c r="T633" s="157" t="str">
        <f>IF($B633="","",IF(AND($Q633="yes",SUMPRODUCT((T$6:T632&gt;0)*($B$6:$B632=$B633)*1)=0),MAX(T$6:T632)+1,0))</f>
        <v/>
      </c>
      <c r="U633" s="157" t="str">
        <f>IF($B633="","",IF($Q633="yes",MAX(U$6:U632)+IF(OR($I633="",COUNTIF($R:$R,$I633)&gt;0),1,COUNTIF($B:$B,$I633)),0))</f>
        <v/>
      </c>
      <c r="V633" s="143"/>
    </row>
    <row r="634" spans="1:22" ht="15" customHeight="1" x14ac:dyDescent="0.25">
      <c r="A634" s="152">
        <f t="shared" si="29"/>
        <v>628</v>
      </c>
      <c r="B634" s="170"/>
      <c r="C634" s="170"/>
      <c r="D634" s="170"/>
      <c r="E634" s="170"/>
      <c r="F634" s="170"/>
      <c r="G634" s="175"/>
      <c r="H634" s="175"/>
      <c r="I634" s="170"/>
      <c r="J634" s="176"/>
      <c r="K634" s="153"/>
      <c r="L634" s="170"/>
      <c r="M634" s="170"/>
      <c r="N634" s="170" t="s">
        <v>40</v>
      </c>
      <c r="O634" s="170"/>
      <c r="P634" s="170"/>
      <c r="Q634" s="158" t="str">
        <f t="shared" si="27"/>
        <v/>
      </c>
      <c r="R634" s="159" t="str">
        <f t="shared" si="28"/>
        <v/>
      </c>
      <c r="S634" s="156"/>
      <c r="T634" s="157" t="str">
        <f>IF($B634="","",IF(AND($Q634="yes",SUMPRODUCT((T$6:T633&gt;0)*($B$6:$B633=$B634)*1)=0),MAX(T$6:T633)+1,0))</f>
        <v/>
      </c>
      <c r="U634" s="157" t="str">
        <f>IF($B634="","",IF($Q634="yes",MAX(U$6:U633)+IF(OR($I634="",COUNTIF($R:$R,$I634)&gt;0),1,COUNTIF($B:$B,$I634)),0))</f>
        <v/>
      </c>
      <c r="V634" s="143"/>
    </row>
    <row r="635" spans="1:22" ht="15" customHeight="1" x14ac:dyDescent="0.25">
      <c r="A635" s="152">
        <f t="shared" si="29"/>
        <v>629</v>
      </c>
      <c r="B635" s="170"/>
      <c r="C635" s="170"/>
      <c r="D635" s="170"/>
      <c r="E635" s="170"/>
      <c r="F635" s="170"/>
      <c r="G635" s="175"/>
      <c r="H635" s="175"/>
      <c r="I635" s="170"/>
      <c r="J635" s="176"/>
      <c r="K635" s="153"/>
      <c r="L635" s="170"/>
      <c r="M635" s="170"/>
      <c r="N635" s="170" t="s">
        <v>40</v>
      </c>
      <c r="O635" s="170"/>
      <c r="P635" s="170"/>
      <c r="Q635" s="158" t="str">
        <f t="shared" si="27"/>
        <v/>
      </c>
      <c r="R635" s="159" t="str">
        <f t="shared" si="28"/>
        <v/>
      </c>
      <c r="S635" s="156"/>
      <c r="T635" s="157" t="str">
        <f>IF($B635="","",IF(AND($Q635="yes",SUMPRODUCT((T$6:T634&gt;0)*($B$6:$B634=$B635)*1)=0),MAX(T$6:T634)+1,0))</f>
        <v/>
      </c>
      <c r="U635" s="157" t="str">
        <f>IF($B635="","",IF($Q635="yes",MAX(U$6:U634)+IF(OR($I635="",COUNTIF($R:$R,$I635)&gt;0),1,COUNTIF($B:$B,$I635)),0))</f>
        <v/>
      </c>
      <c r="V635" s="143"/>
    </row>
    <row r="636" spans="1:22" ht="15" customHeight="1" x14ac:dyDescent="0.25">
      <c r="A636" s="152">
        <f t="shared" si="29"/>
        <v>630</v>
      </c>
      <c r="B636" s="170"/>
      <c r="C636" s="170"/>
      <c r="D636" s="170"/>
      <c r="E636" s="170"/>
      <c r="F636" s="170"/>
      <c r="G636" s="175"/>
      <c r="H636" s="175"/>
      <c r="I636" s="170"/>
      <c r="J636" s="176"/>
      <c r="K636" s="153"/>
      <c r="L636" s="170"/>
      <c r="M636" s="170"/>
      <c r="N636" s="170" t="s">
        <v>40</v>
      </c>
      <c r="O636" s="170"/>
      <c r="P636" s="170"/>
      <c r="Q636" s="158" t="str">
        <f t="shared" si="27"/>
        <v/>
      </c>
      <c r="R636" s="159" t="str">
        <f t="shared" si="28"/>
        <v/>
      </c>
      <c r="S636" s="156"/>
      <c r="T636" s="157" t="str">
        <f>IF($B636="","",IF(AND($Q636="yes",SUMPRODUCT((T$6:T635&gt;0)*($B$6:$B635=$B636)*1)=0),MAX(T$6:T635)+1,0))</f>
        <v/>
      </c>
      <c r="U636" s="157" t="str">
        <f>IF($B636="","",IF($Q636="yes",MAX(U$6:U635)+IF(OR($I636="",COUNTIF($R:$R,$I636)&gt;0),1,COUNTIF($B:$B,$I636)),0))</f>
        <v/>
      </c>
      <c r="V636" s="143"/>
    </row>
    <row r="637" spans="1:22" ht="15" customHeight="1" x14ac:dyDescent="0.25">
      <c r="A637" s="152">
        <f t="shared" si="29"/>
        <v>631</v>
      </c>
      <c r="B637" s="170"/>
      <c r="C637" s="170"/>
      <c r="D637" s="170"/>
      <c r="E637" s="170"/>
      <c r="F637" s="170"/>
      <c r="G637" s="175"/>
      <c r="H637" s="175"/>
      <c r="I637" s="170"/>
      <c r="J637" s="176"/>
      <c r="K637" s="153"/>
      <c r="L637" s="170"/>
      <c r="M637" s="170"/>
      <c r="N637" s="170" t="s">
        <v>40</v>
      </c>
      <c r="O637" s="170"/>
      <c r="P637" s="170"/>
      <c r="Q637" s="158" t="str">
        <f t="shared" si="27"/>
        <v/>
      </c>
      <c r="R637" s="159" t="str">
        <f t="shared" si="28"/>
        <v/>
      </c>
      <c r="S637" s="156"/>
      <c r="T637" s="157" t="str">
        <f>IF($B637="","",IF(AND($Q637="yes",SUMPRODUCT((T$6:T636&gt;0)*($B$6:$B636=$B637)*1)=0),MAX(T$6:T636)+1,0))</f>
        <v/>
      </c>
      <c r="U637" s="157" t="str">
        <f>IF($B637="","",IF($Q637="yes",MAX(U$6:U636)+IF(OR($I637="",COUNTIF($R:$R,$I637)&gt;0),1,COUNTIF($B:$B,$I637)),0))</f>
        <v/>
      </c>
      <c r="V637" s="143"/>
    </row>
    <row r="638" spans="1:22" ht="15" customHeight="1" x14ac:dyDescent="0.25">
      <c r="A638" s="152">
        <f t="shared" si="29"/>
        <v>632</v>
      </c>
      <c r="B638" s="170"/>
      <c r="C638" s="170"/>
      <c r="D638" s="170"/>
      <c r="E638" s="170"/>
      <c r="F638" s="170"/>
      <c r="G638" s="175"/>
      <c r="H638" s="175"/>
      <c r="I638" s="170"/>
      <c r="J638" s="176"/>
      <c r="K638" s="153"/>
      <c r="L638" s="170"/>
      <c r="M638" s="170"/>
      <c r="N638" s="170" t="s">
        <v>40</v>
      </c>
      <c r="O638" s="170"/>
      <c r="P638" s="170"/>
      <c r="Q638" s="158" t="str">
        <f t="shared" si="27"/>
        <v/>
      </c>
      <c r="R638" s="159" t="str">
        <f t="shared" si="28"/>
        <v/>
      </c>
      <c r="S638" s="156"/>
      <c r="T638" s="157" t="str">
        <f>IF($B638="","",IF(AND($Q638="yes",SUMPRODUCT((T$6:T637&gt;0)*($B$6:$B637=$B638)*1)=0),MAX(T$6:T637)+1,0))</f>
        <v/>
      </c>
      <c r="U638" s="157" t="str">
        <f>IF($B638="","",IF($Q638="yes",MAX(U$6:U637)+IF(OR($I638="",COUNTIF($R:$R,$I638)&gt;0),1,COUNTIF($B:$B,$I638)),0))</f>
        <v/>
      </c>
      <c r="V638" s="143"/>
    </row>
    <row r="639" spans="1:22" ht="15" customHeight="1" x14ac:dyDescent="0.25">
      <c r="A639" s="152">
        <f t="shared" si="29"/>
        <v>633</v>
      </c>
      <c r="B639" s="170"/>
      <c r="C639" s="170"/>
      <c r="D639" s="170"/>
      <c r="E639" s="170"/>
      <c r="F639" s="170"/>
      <c r="G639" s="175"/>
      <c r="H639" s="175"/>
      <c r="I639" s="170"/>
      <c r="J639" s="176"/>
      <c r="K639" s="153"/>
      <c r="L639" s="170"/>
      <c r="M639" s="170"/>
      <c r="N639" s="170" t="s">
        <v>40</v>
      </c>
      <c r="O639" s="170"/>
      <c r="P639" s="170"/>
      <c r="Q639" s="158" t="str">
        <f t="shared" si="27"/>
        <v/>
      </c>
      <c r="R639" s="159" t="str">
        <f t="shared" si="28"/>
        <v/>
      </c>
      <c r="S639" s="156"/>
      <c r="T639" s="157" t="str">
        <f>IF($B639="","",IF(AND($Q639="yes",SUMPRODUCT((T$6:T638&gt;0)*($B$6:$B638=$B639)*1)=0),MAX(T$6:T638)+1,0))</f>
        <v/>
      </c>
      <c r="U639" s="157" t="str">
        <f>IF($B639="","",IF($Q639="yes",MAX(U$6:U638)+IF(OR($I639="",COUNTIF($R:$R,$I639)&gt;0),1,COUNTIF($B:$B,$I639)),0))</f>
        <v/>
      </c>
      <c r="V639" s="143"/>
    </row>
    <row r="640" spans="1:22" ht="15" customHeight="1" x14ac:dyDescent="0.25">
      <c r="A640" s="152">
        <f t="shared" si="29"/>
        <v>634</v>
      </c>
      <c r="B640" s="170"/>
      <c r="C640" s="170"/>
      <c r="D640" s="170"/>
      <c r="E640" s="170"/>
      <c r="F640" s="170"/>
      <c r="G640" s="175"/>
      <c r="H640" s="175"/>
      <c r="I640" s="170"/>
      <c r="J640" s="176"/>
      <c r="K640" s="153"/>
      <c r="L640" s="170"/>
      <c r="M640" s="170"/>
      <c r="N640" s="170" t="s">
        <v>40</v>
      </c>
      <c r="O640" s="170"/>
      <c r="P640" s="170"/>
      <c r="Q640" s="158" t="str">
        <f t="shared" si="27"/>
        <v/>
      </c>
      <c r="R640" s="159" t="str">
        <f t="shared" si="28"/>
        <v/>
      </c>
      <c r="S640" s="156"/>
      <c r="T640" s="157" t="str">
        <f>IF($B640="","",IF(AND($Q640="yes",SUMPRODUCT((T$6:T639&gt;0)*($B$6:$B639=$B640)*1)=0),MAX(T$6:T639)+1,0))</f>
        <v/>
      </c>
      <c r="U640" s="157" t="str">
        <f>IF($B640="","",IF($Q640="yes",MAX(U$6:U639)+IF(OR($I640="",COUNTIF($R:$R,$I640)&gt;0),1,COUNTIF($B:$B,$I640)),0))</f>
        <v/>
      </c>
      <c r="V640" s="143"/>
    </row>
    <row r="641" spans="1:22" ht="15" customHeight="1" x14ac:dyDescent="0.25">
      <c r="A641" s="152">
        <f t="shared" si="29"/>
        <v>635</v>
      </c>
      <c r="B641" s="170"/>
      <c r="C641" s="170"/>
      <c r="D641" s="170"/>
      <c r="E641" s="170"/>
      <c r="F641" s="170"/>
      <c r="G641" s="175"/>
      <c r="H641" s="175"/>
      <c r="I641" s="170"/>
      <c r="J641" s="176"/>
      <c r="K641" s="153"/>
      <c r="L641" s="170"/>
      <c r="M641" s="170"/>
      <c r="N641" s="170" t="s">
        <v>40</v>
      </c>
      <c r="O641" s="170"/>
      <c r="P641" s="170"/>
      <c r="Q641" s="158" t="str">
        <f t="shared" si="27"/>
        <v/>
      </c>
      <c r="R641" s="159" t="str">
        <f t="shared" si="28"/>
        <v/>
      </c>
      <c r="S641" s="156"/>
      <c r="T641" s="157" t="str">
        <f>IF($B641="","",IF(AND($Q641="yes",SUMPRODUCT((T$6:T640&gt;0)*($B$6:$B640=$B641)*1)=0),MAX(T$6:T640)+1,0))</f>
        <v/>
      </c>
      <c r="U641" s="157" t="str">
        <f>IF($B641="","",IF($Q641="yes",MAX(U$6:U640)+IF(OR($I641="",COUNTIF($R:$R,$I641)&gt;0),1,COUNTIF($B:$B,$I641)),0))</f>
        <v/>
      </c>
      <c r="V641" s="143"/>
    </row>
    <row r="642" spans="1:22" ht="15" customHeight="1" x14ac:dyDescent="0.25">
      <c r="A642" s="152">
        <f t="shared" si="29"/>
        <v>636</v>
      </c>
      <c r="B642" s="170"/>
      <c r="C642" s="170"/>
      <c r="D642" s="170"/>
      <c r="E642" s="170"/>
      <c r="F642" s="170"/>
      <c r="G642" s="175"/>
      <c r="H642" s="175"/>
      <c r="I642" s="170"/>
      <c r="J642" s="176"/>
      <c r="K642" s="153"/>
      <c r="L642" s="170"/>
      <c r="M642" s="170"/>
      <c r="N642" s="170" t="s">
        <v>40</v>
      </c>
      <c r="O642" s="170"/>
      <c r="P642" s="170"/>
      <c r="Q642" s="158" t="str">
        <f t="shared" si="27"/>
        <v/>
      </c>
      <c r="R642" s="159" t="str">
        <f t="shared" si="28"/>
        <v/>
      </c>
      <c r="S642" s="156"/>
      <c r="T642" s="157" t="str">
        <f>IF($B642="","",IF(AND($Q642="yes",SUMPRODUCT((T$6:T641&gt;0)*($B$6:$B641=$B642)*1)=0),MAX(T$6:T641)+1,0))</f>
        <v/>
      </c>
      <c r="U642" s="157" t="str">
        <f>IF($B642="","",IF($Q642="yes",MAX(U$6:U641)+IF(OR($I642="",COUNTIF($R:$R,$I642)&gt;0),1,COUNTIF($B:$B,$I642)),0))</f>
        <v/>
      </c>
      <c r="V642" s="143"/>
    </row>
    <row r="643" spans="1:22" ht="15" customHeight="1" x14ac:dyDescent="0.25">
      <c r="A643" s="152">
        <f t="shared" si="29"/>
        <v>637</v>
      </c>
      <c r="B643" s="170"/>
      <c r="C643" s="170"/>
      <c r="D643" s="170"/>
      <c r="E643" s="170"/>
      <c r="F643" s="170"/>
      <c r="G643" s="175"/>
      <c r="H643" s="175"/>
      <c r="I643" s="170"/>
      <c r="J643" s="176"/>
      <c r="K643" s="153"/>
      <c r="L643" s="170"/>
      <c r="M643" s="170"/>
      <c r="N643" s="170" t="s">
        <v>40</v>
      </c>
      <c r="O643" s="170"/>
      <c r="P643" s="170"/>
      <c r="Q643" s="158" t="str">
        <f t="shared" si="27"/>
        <v/>
      </c>
      <c r="R643" s="159" t="str">
        <f t="shared" si="28"/>
        <v/>
      </c>
      <c r="S643" s="156"/>
      <c r="T643" s="157" t="str">
        <f>IF($B643="","",IF(AND($Q643="yes",SUMPRODUCT((T$6:T642&gt;0)*($B$6:$B642=$B643)*1)=0),MAX(T$6:T642)+1,0))</f>
        <v/>
      </c>
      <c r="U643" s="157" t="str">
        <f>IF($B643="","",IF($Q643="yes",MAX(U$6:U642)+IF(OR($I643="",COUNTIF($R:$R,$I643)&gt;0),1,COUNTIF($B:$B,$I643)),0))</f>
        <v/>
      </c>
      <c r="V643" s="143"/>
    </row>
    <row r="644" spans="1:22" ht="15" customHeight="1" x14ac:dyDescent="0.25">
      <c r="A644" s="152">
        <f t="shared" si="29"/>
        <v>638</v>
      </c>
      <c r="B644" s="170"/>
      <c r="C644" s="170"/>
      <c r="D644" s="170"/>
      <c r="E644" s="170"/>
      <c r="F644" s="170"/>
      <c r="G644" s="175"/>
      <c r="H644" s="175"/>
      <c r="I644" s="170"/>
      <c r="J644" s="176"/>
      <c r="K644" s="153"/>
      <c r="L644" s="170"/>
      <c r="M644" s="170"/>
      <c r="N644" s="170" t="s">
        <v>40</v>
      </c>
      <c r="O644" s="170"/>
      <c r="P644" s="170"/>
      <c r="Q644" s="158" t="str">
        <f t="shared" si="27"/>
        <v/>
      </c>
      <c r="R644" s="159" t="str">
        <f t="shared" si="28"/>
        <v/>
      </c>
      <c r="S644" s="156"/>
      <c r="T644" s="157" t="str">
        <f>IF($B644="","",IF(AND($Q644="yes",SUMPRODUCT((T$6:T643&gt;0)*($B$6:$B643=$B644)*1)=0),MAX(T$6:T643)+1,0))</f>
        <v/>
      </c>
      <c r="U644" s="157" t="str">
        <f>IF($B644="","",IF($Q644="yes",MAX(U$6:U643)+IF(OR($I644="",COUNTIF($R:$R,$I644)&gt;0),1,COUNTIF($B:$B,$I644)),0))</f>
        <v/>
      </c>
      <c r="V644" s="143"/>
    </row>
    <row r="645" spans="1:22" ht="15" customHeight="1" x14ac:dyDescent="0.25">
      <c r="A645" s="152">
        <f t="shared" si="29"/>
        <v>639</v>
      </c>
      <c r="B645" s="170"/>
      <c r="C645" s="170"/>
      <c r="D645" s="170"/>
      <c r="E645" s="170"/>
      <c r="F645" s="170"/>
      <c r="G645" s="175"/>
      <c r="H645" s="175"/>
      <c r="I645" s="170"/>
      <c r="J645" s="176"/>
      <c r="K645" s="153"/>
      <c r="L645" s="170"/>
      <c r="M645" s="170"/>
      <c r="N645" s="170" t="s">
        <v>40</v>
      </c>
      <c r="O645" s="170"/>
      <c r="P645" s="170"/>
      <c r="Q645" s="158" t="str">
        <f t="shared" si="27"/>
        <v/>
      </c>
      <c r="R645" s="159" t="str">
        <f t="shared" si="28"/>
        <v/>
      </c>
      <c r="S645" s="156"/>
      <c r="T645" s="157" t="str">
        <f>IF($B645="","",IF(AND($Q645="yes",SUMPRODUCT((T$6:T644&gt;0)*($B$6:$B644=$B645)*1)=0),MAX(T$6:T644)+1,0))</f>
        <v/>
      </c>
      <c r="U645" s="157" t="str">
        <f>IF($B645="","",IF($Q645="yes",MAX(U$6:U644)+IF(OR($I645="",COUNTIF($R:$R,$I645)&gt;0),1,COUNTIF($B:$B,$I645)),0))</f>
        <v/>
      </c>
      <c r="V645" s="143"/>
    </row>
    <row r="646" spans="1:22" ht="15" customHeight="1" x14ac:dyDescent="0.25">
      <c r="A646" s="152">
        <f t="shared" si="29"/>
        <v>640</v>
      </c>
      <c r="B646" s="170"/>
      <c r="C646" s="170"/>
      <c r="D646" s="170"/>
      <c r="E646" s="170"/>
      <c r="F646" s="170"/>
      <c r="G646" s="175"/>
      <c r="H646" s="175"/>
      <c r="I646" s="170"/>
      <c r="J646" s="176"/>
      <c r="K646" s="153"/>
      <c r="L646" s="170"/>
      <c r="M646" s="170"/>
      <c r="N646" s="170" t="s">
        <v>40</v>
      </c>
      <c r="O646" s="170"/>
      <c r="P646" s="170"/>
      <c r="Q646" s="158" t="str">
        <f t="shared" si="27"/>
        <v/>
      </c>
      <c r="R646" s="159" t="str">
        <f t="shared" si="28"/>
        <v/>
      </c>
      <c r="S646" s="156"/>
      <c r="T646" s="157" t="str">
        <f>IF($B646="","",IF(AND($Q646="yes",SUMPRODUCT((T$6:T645&gt;0)*($B$6:$B645=$B646)*1)=0),MAX(T$6:T645)+1,0))</f>
        <v/>
      </c>
      <c r="U646" s="157" t="str">
        <f>IF($B646="","",IF($Q646="yes",MAX(U$6:U645)+IF(OR($I646="",COUNTIF($R:$R,$I646)&gt;0),1,COUNTIF($B:$B,$I646)),0))</f>
        <v/>
      </c>
      <c r="V646" s="143"/>
    </row>
    <row r="647" spans="1:22" ht="15" customHeight="1" x14ac:dyDescent="0.25">
      <c r="A647" s="152">
        <f t="shared" si="29"/>
        <v>641</v>
      </c>
      <c r="B647" s="170"/>
      <c r="C647" s="170"/>
      <c r="D647" s="170"/>
      <c r="E647" s="170"/>
      <c r="F647" s="170"/>
      <c r="G647" s="175"/>
      <c r="H647" s="175"/>
      <c r="I647" s="170"/>
      <c r="J647" s="176"/>
      <c r="K647" s="153"/>
      <c r="L647" s="170"/>
      <c r="M647" s="170"/>
      <c r="N647" s="170" t="s">
        <v>40</v>
      </c>
      <c r="O647" s="170"/>
      <c r="P647" s="170"/>
      <c r="Q647" s="158" t="str">
        <f t="shared" ref="Q647:Q710" si="30">IF($B647="","",IF(COUNTIF($L647:$P647,"=Yes")&gt;0,"Yes","No"))</f>
        <v/>
      </c>
      <c r="R647" s="159" t="str">
        <f t="shared" ref="R647:R710" si="31">IF($B647="","",IFERROR(IF($Q647="Yes",$B647,VLOOKUP($I647,LE_Inputs,COLUMNS(LE_Inputs),FALSE)),"None"))</f>
        <v/>
      </c>
      <c r="S647" s="156"/>
      <c r="T647" s="157" t="str">
        <f>IF($B647="","",IF(AND($Q647="yes",SUMPRODUCT((T$6:T646&gt;0)*($B$6:$B646=$B647)*1)=0),MAX(T$6:T646)+1,0))</f>
        <v/>
      </c>
      <c r="U647" s="157" t="str">
        <f>IF($B647="","",IF($Q647="yes",MAX(U$6:U646)+IF(OR($I647="",COUNTIF($R:$R,$I647)&gt;0),1,COUNTIF($B:$B,$I647)),0))</f>
        <v/>
      </c>
      <c r="V647" s="143"/>
    </row>
    <row r="648" spans="1:22" ht="15" customHeight="1" x14ac:dyDescent="0.25">
      <c r="A648" s="152">
        <f t="shared" si="29"/>
        <v>642</v>
      </c>
      <c r="B648" s="170"/>
      <c r="C648" s="170"/>
      <c r="D648" s="170"/>
      <c r="E648" s="170"/>
      <c r="F648" s="170"/>
      <c r="G648" s="175"/>
      <c r="H648" s="175"/>
      <c r="I648" s="170"/>
      <c r="J648" s="176"/>
      <c r="K648" s="153"/>
      <c r="L648" s="170"/>
      <c r="M648" s="170"/>
      <c r="N648" s="170" t="s">
        <v>40</v>
      </c>
      <c r="O648" s="170"/>
      <c r="P648" s="170"/>
      <c r="Q648" s="158" t="str">
        <f t="shared" si="30"/>
        <v/>
      </c>
      <c r="R648" s="159" t="str">
        <f t="shared" si="31"/>
        <v/>
      </c>
      <c r="S648" s="156"/>
      <c r="T648" s="157" t="str">
        <f>IF($B648="","",IF(AND($Q648="yes",SUMPRODUCT((T$6:T647&gt;0)*($B$6:$B647=$B648)*1)=0),MAX(T$6:T647)+1,0))</f>
        <v/>
      </c>
      <c r="U648" s="157" t="str">
        <f>IF($B648="","",IF($Q648="yes",MAX(U$6:U647)+IF(OR($I648="",COUNTIF($R:$R,$I648)&gt;0),1,COUNTIF($B:$B,$I648)),0))</f>
        <v/>
      </c>
      <c r="V648" s="143"/>
    </row>
    <row r="649" spans="1:22" ht="15" customHeight="1" x14ac:dyDescent="0.25">
      <c r="A649" s="152">
        <f t="shared" ref="A649:A712" si="32">A648+1</f>
        <v>643</v>
      </c>
      <c r="B649" s="170"/>
      <c r="C649" s="170"/>
      <c r="D649" s="170"/>
      <c r="E649" s="170"/>
      <c r="F649" s="170"/>
      <c r="G649" s="175"/>
      <c r="H649" s="175"/>
      <c r="I649" s="170"/>
      <c r="J649" s="176"/>
      <c r="K649" s="153"/>
      <c r="L649" s="170"/>
      <c r="M649" s="170"/>
      <c r="N649" s="170" t="s">
        <v>40</v>
      </c>
      <c r="O649" s="170"/>
      <c r="P649" s="170"/>
      <c r="Q649" s="158" t="str">
        <f t="shared" si="30"/>
        <v/>
      </c>
      <c r="R649" s="159" t="str">
        <f t="shared" si="31"/>
        <v/>
      </c>
      <c r="S649" s="156"/>
      <c r="T649" s="157" t="str">
        <f>IF($B649="","",IF(AND($Q649="yes",SUMPRODUCT((T$6:T648&gt;0)*($B$6:$B648=$B649)*1)=0),MAX(T$6:T648)+1,0))</f>
        <v/>
      </c>
      <c r="U649" s="157" t="str">
        <f>IF($B649="","",IF($Q649="yes",MAX(U$6:U648)+IF(OR($I649="",COUNTIF($R:$R,$I649)&gt;0),1,COUNTIF($B:$B,$I649)),0))</f>
        <v/>
      </c>
      <c r="V649" s="143"/>
    </row>
    <row r="650" spans="1:22" ht="15" customHeight="1" x14ac:dyDescent="0.25">
      <c r="A650" s="152">
        <f t="shared" si="32"/>
        <v>644</v>
      </c>
      <c r="B650" s="170"/>
      <c r="C650" s="170"/>
      <c r="D650" s="170"/>
      <c r="E650" s="170"/>
      <c r="F650" s="170"/>
      <c r="G650" s="175"/>
      <c r="H650" s="175"/>
      <c r="I650" s="170"/>
      <c r="J650" s="176"/>
      <c r="K650" s="153"/>
      <c r="L650" s="170"/>
      <c r="M650" s="170"/>
      <c r="N650" s="170" t="s">
        <v>40</v>
      </c>
      <c r="O650" s="170"/>
      <c r="P650" s="170"/>
      <c r="Q650" s="158" t="str">
        <f t="shared" si="30"/>
        <v/>
      </c>
      <c r="R650" s="159" t="str">
        <f t="shared" si="31"/>
        <v/>
      </c>
      <c r="S650" s="156"/>
      <c r="T650" s="157" t="str">
        <f>IF($B650="","",IF(AND($Q650="yes",SUMPRODUCT((T$6:T649&gt;0)*($B$6:$B649=$B650)*1)=0),MAX(T$6:T649)+1,0))</f>
        <v/>
      </c>
      <c r="U650" s="157" t="str">
        <f>IF($B650="","",IF($Q650="yes",MAX(U$6:U649)+IF(OR($I650="",COUNTIF($R:$R,$I650)&gt;0),1,COUNTIF($B:$B,$I650)),0))</f>
        <v/>
      </c>
      <c r="V650" s="143"/>
    </row>
    <row r="651" spans="1:22" ht="15" customHeight="1" x14ac:dyDescent="0.25">
      <c r="A651" s="152">
        <f t="shared" si="32"/>
        <v>645</v>
      </c>
      <c r="B651" s="170"/>
      <c r="C651" s="170"/>
      <c r="D651" s="170"/>
      <c r="E651" s="170"/>
      <c r="F651" s="170"/>
      <c r="G651" s="175"/>
      <c r="H651" s="175"/>
      <c r="I651" s="170"/>
      <c r="J651" s="176"/>
      <c r="K651" s="153"/>
      <c r="L651" s="170"/>
      <c r="M651" s="170"/>
      <c r="N651" s="170" t="s">
        <v>40</v>
      </c>
      <c r="O651" s="170"/>
      <c r="P651" s="170"/>
      <c r="Q651" s="158" t="str">
        <f t="shared" si="30"/>
        <v/>
      </c>
      <c r="R651" s="159" t="str">
        <f t="shared" si="31"/>
        <v/>
      </c>
      <c r="S651" s="156"/>
      <c r="T651" s="157" t="str">
        <f>IF($B651="","",IF(AND($Q651="yes",SUMPRODUCT((T$6:T650&gt;0)*($B$6:$B650=$B651)*1)=0),MAX(T$6:T650)+1,0))</f>
        <v/>
      </c>
      <c r="U651" s="157" t="str">
        <f>IF($B651="","",IF($Q651="yes",MAX(U$6:U650)+IF(OR($I651="",COUNTIF($R:$R,$I651)&gt;0),1,COUNTIF($B:$B,$I651)),0))</f>
        <v/>
      </c>
      <c r="V651" s="143"/>
    </row>
    <row r="652" spans="1:22" ht="15" customHeight="1" x14ac:dyDescent="0.25">
      <c r="A652" s="152">
        <f t="shared" si="32"/>
        <v>646</v>
      </c>
      <c r="B652" s="170"/>
      <c r="C652" s="170"/>
      <c r="D652" s="170"/>
      <c r="E652" s="170"/>
      <c r="F652" s="170"/>
      <c r="G652" s="175"/>
      <c r="H652" s="175"/>
      <c r="I652" s="170"/>
      <c r="J652" s="176"/>
      <c r="K652" s="153"/>
      <c r="L652" s="170"/>
      <c r="M652" s="170"/>
      <c r="N652" s="170" t="s">
        <v>40</v>
      </c>
      <c r="O652" s="170"/>
      <c r="P652" s="170"/>
      <c r="Q652" s="158" t="str">
        <f t="shared" si="30"/>
        <v/>
      </c>
      <c r="R652" s="159" t="str">
        <f t="shared" si="31"/>
        <v/>
      </c>
      <c r="S652" s="156"/>
      <c r="T652" s="157" t="str">
        <f>IF($B652="","",IF(AND($Q652="yes",SUMPRODUCT((T$6:T651&gt;0)*($B$6:$B651=$B652)*1)=0),MAX(T$6:T651)+1,0))</f>
        <v/>
      </c>
      <c r="U652" s="157" t="str">
        <f>IF($B652="","",IF($Q652="yes",MAX(U$6:U651)+IF(OR($I652="",COUNTIF($R:$R,$I652)&gt;0),1,COUNTIF($B:$B,$I652)),0))</f>
        <v/>
      </c>
      <c r="V652" s="143"/>
    </row>
    <row r="653" spans="1:22" ht="15" customHeight="1" x14ac:dyDescent="0.25">
      <c r="A653" s="152">
        <f t="shared" si="32"/>
        <v>647</v>
      </c>
      <c r="B653" s="170"/>
      <c r="C653" s="170"/>
      <c r="D653" s="170"/>
      <c r="E653" s="170"/>
      <c r="F653" s="170"/>
      <c r="G653" s="175"/>
      <c r="H653" s="175"/>
      <c r="I653" s="170"/>
      <c r="J653" s="176"/>
      <c r="K653" s="153"/>
      <c r="L653" s="170"/>
      <c r="M653" s="170"/>
      <c r="N653" s="170" t="s">
        <v>40</v>
      </c>
      <c r="O653" s="170"/>
      <c r="P653" s="170"/>
      <c r="Q653" s="158" t="str">
        <f t="shared" si="30"/>
        <v/>
      </c>
      <c r="R653" s="159" t="str">
        <f t="shared" si="31"/>
        <v/>
      </c>
      <c r="S653" s="156"/>
      <c r="T653" s="157" t="str">
        <f>IF($B653="","",IF(AND($Q653="yes",SUMPRODUCT((T$6:T652&gt;0)*($B$6:$B652=$B653)*1)=0),MAX(T$6:T652)+1,0))</f>
        <v/>
      </c>
      <c r="U653" s="157" t="str">
        <f>IF($B653="","",IF($Q653="yes",MAX(U$6:U652)+IF(OR($I653="",COUNTIF($R:$R,$I653)&gt;0),1,COUNTIF($B:$B,$I653)),0))</f>
        <v/>
      </c>
      <c r="V653" s="143"/>
    </row>
    <row r="654" spans="1:22" ht="15" customHeight="1" x14ac:dyDescent="0.25">
      <c r="A654" s="152">
        <f t="shared" si="32"/>
        <v>648</v>
      </c>
      <c r="B654" s="170"/>
      <c r="C654" s="170"/>
      <c r="D654" s="170"/>
      <c r="E654" s="170"/>
      <c r="F654" s="170"/>
      <c r="G654" s="175"/>
      <c r="H654" s="175"/>
      <c r="I654" s="170"/>
      <c r="J654" s="176"/>
      <c r="K654" s="153"/>
      <c r="L654" s="170"/>
      <c r="M654" s="170"/>
      <c r="N654" s="170" t="s">
        <v>40</v>
      </c>
      <c r="O654" s="170"/>
      <c r="P654" s="170"/>
      <c r="Q654" s="158" t="str">
        <f t="shared" si="30"/>
        <v/>
      </c>
      <c r="R654" s="159" t="str">
        <f t="shared" si="31"/>
        <v/>
      </c>
      <c r="S654" s="156"/>
      <c r="T654" s="157" t="str">
        <f>IF($B654="","",IF(AND($Q654="yes",SUMPRODUCT((T$6:T653&gt;0)*($B$6:$B653=$B654)*1)=0),MAX(T$6:T653)+1,0))</f>
        <v/>
      </c>
      <c r="U654" s="157" t="str">
        <f>IF($B654="","",IF($Q654="yes",MAX(U$6:U653)+IF(OR($I654="",COUNTIF($R:$R,$I654)&gt;0),1,COUNTIF($B:$B,$I654)),0))</f>
        <v/>
      </c>
      <c r="V654" s="143"/>
    </row>
    <row r="655" spans="1:22" ht="15" customHeight="1" x14ac:dyDescent="0.25">
      <c r="A655" s="152">
        <f t="shared" si="32"/>
        <v>649</v>
      </c>
      <c r="B655" s="170"/>
      <c r="C655" s="170"/>
      <c r="D655" s="170"/>
      <c r="E655" s="170"/>
      <c r="F655" s="170"/>
      <c r="G655" s="175"/>
      <c r="H655" s="175"/>
      <c r="I655" s="170"/>
      <c r="J655" s="176"/>
      <c r="K655" s="153"/>
      <c r="L655" s="170"/>
      <c r="M655" s="170"/>
      <c r="N655" s="170" t="s">
        <v>40</v>
      </c>
      <c r="O655" s="170"/>
      <c r="P655" s="170"/>
      <c r="Q655" s="158" t="str">
        <f t="shared" si="30"/>
        <v/>
      </c>
      <c r="R655" s="159" t="str">
        <f t="shared" si="31"/>
        <v/>
      </c>
      <c r="S655" s="156"/>
      <c r="T655" s="157" t="str">
        <f>IF($B655="","",IF(AND($Q655="yes",SUMPRODUCT((T$6:T654&gt;0)*($B$6:$B654=$B655)*1)=0),MAX(T$6:T654)+1,0))</f>
        <v/>
      </c>
      <c r="U655" s="157" t="str">
        <f>IF($B655="","",IF($Q655="yes",MAX(U$6:U654)+IF(OR($I655="",COUNTIF($R:$R,$I655)&gt;0),1,COUNTIF($B:$B,$I655)),0))</f>
        <v/>
      </c>
      <c r="V655" s="143"/>
    </row>
    <row r="656" spans="1:22" ht="15" customHeight="1" x14ac:dyDescent="0.25">
      <c r="A656" s="152">
        <f t="shared" si="32"/>
        <v>650</v>
      </c>
      <c r="B656" s="170"/>
      <c r="C656" s="170"/>
      <c r="D656" s="170"/>
      <c r="E656" s="170"/>
      <c r="F656" s="170"/>
      <c r="G656" s="175"/>
      <c r="H656" s="175"/>
      <c r="I656" s="170"/>
      <c r="J656" s="176"/>
      <c r="K656" s="153"/>
      <c r="L656" s="170"/>
      <c r="M656" s="170"/>
      <c r="N656" s="170" t="s">
        <v>40</v>
      </c>
      <c r="O656" s="170"/>
      <c r="P656" s="170"/>
      <c r="Q656" s="158" t="str">
        <f t="shared" si="30"/>
        <v/>
      </c>
      <c r="R656" s="159" t="str">
        <f t="shared" si="31"/>
        <v/>
      </c>
      <c r="S656" s="156"/>
      <c r="T656" s="157" t="str">
        <f>IF($B656="","",IF(AND($Q656="yes",SUMPRODUCT((T$6:T655&gt;0)*($B$6:$B655=$B656)*1)=0),MAX(T$6:T655)+1,0))</f>
        <v/>
      </c>
      <c r="U656" s="157" t="str">
        <f>IF($B656="","",IF($Q656="yes",MAX(U$6:U655)+IF(OR($I656="",COUNTIF($R:$R,$I656)&gt;0),1,COUNTIF($B:$B,$I656)),0))</f>
        <v/>
      </c>
      <c r="V656" s="143"/>
    </row>
    <row r="657" spans="1:22" ht="15" customHeight="1" x14ac:dyDescent="0.25">
      <c r="A657" s="152">
        <f t="shared" si="32"/>
        <v>651</v>
      </c>
      <c r="B657" s="170"/>
      <c r="C657" s="170"/>
      <c r="D657" s="170"/>
      <c r="E657" s="170"/>
      <c r="F657" s="170"/>
      <c r="G657" s="175"/>
      <c r="H657" s="175"/>
      <c r="I657" s="170"/>
      <c r="J657" s="176"/>
      <c r="K657" s="153"/>
      <c r="L657" s="170"/>
      <c r="M657" s="170"/>
      <c r="N657" s="170" t="s">
        <v>40</v>
      </c>
      <c r="O657" s="170"/>
      <c r="P657" s="170"/>
      <c r="Q657" s="158" t="str">
        <f t="shared" si="30"/>
        <v/>
      </c>
      <c r="R657" s="159" t="str">
        <f t="shared" si="31"/>
        <v/>
      </c>
      <c r="S657" s="156"/>
      <c r="T657" s="157" t="str">
        <f>IF($B657="","",IF(AND($Q657="yes",SUMPRODUCT((T$6:T656&gt;0)*($B$6:$B656=$B657)*1)=0),MAX(T$6:T656)+1,0))</f>
        <v/>
      </c>
      <c r="U657" s="157" t="str">
        <f>IF($B657="","",IF($Q657="yes",MAX(U$6:U656)+IF(OR($I657="",COUNTIF($R:$R,$I657)&gt;0),1,COUNTIF($B:$B,$I657)),0))</f>
        <v/>
      </c>
      <c r="V657" s="143"/>
    </row>
    <row r="658" spans="1:22" ht="15" customHeight="1" x14ac:dyDescent="0.25">
      <c r="A658" s="152">
        <f t="shared" si="32"/>
        <v>652</v>
      </c>
      <c r="B658" s="170"/>
      <c r="C658" s="170"/>
      <c r="D658" s="170"/>
      <c r="E658" s="170"/>
      <c r="F658" s="170"/>
      <c r="G658" s="175"/>
      <c r="H658" s="175"/>
      <c r="I658" s="170"/>
      <c r="J658" s="176"/>
      <c r="K658" s="153"/>
      <c r="L658" s="170"/>
      <c r="M658" s="170"/>
      <c r="N658" s="170" t="s">
        <v>40</v>
      </c>
      <c r="O658" s="170"/>
      <c r="P658" s="170"/>
      <c r="Q658" s="158" t="str">
        <f t="shared" si="30"/>
        <v/>
      </c>
      <c r="R658" s="159" t="str">
        <f t="shared" si="31"/>
        <v/>
      </c>
      <c r="S658" s="156"/>
      <c r="T658" s="157" t="str">
        <f>IF($B658="","",IF(AND($Q658="yes",SUMPRODUCT((T$6:T657&gt;0)*($B$6:$B657=$B658)*1)=0),MAX(T$6:T657)+1,0))</f>
        <v/>
      </c>
      <c r="U658" s="157" t="str">
        <f>IF($B658="","",IF($Q658="yes",MAX(U$6:U657)+IF(OR($I658="",COUNTIF($R:$R,$I658)&gt;0),1,COUNTIF($B:$B,$I658)),0))</f>
        <v/>
      </c>
      <c r="V658" s="143"/>
    </row>
    <row r="659" spans="1:22" ht="15" customHeight="1" x14ac:dyDescent="0.25">
      <c r="A659" s="152">
        <f t="shared" si="32"/>
        <v>653</v>
      </c>
      <c r="B659" s="170"/>
      <c r="C659" s="170"/>
      <c r="D659" s="170"/>
      <c r="E659" s="170"/>
      <c r="F659" s="170"/>
      <c r="G659" s="175"/>
      <c r="H659" s="175"/>
      <c r="I659" s="170"/>
      <c r="J659" s="176"/>
      <c r="K659" s="153"/>
      <c r="L659" s="170"/>
      <c r="M659" s="170"/>
      <c r="N659" s="170" t="s">
        <v>40</v>
      </c>
      <c r="O659" s="170"/>
      <c r="P659" s="170"/>
      <c r="Q659" s="158" t="str">
        <f t="shared" si="30"/>
        <v/>
      </c>
      <c r="R659" s="159" t="str">
        <f t="shared" si="31"/>
        <v/>
      </c>
      <c r="S659" s="156"/>
      <c r="T659" s="157" t="str">
        <f>IF($B659="","",IF(AND($Q659="yes",SUMPRODUCT((T$6:T658&gt;0)*($B$6:$B658=$B659)*1)=0),MAX(T$6:T658)+1,0))</f>
        <v/>
      </c>
      <c r="U659" s="157" t="str">
        <f>IF($B659="","",IF($Q659="yes",MAX(U$6:U658)+IF(OR($I659="",COUNTIF($R:$R,$I659)&gt;0),1,COUNTIF($B:$B,$I659)),0))</f>
        <v/>
      </c>
      <c r="V659" s="143"/>
    </row>
    <row r="660" spans="1:22" ht="15" customHeight="1" x14ac:dyDescent="0.25">
      <c r="A660" s="152">
        <f t="shared" si="32"/>
        <v>654</v>
      </c>
      <c r="B660" s="170"/>
      <c r="C660" s="170"/>
      <c r="D660" s="170"/>
      <c r="E660" s="170"/>
      <c r="F660" s="170"/>
      <c r="G660" s="175"/>
      <c r="H660" s="175"/>
      <c r="I660" s="170"/>
      <c r="J660" s="176"/>
      <c r="K660" s="153"/>
      <c r="L660" s="170"/>
      <c r="M660" s="170"/>
      <c r="N660" s="170" t="s">
        <v>40</v>
      </c>
      <c r="O660" s="170"/>
      <c r="P660" s="170"/>
      <c r="Q660" s="158" t="str">
        <f t="shared" si="30"/>
        <v/>
      </c>
      <c r="R660" s="159" t="str">
        <f t="shared" si="31"/>
        <v/>
      </c>
      <c r="S660" s="156"/>
      <c r="T660" s="157" t="str">
        <f>IF($B660="","",IF(AND($Q660="yes",SUMPRODUCT((T$6:T659&gt;0)*($B$6:$B659=$B660)*1)=0),MAX(T$6:T659)+1,0))</f>
        <v/>
      </c>
      <c r="U660" s="157" t="str">
        <f>IF($B660="","",IF($Q660="yes",MAX(U$6:U659)+IF(OR($I660="",COUNTIF($R:$R,$I660)&gt;0),1,COUNTIF($B:$B,$I660)),0))</f>
        <v/>
      </c>
      <c r="V660" s="143"/>
    </row>
    <row r="661" spans="1:22" ht="15" customHeight="1" x14ac:dyDescent="0.25">
      <c r="A661" s="152">
        <f t="shared" si="32"/>
        <v>655</v>
      </c>
      <c r="B661" s="170"/>
      <c r="C661" s="170"/>
      <c r="D661" s="170"/>
      <c r="E661" s="170"/>
      <c r="F661" s="170"/>
      <c r="G661" s="175"/>
      <c r="H661" s="175"/>
      <c r="I661" s="170"/>
      <c r="J661" s="176"/>
      <c r="K661" s="153"/>
      <c r="L661" s="170"/>
      <c r="M661" s="170"/>
      <c r="N661" s="170" t="s">
        <v>40</v>
      </c>
      <c r="O661" s="170"/>
      <c r="P661" s="170"/>
      <c r="Q661" s="158" t="str">
        <f t="shared" si="30"/>
        <v/>
      </c>
      <c r="R661" s="159" t="str">
        <f t="shared" si="31"/>
        <v/>
      </c>
      <c r="S661" s="156"/>
      <c r="T661" s="157" t="str">
        <f>IF($B661="","",IF(AND($Q661="yes",SUMPRODUCT((T$6:T660&gt;0)*($B$6:$B660=$B661)*1)=0),MAX(T$6:T660)+1,0))</f>
        <v/>
      </c>
      <c r="U661" s="157" t="str">
        <f>IF($B661="","",IF($Q661="yes",MAX(U$6:U660)+IF(OR($I661="",COUNTIF($R:$R,$I661)&gt;0),1,COUNTIF($B:$B,$I661)),0))</f>
        <v/>
      </c>
      <c r="V661" s="143"/>
    </row>
    <row r="662" spans="1:22" ht="15" customHeight="1" x14ac:dyDescent="0.25">
      <c r="A662" s="152">
        <f t="shared" si="32"/>
        <v>656</v>
      </c>
      <c r="B662" s="170"/>
      <c r="C662" s="170"/>
      <c r="D662" s="170"/>
      <c r="E662" s="170"/>
      <c r="F662" s="170"/>
      <c r="G662" s="175"/>
      <c r="H662" s="175"/>
      <c r="I662" s="170"/>
      <c r="J662" s="176"/>
      <c r="K662" s="153"/>
      <c r="L662" s="170"/>
      <c r="M662" s="170"/>
      <c r="N662" s="170" t="s">
        <v>40</v>
      </c>
      <c r="O662" s="170"/>
      <c r="P662" s="170"/>
      <c r="Q662" s="158" t="str">
        <f t="shared" si="30"/>
        <v/>
      </c>
      <c r="R662" s="159" t="str">
        <f t="shared" si="31"/>
        <v/>
      </c>
      <c r="S662" s="156"/>
      <c r="T662" s="157" t="str">
        <f>IF($B662="","",IF(AND($Q662="yes",SUMPRODUCT((T$6:T661&gt;0)*($B$6:$B661=$B662)*1)=0),MAX(T$6:T661)+1,0))</f>
        <v/>
      </c>
      <c r="U662" s="157" t="str">
        <f>IF($B662="","",IF($Q662="yes",MAX(U$6:U661)+IF(OR($I662="",COUNTIF($R:$R,$I662)&gt;0),1,COUNTIF($B:$B,$I662)),0))</f>
        <v/>
      </c>
      <c r="V662" s="143"/>
    </row>
    <row r="663" spans="1:22" ht="15" customHeight="1" x14ac:dyDescent="0.25">
      <c r="A663" s="152">
        <f t="shared" si="32"/>
        <v>657</v>
      </c>
      <c r="B663" s="170"/>
      <c r="C663" s="170"/>
      <c r="D663" s="170"/>
      <c r="E663" s="170"/>
      <c r="F663" s="170"/>
      <c r="G663" s="175"/>
      <c r="H663" s="175"/>
      <c r="I663" s="170"/>
      <c r="J663" s="176"/>
      <c r="K663" s="153"/>
      <c r="L663" s="170"/>
      <c r="M663" s="170"/>
      <c r="N663" s="170" t="s">
        <v>40</v>
      </c>
      <c r="O663" s="170"/>
      <c r="P663" s="170"/>
      <c r="Q663" s="158" t="str">
        <f t="shared" si="30"/>
        <v/>
      </c>
      <c r="R663" s="159" t="str">
        <f t="shared" si="31"/>
        <v/>
      </c>
      <c r="S663" s="156"/>
      <c r="T663" s="157" t="str">
        <f>IF($B663="","",IF(AND($Q663="yes",SUMPRODUCT((T$6:T662&gt;0)*($B$6:$B662=$B663)*1)=0),MAX(T$6:T662)+1,0))</f>
        <v/>
      </c>
      <c r="U663" s="157" t="str">
        <f>IF($B663="","",IF($Q663="yes",MAX(U$6:U662)+IF(OR($I663="",COUNTIF($R:$R,$I663)&gt;0),1,COUNTIF($B:$B,$I663)),0))</f>
        <v/>
      </c>
      <c r="V663" s="143"/>
    </row>
    <row r="664" spans="1:22" ht="15" customHeight="1" x14ac:dyDescent="0.25">
      <c r="A664" s="152">
        <f t="shared" si="32"/>
        <v>658</v>
      </c>
      <c r="B664" s="170"/>
      <c r="C664" s="170"/>
      <c r="D664" s="170"/>
      <c r="E664" s="170"/>
      <c r="F664" s="170"/>
      <c r="G664" s="175"/>
      <c r="H664" s="175"/>
      <c r="I664" s="170"/>
      <c r="J664" s="176"/>
      <c r="K664" s="153"/>
      <c r="L664" s="170"/>
      <c r="M664" s="170"/>
      <c r="N664" s="170" t="s">
        <v>40</v>
      </c>
      <c r="O664" s="170"/>
      <c r="P664" s="170"/>
      <c r="Q664" s="158" t="str">
        <f t="shared" si="30"/>
        <v/>
      </c>
      <c r="R664" s="159" t="str">
        <f t="shared" si="31"/>
        <v/>
      </c>
      <c r="S664" s="156"/>
      <c r="T664" s="157" t="str">
        <f>IF($B664="","",IF(AND($Q664="yes",SUMPRODUCT((T$6:T663&gt;0)*($B$6:$B663=$B664)*1)=0),MAX(T$6:T663)+1,0))</f>
        <v/>
      </c>
      <c r="U664" s="157" t="str">
        <f>IF($B664="","",IF($Q664="yes",MAX(U$6:U663)+IF(OR($I664="",COUNTIF($R:$R,$I664)&gt;0),1,COUNTIF($B:$B,$I664)),0))</f>
        <v/>
      </c>
      <c r="V664" s="143"/>
    </row>
    <row r="665" spans="1:22" ht="15" customHeight="1" x14ac:dyDescent="0.25">
      <c r="A665" s="152">
        <f t="shared" si="32"/>
        <v>659</v>
      </c>
      <c r="B665" s="170"/>
      <c r="C665" s="170"/>
      <c r="D665" s="170"/>
      <c r="E665" s="170"/>
      <c r="F665" s="170"/>
      <c r="G665" s="175"/>
      <c r="H665" s="175"/>
      <c r="I665" s="170"/>
      <c r="J665" s="176"/>
      <c r="K665" s="153"/>
      <c r="L665" s="170"/>
      <c r="M665" s="170"/>
      <c r="N665" s="170" t="s">
        <v>40</v>
      </c>
      <c r="O665" s="170"/>
      <c r="P665" s="170"/>
      <c r="Q665" s="158" t="str">
        <f t="shared" si="30"/>
        <v/>
      </c>
      <c r="R665" s="159" t="str">
        <f t="shared" si="31"/>
        <v/>
      </c>
      <c r="S665" s="156"/>
      <c r="T665" s="157" t="str">
        <f>IF($B665="","",IF(AND($Q665="yes",SUMPRODUCT((T$6:T664&gt;0)*($B$6:$B664=$B665)*1)=0),MAX(T$6:T664)+1,0))</f>
        <v/>
      </c>
      <c r="U665" s="157" t="str">
        <f>IF($B665="","",IF($Q665="yes",MAX(U$6:U664)+IF(OR($I665="",COUNTIF($R:$R,$I665)&gt;0),1,COUNTIF($B:$B,$I665)),0))</f>
        <v/>
      </c>
      <c r="V665" s="143"/>
    </row>
    <row r="666" spans="1:22" ht="15" customHeight="1" x14ac:dyDescent="0.25">
      <c r="A666" s="152">
        <f t="shared" si="32"/>
        <v>660</v>
      </c>
      <c r="B666" s="170"/>
      <c r="C666" s="170"/>
      <c r="D666" s="170"/>
      <c r="E666" s="170"/>
      <c r="F666" s="170"/>
      <c r="G666" s="175"/>
      <c r="H666" s="175"/>
      <c r="I666" s="170"/>
      <c r="J666" s="176"/>
      <c r="K666" s="153"/>
      <c r="L666" s="170"/>
      <c r="M666" s="170"/>
      <c r="N666" s="170" t="s">
        <v>40</v>
      </c>
      <c r="O666" s="170"/>
      <c r="P666" s="170"/>
      <c r="Q666" s="158" t="str">
        <f t="shared" si="30"/>
        <v/>
      </c>
      <c r="R666" s="159" t="str">
        <f t="shared" si="31"/>
        <v/>
      </c>
      <c r="S666" s="156"/>
      <c r="T666" s="157" t="str">
        <f>IF($B666="","",IF(AND($Q666="yes",SUMPRODUCT((T$6:T665&gt;0)*($B$6:$B665=$B666)*1)=0),MAX(T$6:T665)+1,0))</f>
        <v/>
      </c>
      <c r="U666" s="157" t="str">
        <f>IF($B666="","",IF($Q666="yes",MAX(U$6:U665)+IF(OR($I666="",COUNTIF($R:$R,$I666)&gt;0),1,COUNTIF($B:$B,$I666)),0))</f>
        <v/>
      </c>
      <c r="V666" s="143"/>
    </row>
    <row r="667" spans="1:22" ht="15" customHeight="1" x14ac:dyDescent="0.25">
      <c r="A667" s="152">
        <f t="shared" si="32"/>
        <v>661</v>
      </c>
      <c r="B667" s="170"/>
      <c r="C667" s="170"/>
      <c r="D667" s="170"/>
      <c r="E667" s="170"/>
      <c r="F667" s="170"/>
      <c r="G667" s="175"/>
      <c r="H667" s="175"/>
      <c r="I667" s="170"/>
      <c r="J667" s="176"/>
      <c r="K667" s="153"/>
      <c r="L667" s="170"/>
      <c r="M667" s="170"/>
      <c r="N667" s="170" t="s">
        <v>40</v>
      </c>
      <c r="O667" s="170"/>
      <c r="P667" s="170"/>
      <c r="Q667" s="158" t="str">
        <f t="shared" si="30"/>
        <v/>
      </c>
      <c r="R667" s="159" t="str">
        <f t="shared" si="31"/>
        <v/>
      </c>
      <c r="S667" s="156"/>
      <c r="T667" s="157" t="str">
        <f>IF($B667="","",IF(AND($Q667="yes",SUMPRODUCT((T$6:T666&gt;0)*($B$6:$B666=$B667)*1)=0),MAX(T$6:T666)+1,0))</f>
        <v/>
      </c>
      <c r="U667" s="157" t="str">
        <f>IF($B667="","",IF($Q667="yes",MAX(U$6:U666)+IF(OR($I667="",COUNTIF($R:$R,$I667)&gt;0),1,COUNTIF($B:$B,$I667)),0))</f>
        <v/>
      </c>
      <c r="V667" s="143"/>
    </row>
    <row r="668" spans="1:22" ht="15" customHeight="1" x14ac:dyDescent="0.25">
      <c r="A668" s="152">
        <f t="shared" si="32"/>
        <v>662</v>
      </c>
      <c r="B668" s="170"/>
      <c r="C668" s="170"/>
      <c r="D668" s="170"/>
      <c r="E668" s="170"/>
      <c r="F668" s="170"/>
      <c r="G668" s="175"/>
      <c r="H668" s="175"/>
      <c r="I668" s="170"/>
      <c r="J668" s="176"/>
      <c r="K668" s="153"/>
      <c r="L668" s="170"/>
      <c r="M668" s="170"/>
      <c r="N668" s="170" t="s">
        <v>40</v>
      </c>
      <c r="O668" s="170"/>
      <c r="P668" s="170"/>
      <c r="Q668" s="158" t="str">
        <f t="shared" si="30"/>
        <v/>
      </c>
      <c r="R668" s="159" t="str">
        <f t="shared" si="31"/>
        <v/>
      </c>
      <c r="S668" s="156"/>
      <c r="T668" s="157" t="str">
        <f>IF($B668="","",IF(AND($Q668="yes",SUMPRODUCT((T$6:T667&gt;0)*($B$6:$B667=$B668)*1)=0),MAX(T$6:T667)+1,0))</f>
        <v/>
      </c>
      <c r="U668" s="157" t="str">
        <f>IF($B668="","",IF($Q668="yes",MAX(U$6:U667)+IF(OR($I668="",COUNTIF($R:$R,$I668)&gt;0),1,COUNTIF($B:$B,$I668)),0))</f>
        <v/>
      </c>
      <c r="V668" s="143"/>
    </row>
    <row r="669" spans="1:22" ht="15" customHeight="1" x14ac:dyDescent="0.25">
      <c r="A669" s="152">
        <f t="shared" si="32"/>
        <v>663</v>
      </c>
      <c r="B669" s="170"/>
      <c r="C669" s="170"/>
      <c r="D669" s="170"/>
      <c r="E669" s="170"/>
      <c r="F669" s="170"/>
      <c r="G669" s="175"/>
      <c r="H669" s="175"/>
      <c r="I669" s="170"/>
      <c r="J669" s="176"/>
      <c r="K669" s="153"/>
      <c r="L669" s="170"/>
      <c r="M669" s="170"/>
      <c r="N669" s="170" t="s">
        <v>40</v>
      </c>
      <c r="O669" s="170"/>
      <c r="P669" s="170"/>
      <c r="Q669" s="158" t="str">
        <f t="shared" si="30"/>
        <v/>
      </c>
      <c r="R669" s="159" t="str">
        <f t="shared" si="31"/>
        <v/>
      </c>
      <c r="S669" s="156"/>
      <c r="T669" s="157" t="str">
        <f>IF($B669="","",IF(AND($Q669="yes",SUMPRODUCT((T$6:T668&gt;0)*($B$6:$B668=$B669)*1)=0),MAX(T$6:T668)+1,0))</f>
        <v/>
      </c>
      <c r="U669" s="157" t="str">
        <f>IF($B669="","",IF($Q669="yes",MAX(U$6:U668)+IF(OR($I669="",COUNTIF($R:$R,$I669)&gt;0),1,COUNTIF($B:$B,$I669)),0))</f>
        <v/>
      </c>
      <c r="V669" s="143"/>
    </row>
    <row r="670" spans="1:22" ht="15" customHeight="1" x14ac:dyDescent="0.25">
      <c r="A670" s="152">
        <f t="shared" si="32"/>
        <v>664</v>
      </c>
      <c r="B670" s="170"/>
      <c r="C670" s="170"/>
      <c r="D670" s="170"/>
      <c r="E670" s="170"/>
      <c r="F670" s="170"/>
      <c r="G670" s="175"/>
      <c r="H670" s="175"/>
      <c r="I670" s="170"/>
      <c r="J670" s="176"/>
      <c r="K670" s="153"/>
      <c r="L670" s="170"/>
      <c r="M670" s="170"/>
      <c r="N670" s="170" t="s">
        <v>40</v>
      </c>
      <c r="O670" s="170"/>
      <c r="P670" s="170"/>
      <c r="Q670" s="158" t="str">
        <f t="shared" si="30"/>
        <v/>
      </c>
      <c r="R670" s="159" t="str">
        <f t="shared" si="31"/>
        <v/>
      </c>
      <c r="S670" s="156"/>
      <c r="T670" s="157" t="str">
        <f>IF($B670="","",IF(AND($Q670="yes",SUMPRODUCT((T$6:T669&gt;0)*($B$6:$B669=$B670)*1)=0),MAX(T$6:T669)+1,0))</f>
        <v/>
      </c>
      <c r="U670" s="157" t="str">
        <f>IF($B670="","",IF($Q670="yes",MAX(U$6:U669)+IF(OR($I670="",COUNTIF($R:$R,$I670)&gt;0),1,COUNTIF($B:$B,$I670)),0))</f>
        <v/>
      </c>
      <c r="V670" s="143"/>
    </row>
    <row r="671" spans="1:22" ht="15" customHeight="1" x14ac:dyDescent="0.25">
      <c r="A671" s="152">
        <f t="shared" si="32"/>
        <v>665</v>
      </c>
      <c r="B671" s="170"/>
      <c r="C671" s="170"/>
      <c r="D671" s="170"/>
      <c r="E671" s="170"/>
      <c r="F671" s="170"/>
      <c r="G671" s="175"/>
      <c r="H671" s="175"/>
      <c r="I671" s="170"/>
      <c r="J671" s="176"/>
      <c r="K671" s="153"/>
      <c r="L671" s="170"/>
      <c r="M671" s="170"/>
      <c r="N671" s="170" t="s">
        <v>40</v>
      </c>
      <c r="O671" s="170"/>
      <c r="P671" s="170"/>
      <c r="Q671" s="158" t="str">
        <f t="shared" si="30"/>
        <v/>
      </c>
      <c r="R671" s="159" t="str">
        <f t="shared" si="31"/>
        <v/>
      </c>
      <c r="S671" s="156"/>
      <c r="T671" s="157" t="str">
        <f>IF($B671="","",IF(AND($Q671="yes",SUMPRODUCT((T$6:T670&gt;0)*($B$6:$B670=$B671)*1)=0),MAX(T$6:T670)+1,0))</f>
        <v/>
      </c>
      <c r="U671" s="157" t="str">
        <f>IF($B671="","",IF($Q671="yes",MAX(U$6:U670)+IF(OR($I671="",COUNTIF($R:$R,$I671)&gt;0),1,COUNTIF($B:$B,$I671)),0))</f>
        <v/>
      </c>
      <c r="V671" s="143"/>
    </row>
    <row r="672" spans="1:22" ht="15" customHeight="1" x14ac:dyDescent="0.25">
      <c r="A672" s="152">
        <f t="shared" si="32"/>
        <v>666</v>
      </c>
      <c r="B672" s="170"/>
      <c r="C672" s="170"/>
      <c r="D672" s="170"/>
      <c r="E672" s="170"/>
      <c r="F672" s="170"/>
      <c r="G672" s="175"/>
      <c r="H672" s="175"/>
      <c r="I672" s="170"/>
      <c r="J672" s="176"/>
      <c r="K672" s="153"/>
      <c r="L672" s="170"/>
      <c r="M672" s="170"/>
      <c r="N672" s="170" t="s">
        <v>40</v>
      </c>
      <c r="O672" s="170"/>
      <c r="P672" s="170"/>
      <c r="Q672" s="158" t="str">
        <f t="shared" si="30"/>
        <v/>
      </c>
      <c r="R672" s="159" t="str">
        <f t="shared" si="31"/>
        <v/>
      </c>
      <c r="S672" s="156"/>
      <c r="T672" s="157" t="str">
        <f>IF($B672="","",IF(AND($Q672="yes",SUMPRODUCT((T$6:T671&gt;0)*($B$6:$B671=$B672)*1)=0),MAX(T$6:T671)+1,0))</f>
        <v/>
      </c>
      <c r="U672" s="157" t="str">
        <f>IF($B672="","",IF($Q672="yes",MAX(U$6:U671)+IF(OR($I672="",COUNTIF($R:$R,$I672)&gt;0),1,COUNTIF($B:$B,$I672)),0))</f>
        <v/>
      </c>
      <c r="V672" s="143"/>
    </row>
    <row r="673" spans="1:22" ht="15" customHeight="1" x14ac:dyDescent="0.25">
      <c r="A673" s="152">
        <f t="shared" si="32"/>
        <v>667</v>
      </c>
      <c r="B673" s="170"/>
      <c r="C673" s="170"/>
      <c r="D673" s="170"/>
      <c r="E673" s="170"/>
      <c r="F673" s="170"/>
      <c r="G673" s="175"/>
      <c r="H673" s="175"/>
      <c r="I673" s="170"/>
      <c r="J673" s="176"/>
      <c r="K673" s="153"/>
      <c r="L673" s="170"/>
      <c r="M673" s="170"/>
      <c r="N673" s="170" t="s">
        <v>40</v>
      </c>
      <c r="O673" s="170"/>
      <c r="P673" s="170"/>
      <c r="Q673" s="158" t="str">
        <f t="shared" si="30"/>
        <v/>
      </c>
      <c r="R673" s="159" t="str">
        <f t="shared" si="31"/>
        <v/>
      </c>
      <c r="S673" s="156"/>
      <c r="T673" s="157" t="str">
        <f>IF($B673="","",IF(AND($Q673="yes",SUMPRODUCT((T$6:T672&gt;0)*($B$6:$B672=$B673)*1)=0),MAX(T$6:T672)+1,0))</f>
        <v/>
      </c>
      <c r="U673" s="157" t="str">
        <f>IF($B673="","",IF($Q673="yes",MAX(U$6:U672)+IF(OR($I673="",COUNTIF($R:$R,$I673)&gt;0),1,COUNTIF($B:$B,$I673)),0))</f>
        <v/>
      </c>
      <c r="V673" s="143"/>
    </row>
    <row r="674" spans="1:22" ht="15" customHeight="1" x14ac:dyDescent="0.25">
      <c r="A674" s="152">
        <f t="shared" si="32"/>
        <v>668</v>
      </c>
      <c r="B674" s="170"/>
      <c r="C674" s="170"/>
      <c r="D674" s="170"/>
      <c r="E674" s="170"/>
      <c r="F674" s="170"/>
      <c r="G674" s="175"/>
      <c r="H674" s="175"/>
      <c r="I674" s="170"/>
      <c r="J674" s="176"/>
      <c r="K674" s="153"/>
      <c r="L674" s="170"/>
      <c r="M674" s="170"/>
      <c r="N674" s="170" t="s">
        <v>40</v>
      </c>
      <c r="O674" s="170"/>
      <c r="P674" s="170"/>
      <c r="Q674" s="158" t="str">
        <f t="shared" si="30"/>
        <v/>
      </c>
      <c r="R674" s="159" t="str">
        <f t="shared" si="31"/>
        <v/>
      </c>
      <c r="S674" s="156"/>
      <c r="T674" s="157" t="str">
        <f>IF($B674="","",IF(AND($Q674="yes",SUMPRODUCT((T$6:T673&gt;0)*($B$6:$B673=$B674)*1)=0),MAX(T$6:T673)+1,0))</f>
        <v/>
      </c>
      <c r="U674" s="157" t="str">
        <f>IF($B674="","",IF($Q674="yes",MAX(U$6:U673)+IF(OR($I674="",COUNTIF($R:$R,$I674)&gt;0),1,COUNTIF($B:$B,$I674)),0))</f>
        <v/>
      </c>
      <c r="V674" s="143"/>
    </row>
    <row r="675" spans="1:22" ht="15" customHeight="1" x14ac:dyDescent="0.25">
      <c r="A675" s="152">
        <f t="shared" si="32"/>
        <v>669</v>
      </c>
      <c r="B675" s="170"/>
      <c r="C675" s="170"/>
      <c r="D675" s="170"/>
      <c r="E675" s="170"/>
      <c r="F675" s="170"/>
      <c r="G675" s="175"/>
      <c r="H675" s="175"/>
      <c r="I675" s="170"/>
      <c r="J675" s="176"/>
      <c r="K675" s="153"/>
      <c r="L675" s="170"/>
      <c r="M675" s="170"/>
      <c r="N675" s="170" t="s">
        <v>40</v>
      </c>
      <c r="O675" s="170"/>
      <c r="P675" s="170"/>
      <c r="Q675" s="158" t="str">
        <f t="shared" si="30"/>
        <v/>
      </c>
      <c r="R675" s="159" t="str">
        <f t="shared" si="31"/>
        <v/>
      </c>
      <c r="S675" s="156"/>
      <c r="T675" s="157" t="str">
        <f>IF($B675="","",IF(AND($Q675="yes",SUMPRODUCT((T$6:T674&gt;0)*($B$6:$B674=$B675)*1)=0),MAX(T$6:T674)+1,0))</f>
        <v/>
      </c>
      <c r="U675" s="157" t="str">
        <f>IF($B675="","",IF($Q675="yes",MAX(U$6:U674)+IF(OR($I675="",COUNTIF($R:$R,$I675)&gt;0),1,COUNTIF($B:$B,$I675)),0))</f>
        <v/>
      </c>
      <c r="V675" s="143"/>
    </row>
    <row r="676" spans="1:22" ht="15" customHeight="1" x14ac:dyDescent="0.25">
      <c r="A676" s="152">
        <f t="shared" si="32"/>
        <v>670</v>
      </c>
      <c r="B676" s="170"/>
      <c r="C676" s="170"/>
      <c r="D676" s="170"/>
      <c r="E676" s="170"/>
      <c r="F676" s="170"/>
      <c r="G676" s="175"/>
      <c r="H676" s="175"/>
      <c r="I676" s="170"/>
      <c r="J676" s="176"/>
      <c r="K676" s="153"/>
      <c r="L676" s="170"/>
      <c r="M676" s="170"/>
      <c r="N676" s="170" t="s">
        <v>40</v>
      </c>
      <c r="O676" s="170"/>
      <c r="P676" s="170"/>
      <c r="Q676" s="158" t="str">
        <f t="shared" si="30"/>
        <v/>
      </c>
      <c r="R676" s="159" t="str">
        <f t="shared" si="31"/>
        <v/>
      </c>
      <c r="S676" s="156"/>
      <c r="T676" s="157" t="str">
        <f>IF($B676="","",IF(AND($Q676="yes",SUMPRODUCT((T$6:T675&gt;0)*($B$6:$B675=$B676)*1)=0),MAX(T$6:T675)+1,0))</f>
        <v/>
      </c>
      <c r="U676" s="157" t="str">
        <f>IF($B676="","",IF($Q676="yes",MAX(U$6:U675)+IF(OR($I676="",COUNTIF($R:$R,$I676)&gt;0),1,COUNTIF($B:$B,$I676)),0))</f>
        <v/>
      </c>
      <c r="V676" s="143"/>
    </row>
    <row r="677" spans="1:22" ht="15" customHeight="1" x14ac:dyDescent="0.25">
      <c r="A677" s="152">
        <f t="shared" si="32"/>
        <v>671</v>
      </c>
      <c r="B677" s="170"/>
      <c r="C677" s="170"/>
      <c r="D677" s="170"/>
      <c r="E677" s="170"/>
      <c r="F677" s="170"/>
      <c r="G677" s="175"/>
      <c r="H677" s="175"/>
      <c r="I677" s="170"/>
      <c r="J677" s="176"/>
      <c r="K677" s="153"/>
      <c r="L677" s="170"/>
      <c r="M677" s="170"/>
      <c r="N677" s="170" t="s">
        <v>40</v>
      </c>
      <c r="O677" s="170"/>
      <c r="P677" s="170"/>
      <c r="Q677" s="158" t="str">
        <f t="shared" si="30"/>
        <v/>
      </c>
      <c r="R677" s="159" t="str">
        <f t="shared" si="31"/>
        <v/>
      </c>
      <c r="S677" s="156"/>
      <c r="T677" s="157" t="str">
        <f>IF($B677="","",IF(AND($Q677="yes",SUMPRODUCT((T$6:T676&gt;0)*($B$6:$B676=$B677)*1)=0),MAX(T$6:T676)+1,0))</f>
        <v/>
      </c>
      <c r="U677" s="157" t="str">
        <f>IF($B677="","",IF($Q677="yes",MAX(U$6:U676)+IF(OR($I677="",COUNTIF($R:$R,$I677)&gt;0),1,COUNTIF($B:$B,$I677)),0))</f>
        <v/>
      </c>
      <c r="V677" s="143"/>
    </row>
    <row r="678" spans="1:22" ht="15" customHeight="1" x14ac:dyDescent="0.25">
      <c r="A678" s="152">
        <f t="shared" si="32"/>
        <v>672</v>
      </c>
      <c r="B678" s="170"/>
      <c r="C678" s="170"/>
      <c r="D678" s="170"/>
      <c r="E678" s="170"/>
      <c r="F678" s="170"/>
      <c r="G678" s="175"/>
      <c r="H678" s="175"/>
      <c r="I678" s="170"/>
      <c r="J678" s="176"/>
      <c r="K678" s="153"/>
      <c r="L678" s="170"/>
      <c r="M678" s="170"/>
      <c r="N678" s="170" t="s">
        <v>40</v>
      </c>
      <c r="O678" s="170"/>
      <c r="P678" s="170"/>
      <c r="Q678" s="158" t="str">
        <f t="shared" si="30"/>
        <v/>
      </c>
      <c r="R678" s="159" t="str">
        <f t="shared" si="31"/>
        <v/>
      </c>
      <c r="S678" s="156"/>
      <c r="T678" s="157" t="str">
        <f>IF($B678="","",IF(AND($Q678="yes",SUMPRODUCT((T$6:T677&gt;0)*($B$6:$B677=$B678)*1)=0),MAX(T$6:T677)+1,0))</f>
        <v/>
      </c>
      <c r="U678" s="157" t="str">
        <f>IF($B678="","",IF($Q678="yes",MAX(U$6:U677)+IF(OR($I678="",COUNTIF($R:$R,$I678)&gt;0),1,COUNTIF($B:$B,$I678)),0))</f>
        <v/>
      </c>
      <c r="V678" s="143"/>
    </row>
    <row r="679" spans="1:22" ht="15" customHeight="1" x14ac:dyDescent="0.25">
      <c r="A679" s="152">
        <f t="shared" si="32"/>
        <v>673</v>
      </c>
      <c r="B679" s="170"/>
      <c r="C679" s="170"/>
      <c r="D679" s="170"/>
      <c r="E679" s="170"/>
      <c r="F679" s="170"/>
      <c r="G679" s="175"/>
      <c r="H679" s="175"/>
      <c r="I679" s="170"/>
      <c r="J679" s="176"/>
      <c r="K679" s="153"/>
      <c r="L679" s="170"/>
      <c r="M679" s="170"/>
      <c r="N679" s="170" t="s">
        <v>40</v>
      </c>
      <c r="O679" s="170"/>
      <c r="P679" s="170"/>
      <c r="Q679" s="158" t="str">
        <f t="shared" si="30"/>
        <v/>
      </c>
      <c r="R679" s="159" t="str">
        <f t="shared" si="31"/>
        <v/>
      </c>
      <c r="S679" s="156"/>
      <c r="T679" s="157" t="str">
        <f>IF($B679="","",IF(AND($Q679="yes",SUMPRODUCT((T$6:T678&gt;0)*($B$6:$B678=$B679)*1)=0),MAX(T$6:T678)+1,0))</f>
        <v/>
      </c>
      <c r="U679" s="157" t="str">
        <f>IF($B679="","",IF($Q679="yes",MAX(U$6:U678)+IF(OR($I679="",COUNTIF($R:$R,$I679)&gt;0),1,COUNTIF($B:$B,$I679)),0))</f>
        <v/>
      </c>
      <c r="V679" s="143"/>
    </row>
    <row r="680" spans="1:22" ht="15" customHeight="1" x14ac:dyDescent="0.25">
      <c r="A680" s="152">
        <f t="shared" si="32"/>
        <v>674</v>
      </c>
      <c r="B680" s="170"/>
      <c r="C680" s="170"/>
      <c r="D680" s="170"/>
      <c r="E680" s="170"/>
      <c r="F680" s="170"/>
      <c r="G680" s="175"/>
      <c r="H680" s="175"/>
      <c r="I680" s="170"/>
      <c r="J680" s="176"/>
      <c r="K680" s="153"/>
      <c r="L680" s="170"/>
      <c r="M680" s="170"/>
      <c r="N680" s="170" t="s">
        <v>40</v>
      </c>
      <c r="O680" s="170"/>
      <c r="P680" s="170"/>
      <c r="Q680" s="158" t="str">
        <f t="shared" si="30"/>
        <v/>
      </c>
      <c r="R680" s="159" t="str">
        <f t="shared" si="31"/>
        <v/>
      </c>
      <c r="S680" s="156"/>
      <c r="T680" s="157" t="str">
        <f>IF($B680="","",IF(AND($Q680="yes",SUMPRODUCT((T$6:T679&gt;0)*($B$6:$B679=$B680)*1)=0),MAX(T$6:T679)+1,0))</f>
        <v/>
      </c>
      <c r="U680" s="157" t="str">
        <f>IF($B680="","",IF($Q680="yes",MAX(U$6:U679)+IF(OR($I680="",COUNTIF($R:$R,$I680)&gt;0),1,COUNTIF($B:$B,$I680)),0))</f>
        <v/>
      </c>
      <c r="V680" s="143"/>
    </row>
    <row r="681" spans="1:22" ht="15" customHeight="1" x14ac:dyDescent="0.25">
      <c r="A681" s="152">
        <f t="shared" si="32"/>
        <v>675</v>
      </c>
      <c r="B681" s="170"/>
      <c r="C681" s="170"/>
      <c r="D681" s="170"/>
      <c r="E681" s="170"/>
      <c r="F681" s="170"/>
      <c r="G681" s="175"/>
      <c r="H681" s="175"/>
      <c r="I681" s="170"/>
      <c r="J681" s="176"/>
      <c r="K681" s="153"/>
      <c r="L681" s="170"/>
      <c r="M681" s="170"/>
      <c r="N681" s="170" t="s">
        <v>40</v>
      </c>
      <c r="O681" s="170"/>
      <c r="P681" s="170"/>
      <c r="Q681" s="158" t="str">
        <f t="shared" si="30"/>
        <v/>
      </c>
      <c r="R681" s="159" t="str">
        <f t="shared" si="31"/>
        <v/>
      </c>
      <c r="S681" s="156"/>
      <c r="T681" s="157" t="str">
        <f>IF($B681="","",IF(AND($Q681="yes",SUMPRODUCT((T$6:T680&gt;0)*($B$6:$B680=$B681)*1)=0),MAX(T$6:T680)+1,0))</f>
        <v/>
      </c>
      <c r="U681" s="157" t="str">
        <f>IF($B681="","",IF($Q681="yes",MAX(U$6:U680)+IF(OR($I681="",COUNTIF($R:$R,$I681)&gt;0),1,COUNTIF($B:$B,$I681)),0))</f>
        <v/>
      </c>
      <c r="V681" s="143"/>
    </row>
    <row r="682" spans="1:22" ht="15" customHeight="1" x14ac:dyDescent="0.25">
      <c r="A682" s="152">
        <f t="shared" si="32"/>
        <v>676</v>
      </c>
      <c r="B682" s="170"/>
      <c r="C682" s="170"/>
      <c r="D682" s="170"/>
      <c r="E682" s="170"/>
      <c r="F682" s="170"/>
      <c r="G682" s="175"/>
      <c r="H682" s="175"/>
      <c r="I682" s="170"/>
      <c r="J682" s="176"/>
      <c r="K682" s="153"/>
      <c r="L682" s="170"/>
      <c r="M682" s="170"/>
      <c r="N682" s="170" t="s">
        <v>40</v>
      </c>
      <c r="O682" s="170"/>
      <c r="P682" s="170"/>
      <c r="Q682" s="158" t="str">
        <f t="shared" si="30"/>
        <v/>
      </c>
      <c r="R682" s="159" t="str">
        <f t="shared" si="31"/>
        <v/>
      </c>
      <c r="S682" s="156"/>
      <c r="T682" s="157" t="str">
        <f>IF($B682="","",IF(AND($Q682="yes",SUMPRODUCT((T$6:T681&gt;0)*($B$6:$B681=$B682)*1)=0),MAX(T$6:T681)+1,0))</f>
        <v/>
      </c>
      <c r="U682" s="157" t="str">
        <f>IF($B682="","",IF($Q682="yes",MAX(U$6:U681)+IF(OR($I682="",COUNTIF($R:$R,$I682)&gt;0),1,COUNTIF($B:$B,$I682)),0))</f>
        <v/>
      </c>
      <c r="V682" s="143"/>
    </row>
    <row r="683" spans="1:22" ht="15" customHeight="1" x14ac:dyDescent="0.25">
      <c r="A683" s="152">
        <f t="shared" si="32"/>
        <v>677</v>
      </c>
      <c r="B683" s="170"/>
      <c r="C683" s="170"/>
      <c r="D683" s="170"/>
      <c r="E683" s="170"/>
      <c r="F683" s="170"/>
      <c r="G683" s="175"/>
      <c r="H683" s="175"/>
      <c r="I683" s="170"/>
      <c r="J683" s="176"/>
      <c r="K683" s="153"/>
      <c r="L683" s="170"/>
      <c r="M683" s="170"/>
      <c r="N683" s="170" t="s">
        <v>40</v>
      </c>
      <c r="O683" s="170"/>
      <c r="P683" s="170"/>
      <c r="Q683" s="158" t="str">
        <f t="shared" si="30"/>
        <v/>
      </c>
      <c r="R683" s="159" t="str">
        <f t="shared" si="31"/>
        <v/>
      </c>
      <c r="S683" s="156"/>
      <c r="T683" s="157" t="str">
        <f>IF($B683="","",IF(AND($Q683="yes",SUMPRODUCT((T$6:T682&gt;0)*($B$6:$B682=$B683)*1)=0),MAX(T$6:T682)+1,0))</f>
        <v/>
      </c>
      <c r="U683" s="157" t="str">
        <f>IF($B683="","",IF($Q683="yes",MAX(U$6:U682)+IF(OR($I683="",COUNTIF($R:$R,$I683)&gt;0),1,COUNTIF($B:$B,$I683)),0))</f>
        <v/>
      </c>
      <c r="V683" s="143"/>
    </row>
    <row r="684" spans="1:22" ht="15" customHeight="1" x14ac:dyDescent="0.25">
      <c r="A684" s="152">
        <f t="shared" si="32"/>
        <v>678</v>
      </c>
      <c r="B684" s="170"/>
      <c r="C684" s="170"/>
      <c r="D684" s="170"/>
      <c r="E684" s="170"/>
      <c r="F684" s="170"/>
      <c r="G684" s="175"/>
      <c r="H684" s="175"/>
      <c r="I684" s="170"/>
      <c r="J684" s="176"/>
      <c r="K684" s="153"/>
      <c r="L684" s="170"/>
      <c r="M684" s="170"/>
      <c r="N684" s="170" t="s">
        <v>40</v>
      </c>
      <c r="O684" s="170"/>
      <c r="P684" s="170"/>
      <c r="Q684" s="158" t="str">
        <f t="shared" si="30"/>
        <v/>
      </c>
      <c r="R684" s="159" t="str">
        <f t="shared" si="31"/>
        <v/>
      </c>
      <c r="S684" s="156"/>
      <c r="T684" s="157" t="str">
        <f>IF($B684="","",IF(AND($Q684="yes",SUMPRODUCT((T$6:T683&gt;0)*($B$6:$B683=$B684)*1)=0),MAX(T$6:T683)+1,0))</f>
        <v/>
      </c>
      <c r="U684" s="157" t="str">
        <f>IF($B684="","",IF($Q684="yes",MAX(U$6:U683)+IF(OR($I684="",COUNTIF($R:$R,$I684)&gt;0),1,COUNTIF($B:$B,$I684)),0))</f>
        <v/>
      </c>
      <c r="V684" s="143"/>
    </row>
    <row r="685" spans="1:22" ht="15" customHeight="1" x14ac:dyDescent="0.25">
      <c r="A685" s="152">
        <f t="shared" si="32"/>
        <v>679</v>
      </c>
      <c r="B685" s="170"/>
      <c r="C685" s="170"/>
      <c r="D685" s="170"/>
      <c r="E685" s="170"/>
      <c r="F685" s="170"/>
      <c r="G685" s="175"/>
      <c r="H685" s="175"/>
      <c r="I685" s="170"/>
      <c r="J685" s="176"/>
      <c r="K685" s="153"/>
      <c r="L685" s="170"/>
      <c r="M685" s="170"/>
      <c r="N685" s="170" t="s">
        <v>40</v>
      </c>
      <c r="O685" s="170"/>
      <c r="P685" s="170"/>
      <c r="Q685" s="158" t="str">
        <f t="shared" si="30"/>
        <v/>
      </c>
      <c r="R685" s="159" t="str">
        <f t="shared" si="31"/>
        <v/>
      </c>
      <c r="S685" s="156"/>
      <c r="T685" s="157" t="str">
        <f>IF($B685="","",IF(AND($Q685="yes",SUMPRODUCT((T$6:T684&gt;0)*($B$6:$B684=$B685)*1)=0),MAX(T$6:T684)+1,0))</f>
        <v/>
      </c>
      <c r="U685" s="157" t="str">
        <f>IF($B685="","",IF($Q685="yes",MAX(U$6:U684)+IF(OR($I685="",COUNTIF($R:$R,$I685)&gt;0),1,COUNTIF($B:$B,$I685)),0))</f>
        <v/>
      </c>
      <c r="V685" s="143"/>
    </row>
    <row r="686" spans="1:22" ht="15" customHeight="1" x14ac:dyDescent="0.25">
      <c r="A686" s="152">
        <f t="shared" si="32"/>
        <v>680</v>
      </c>
      <c r="B686" s="170"/>
      <c r="C686" s="170"/>
      <c r="D686" s="170"/>
      <c r="E686" s="170"/>
      <c r="F686" s="170"/>
      <c r="G686" s="175"/>
      <c r="H686" s="175"/>
      <c r="I686" s="170"/>
      <c r="J686" s="176"/>
      <c r="K686" s="153"/>
      <c r="L686" s="170"/>
      <c r="M686" s="170"/>
      <c r="N686" s="170" t="s">
        <v>40</v>
      </c>
      <c r="O686" s="170"/>
      <c r="P686" s="170"/>
      <c r="Q686" s="158" t="str">
        <f t="shared" si="30"/>
        <v/>
      </c>
      <c r="R686" s="159" t="str">
        <f t="shared" si="31"/>
        <v/>
      </c>
      <c r="S686" s="156"/>
      <c r="T686" s="157" t="str">
        <f>IF($B686="","",IF(AND($Q686="yes",SUMPRODUCT((T$6:T685&gt;0)*($B$6:$B685=$B686)*1)=0),MAX(T$6:T685)+1,0))</f>
        <v/>
      </c>
      <c r="U686" s="157" t="str">
        <f>IF($B686="","",IF($Q686="yes",MAX(U$6:U685)+IF(OR($I686="",COUNTIF($R:$R,$I686)&gt;0),1,COUNTIF($B:$B,$I686)),0))</f>
        <v/>
      </c>
      <c r="V686" s="143"/>
    </row>
    <row r="687" spans="1:22" ht="15" customHeight="1" x14ac:dyDescent="0.25">
      <c r="A687" s="152">
        <f t="shared" si="32"/>
        <v>681</v>
      </c>
      <c r="B687" s="170"/>
      <c r="C687" s="170"/>
      <c r="D687" s="170"/>
      <c r="E687" s="170"/>
      <c r="F687" s="170"/>
      <c r="G687" s="175"/>
      <c r="H687" s="175"/>
      <c r="I687" s="170"/>
      <c r="J687" s="176"/>
      <c r="K687" s="153"/>
      <c r="L687" s="170"/>
      <c r="M687" s="170"/>
      <c r="N687" s="170" t="s">
        <v>40</v>
      </c>
      <c r="O687" s="170"/>
      <c r="P687" s="170"/>
      <c r="Q687" s="158" t="str">
        <f t="shared" si="30"/>
        <v/>
      </c>
      <c r="R687" s="159" t="str">
        <f t="shared" si="31"/>
        <v/>
      </c>
      <c r="S687" s="156"/>
      <c r="T687" s="157" t="str">
        <f>IF($B687="","",IF(AND($Q687="yes",SUMPRODUCT((T$6:T686&gt;0)*($B$6:$B686=$B687)*1)=0),MAX(T$6:T686)+1,0))</f>
        <v/>
      </c>
      <c r="U687" s="157" t="str">
        <f>IF($B687="","",IF($Q687="yes",MAX(U$6:U686)+IF(OR($I687="",COUNTIF($R:$R,$I687)&gt;0),1,COUNTIF($B:$B,$I687)),0))</f>
        <v/>
      </c>
      <c r="V687" s="143"/>
    </row>
    <row r="688" spans="1:22" ht="15" customHeight="1" x14ac:dyDescent="0.25">
      <c r="A688" s="152">
        <f t="shared" si="32"/>
        <v>682</v>
      </c>
      <c r="B688" s="170"/>
      <c r="C688" s="170"/>
      <c r="D688" s="170"/>
      <c r="E688" s="170"/>
      <c r="F688" s="170"/>
      <c r="G688" s="175"/>
      <c r="H688" s="175"/>
      <c r="I688" s="170"/>
      <c r="J688" s="176"/>
      <c r="K688" s="153"/>
      <c r="L688" s="170"/>
      <c r="M688" s="170"/>
      <c r="N688" s="170" t="s">
        <v>40</v>
      </c>
      <c r="O688" s="170"/>
      <c r="P688" s="170"/>
      <c r="Q688" s="158" t="str">
        <f t="shared" si="30"/>
        <v/>
      </c>
      <c r="R688" s="159" t="str">
        <f t="shared" si="31"/>
        <v/>
      </c>
      <c r="S688" s="156"/>
      <c r="T688" s="157" t="str">
        <f>IF($B688="","",IF(AND($Q688="yes",SUMPRODUCT((T$6:T687&gt;0)*($B$6:$B687=$B688)*1)=0),MAX(T$6:T687)+1,0))</f>
        <v/>
      </c>
      <c r="U688" s="157" t="str">
        <f>IF($B688="","",IF($Q688="yes",MAX(U$6:U687)+IF(OR($I688="",COUNTIF($R:$R,$I688)&gt;0),1,COUNTIF($B:$B,$I688)),0))</f>
        <v/>
      </c>
      <c r="V688" s="143"/>
    </row>
    <row r="689" spans="1:22" ht="15" customHeight="1" x14ac:dyDescent="0.25">
      <c r="A689" s="152">
        <f t="shared" si="32"/>
        <v>683</v>
      </c>
      <c r="B689" s="170"/>
      <c r="C689" s="170"/>
      <c r="D689" s="170"/>
      <c r="E689" s="170"/>
      <c r="F689" s="170"/>
      <c r="G689" s="175"/>
      <c r="H689" s="175"/>
      <c r="I689" s="170"/>
      <c r="J689" s="176"/>
      <c r="K689" s="153"/>
      <c r="L689" s="170"/>
      <c r="M689" s="170"/>
      <c r="N689" s="170" t="s">
        <v>40</v>
      </c>
      <c r="O689" s="170"/>
      <c r="P689" s="170"/>
      <c r="Q689" s="158" t="str">
        <f t="shared" si="30"/>
        <v/>
      </c>
      <c r="R689" s="159" t="str">
        <f t="shared" si="31"/>
        <v/>
      </c>
      <c r="S689" s="156"/>
      <c r="T689" s="157" t="str">
        <f>IF($B689="","",IF(AND($Q689="yes",SUMPRODUCT((T$6:T688&gt;0)*($B$6:$B688=$B689)*1)=0),MAX(T$6:T688)+1,0))</f>
        <v/>
      </c>
      <c r="U689" s="157" t="str">
        <f>IF($B689="","",IF($Q689="yes",MAX(U$6:U688)+IF(OR($I689="",COUNTIF($R:$R,$I689)&gt;0),1,COUNTIF($B:$B,$I689)),0))</f>
        <v/>
      </c>
      <c r="V689" s="143"/>
    </row>
    <row r="690" spans="1:22" ht="15" customHeight="1" x14ac:dyDescent="0.25">
      <c r="A690" s="152">
        <f t="shared" si="32"/>
        <v>684</v>
      </c>
      <c r="B690" s="170"/>
      <c r="C690" s="170"/>
      <c r="D690" s="170"/>
      <c r="E690" s="170"/>
      <c r="F690" s="170"/>
      <c r="G690" s="175"/>
      <c r="H690" s="175"/>
      <c r="I690" s="170"/>
      <c r="J690" s="176"/>
      <c r="K690" s="153"/>
      <c r="L690" s="170"/>
      <c r="M690" s="170"/>
      <c r="N690" s="170" t="s">
        <v>40</v>
      </c>
      <c r="O690" s="170"/>
      <c r="P690" s="170"/>
      <c r="Q690" s="158" t="str">
        <f t="shared" si="30"/>
        <v/>
      </c>
      <c r="R690" s="159" t="str">
        <f t="shared" si="31"/>
        <v/>
      </c>
      <c r="S690" s="156"/>
      <c r="T690" s="157" t="str">
        <f>IF($B690="","",IF(AND($Q690="yes",SUMPRODUCT((T$6:T689&gt;0)*($B$6:$B689=$B690)*1)=0),MAX(T$6:T689)+1,0))</f>
        <v/>
      </c>
      <c r="U690" s="157" t="str">
        <f>IF($B690="","",IF($Q690="yes",MAX(U$6:U689)+IF(OR($I690="",COUNTIF($R:$R,$I690)&gt;0),1,COUNTIF($B:$B,$I690)),0))</f>
        <v/>
      </c>
      <c r="V690" s="143"/>
    </row>
    <row r="691" spans="1:22" ht="15" customHeight="1" x14ac:dyDescent="0.25">
      <c r="A691" s="152">
        <f t="shared" si="32"/>
        <v>685</v>
      </c>
      <c r="B691" s="170"/>
      <c r="C691" s="170"/>
      <c r="D691" s="170"/>
      <c r="E691" s="170"/>
      <c r="F691" s="170"/>
      <c r="G691" s="175"/>
      <c r="H691" s="175"/>
      <c r="I691" s="170"/>
      <c r="J691" s="176"/>
      <c r="K691" s="153"/>
      <c r="L691" s="170"/>
      <c r="M691" s="170"/>
      <c r="N691" s="170" t="s">
        <v>40</v>
      </c>
      <c r="O691" s="170"/>
      <c r="P691" s="170"/>
      <c r="Q691" s="158" t="str">
        <f t="shared" si="30"/>
        <v/>
      </c>
      <c r="R691" s="159" t="str">
        <f t="shared" si="31"/>
        <v/>
      </c>
      <c r="S691" s="156"/>
      <c r="T691" s="157" t="str">
        <f>IF($B691="","",IF(AND($Q691="yes",SUMPRODUCT((T$6:T690&gt;0)*($B$6:$B690=$B691)*1)=0),MAX(T$6:T690)+1,0))</f>
        <v/>
      </c>
      <c r="U691" s="157" t="str">
        <f>IF($B691="","",IF($Q691="yes",MAX(U$6:U690)+IF(OR($I691="",COUNTIF($R:$R,$I691)&gt;0),1,COUNTIF($B:$B,$I691)),0))</f>
        <v/>
      </c>
      <c r="V691" s="143"/>
    </row>
    <row r="692" spans="1:22" ht="15" customHeight="1" x14ac:dyDescent="0.25">
      <c r="A692" s="152">
        <f t="shared" si="32"/>
        <v>686</v>
      </c>
      <c r="B692" s="170"/>
      <c r="C692" s="170"/>
      <c r="D692" s="170"/>
      <c r="E692" s="170"/>
      <c r="F692" s="170"/>
      <c r="G692" s="175"/>
      <c r="H692" s="175"/>
      <c r="I692" s="170"/>
      <c r="J692" s="176"/>
      <c r="K692" s="153"/>
      <c r="L692" s="170"/>
      <c r="M692" s="170"/>
      <c r="N692" s="170" t="s">
        <v>40</v>
      </c>
      <c r="O692" s="170"/>
      <c r="P692" s="170"/>
      <c r="Q692" s="158" t="str">
        <f t="shared" si="30"/>
        <v/>
      </c>
      <c r="R692" s="159" t="str">
        <f t="shared" si="31"/>
        <v/>
      </c>
      <c r="S692" s="156"/>
      <c r="T692" s="157" t="str">
        <f>IF($B692="","",IF(AND($Q692="yes",SUMPRODUCT((T$6:T691&gt;0)*($B$6:$B691=$B692)*1)=0),MAX(T$6:T691)+1,0))</f>
        <v/>
      </c>
      <c r="U692" s="157" t="str">
        <f>IF($B692="","",IF($Q692="yes",MAX(U$6:U691)+IF(OR($I692="",COUNTIF($R:$R,$I692)&gt;0),1,COUNTIF($B:$B,$I692)),0))</f>
        <v/>
      </c>
      <c r="V692" s="143"/>
    </row>
    <row r="693" spans="1:22" ht="15" customHeight="1" x14ac:dyDescent="0.25">
      <c r="A693" s="152">
        <f t="shared" si="32"/>
        <v>687</v>
      </c>
      <c r="B693" s="170"/>
      <c r="C693" s="170"/>
      <c r="D693" s="170"/>
      <c r="E693" s="170"/>
      <c r="F693" s="170"/>
      <c r="G693" s="175"/>
      <c r="H693" s="175"/>
      <c r="I693" s="170"/>
      <c r="J693" s="176"/>
      <c r="K693" s="153"/>
      <c r="L693" s="170"/>
      <c r="M693" s="170"/>
      <c r="N693" s="170" t="s">
        <v>40</v>
      </c>
      <c r="O693" s="170"/>
      <c r="P693" s="170"/>
      <c r="Q693" s="158" t="str">
        <f t="shared" si="30"/>
        <v/>
      </c>
      <c r="R693" s="159" t="str">
        <f t="shared" si="31"/>
        <v/>
      </c>
      <c r="S693" s="156"/>
      <c r="T693" s="157" t="str">
        <f>IF($B693="","",IF(AND($Q693="yes",SUMPRODUCT((T$6:T692&gt;0)*($B$6:$B692=$B693)*1)=0),MAX(T$6:T692)+1,0))</f>
        <v/>
      </c>
      <c r="U693" s="157" t="str">
        <f>IF($B693="","",IF($Q693="yes",MAX(U$6:U692)+IF(OR($I693="",COUNTIF($R:$R,$I693)&gt;0),1,COUNTIF($B:$B,$I693)),0))</f>
        <v/>
      </c>
      <c r="V693" s="143"/>
    </row>
    <row r="694" spans="1:22" ht="15" customHeight="1" x14ac:dyDescent="0.25">
      <c r="A694" s="152">
        <f t="shared" si="32"/>
        <v>688</v>
      </c>
      <c r="B694" s="170"/>
      <c r="C694" s="170"/>
      <c r="D694" s="170"/>
      <c r="E694" s="170"/>
      <c r="F694" s="170"/>
      <c r="G694" s="175"/>
      <c r="H694" s="175"/>
      <c r="I694" s="170"/>
      <c r="J694" s="176"/>
      <c r="K694" s="153"/>
      <c r="L694" s="170"/>
      <c r="M694" s="170"/>
      <c r="N694" s="170" t="s">
        <v>40</v>
      </c>
      <c r="O694" s="170"/>
      <c r="P694" s="170"/>
      <c r="Q694" s="158" t="str">
        <f t="shared" si="30"/>
        <v/>
      </c>
      <c r="R694" s="159" t="str">
        <f t="shared" si="31"/>
        <v/>
      </c>
      <c r="S694" s="156"/>
      <c r="T694" s="157" t="str">
        <f>IF($B694="","",IF(AND($Q694="yes",SUMPRODUCT((T$6:T693&gt;0)*($B$6:$B693=$B694)*1)=0),MAX(T$6:T693)+1,0))</f>
        <v/>
      </c>
      <c r="U694" s="157" t="str">
        <f>IF($B694="","",IF($Q694="yes",MAX(U$6:U693)+IF(OR($I694="",COUNTIF($R:$R,$I694)&gt;0),1,COUNTIF($B:$B,$I694)),0))</f>
        <v/>
      </c>
      <c r="V694" s="143"/>
    </row>
    <row r="695" spans="1:22" ht="15" customHeight="1" x14ac:dyDescent="0.25">
      <c r="A695" s="152">
        <f t="shared" si="32"/>
        <v>689</v>
      </c>
      <c r="B695" s="170"/>
      <c r="C695" s="170"/>
      <c r="D695" s="170"/>
      <c r="E695" s="170"/>
      <c r="F695" s="170"/>
      <c r="G695" s="175"/>
      <c r="H695" s="175"/>
      <c r="I695" s="170"/>
      <c r="J695" s="176"/>
      <c r="K695" s="153"/>
      <c r="L695" s="170"/>
      <c r="M695" s="170"/>
      <c r="N695" s="170" t="s">
        <v>40</v>
      </c>
      <c r="O695" s="170"/>
      <c r="P695" s="170"/>
      <c r="Q695" s="158" t="str">
        <f t="shared" si="30"/>
        <v/>
      </c>
      <c r="R695" s="159" t="str">
        <f t="shared" si="31"/>
        <v/>
      </c>
      <c r="S695" s="156"/>
      <c r="T695" s="157" t="str">
        <f>IF($B695="","",IF(AND($Q695="yes",SUMPRODUCT((T$6:T694&gt;0)*($B$6:$B694=$B695)*1)=0),MAX(T$6:T694)+1,0))</f>
        <v/>
      </c>
      <c r="U695" s="157" t="str">
        <f>IF($B695="","",IF($Q695="yes",MAX(U$6:U694)+IF(OR($I695="",COUNTIF($R:$R,$I695)&gt;0),1,COUNTIF($B:$B,$I695)),0))</f>
        <v/>
      </c>
      <c r="V695" s="143"/>
    </row>
    <row r="696" spans="1:22" ht="15" customHeight="1" x14ac:dyDescent="0.25">
      <c r="A696" s="152">
        <f t="shared" si="32"/>
        <v>690</v>
      </c>
      <c r="B696" s="170"/>
      <c r="C696" s="170"/>
      <c r="D696" s="170"/>
      <c r="E696" s="170"/>
      <c r="F696" s="170"/>
      <c r="G696" s="175"/>
      <c r="H696" s="175"/>
      <c r="I696" s="170"/>
      <c r="J696" s="176"/>
      <c r="K696" s="153"/>
      <c r="L696" s="170"/>
      <c r="M696" s="170"/>
      <c r="N696" s="170" t="s">
        <v>40</v>
      </c>
      <c r="O696" s="170"/>
      <c r="P696" s="170"/>
      <c r="Q696" s="158" t="str">
        <f t="shared" si="30"/>
        <v/>
      </c>
      <c r="R696" s="159" t="str">
        <f t="shared" si="31"/>
        <v/>
      </c>
      <c r="S696" s="156"/>
      <c r="T696" s="157" t="str">
        <f>IF($B696="","",IF(AND($Q696="yes",SUMPRODUCT((T$6:T695&gt;0)*($B$6:$B695=$B696)*1)=0),MAX(T$6:T695)+1,0))</f>
        <v/>
      </c>
      <c r="U696" s="157" t="str">
        <f>IF($B696="","",IF($Q696="yes",MAX(U$6:U695)+IF(OR($I696="",COUNTIF($R:$R,$I696)&gt;0),1,COUNTIF($B:$B,$I696)),0))</f>
        <v/>
      </c>
      <c r="V696" s="143"/>
    </row>
    <row r="697" spans="1:22" ht="15" customHeight="1" x14ac:dyDescent="0.25">
      <c r="A697" s="152">
        <f t="shared" si="32"/>
        <v>691</v>
      </c>
      <c r="B697" s="170"/>
      <c r="C697" s="170"/>
      <c r="D697" s="170"/>
      <c r="E697" s="170"/>
      <c r="F697" s="170"/>
      <c r="G697" s="175"/>
      <c r="H697" s="175"/>
      <c r="I697" s="170"/>
      <c r="J697" s="176"/>
      <c r="K697" s="153"/>
      <c r="L697" s="170"/>
      <c r="M697" s="170"/>
      <c r="N697" s="170" t="s">
        <v>40</v>
      </c>
      <c r="O697" s="170"/>
      <c r="P697" s="170"/>
      <c r="Q697" s="158" t="str">
        <f t="shared" si="30"/>
        <v/>
      </c>
      <c r="R697" s="159" t="str">
        <f t="shared" si="31"/>
        <v/>
      </c>
      <c r="S697" s="156"/>
      <c r="T697" s="157" t="str">
        <f>IF($B697="","",IF(AND($Q697="yes",SUMPRODUCT((T$6:T696&gt;0)*($B$6:$B696=$B697)*1)=0),MAX(T$6:T696)+1,0))</f>
        <v/>
      </c>
      <c r="U697" s="157" t="str">
        <f>IF($B697="","",IF($Q697="yes",MAX(U$6:U696)+IF(OR($I697="",COUNTIF($R:$R,$I697)&gt;0),1,COUNTIF($B:$B,$I697)),0))</f>
        <v/>
      </c>
      <c r="V697" s="143"/>
    </row>
    <row r="698" spans="1:22" ht="15" customHeight="1" x14ac:dyDescent="0.25">
      <c r="A698" s="152">
        <f t="shared" si="32"/>
        <v>692</v>
      </c>
      <c r="B698" s="170"/>
      <c r="C698" s="170"/>
      <c r="D698" s="170"/>
      <c r="E698" s="170"/>
      <c r="F698" s="170"/>
      <c r="G698" s="175"/>
      <c r="H698" s="175"/>
      <c r="I698" s="170"/>
      <c r="J698" s="176"/>
      <c r="K698" s="153"/>
      <c r="L698" s="170"/>
      <c r="M698" s="170"/>
      <c r="N698" s="170" t="s">
        <v>40</v>
      </c>
      <c r="O698" s="170"/>
      <c r="P698" s="170"/>
      <c r="Q698" s="158" t="str">
        <f t="shared" si="30"/>
        <v/>
      </c>
      <c r="R698" s="159" t="str">
        <f t="shared" si="31"/>
        <v/>
      </c>
      <c r="S698" s="156"/>
      <c r="T698" s="157" t="str">
        <f>IF($B698="","",IF(AND($Q698="yes",SUMPRODUCT((T$6:T697&gt;0)*($B$6:$B697=$B698)*1)=0),MAX(T$6:T697)+1,0))</f>
        <v/>
      </c>
      <c r="U698" s="157" t="str">
        <f>IF($B698="","",IF($Q698="yes",MAX(U$6:U697)+IF(OR($I698="",COUNTIF($R:$R,$I698)&gt;0),1,COUNTIF($B:$B,$I698)),0))</f>
        <v/>
      </c>
      <c r="V698" s="143"/>
    </row>
    <row r="699" spans="1:22" ht="15" customHeight="1" x14ac:dyDescent="0.25">
      <c r="A699" s="152">
        <f t="shared" si="32"/>
        <v>693</v>
      </c>
      <c r="B699" s="170"/>
      <c r="C699" s="170"/>
      <c r="D699" s="170"/>
      <c r="E699" s="170"/>
      <c r="F699" s="170"/>
      <c r="G699" s="175"/>
      <c r="H699" s="175"/>
      <c r="I699" s="170"/>
      <c r="J699" s="176"/>
      <c r="K699" s="153"/>
      <c r="L699" s="170"/>
      <c r="M699" s="170"/>
      <c r="N699" s="170" t="s">
        <v>40</v>
      </c>
      <c r="O699" s="170"/>
      <c r="P699" s="170"/>
      <c r="Q699" s="158" t="str">
        <f t="shared" si="30"/>
        <v/>
      </c>
      <c r="R699" s="159" t="str">
        <f t="shared" si="31"/>
        <v/>
      </c>
      <c r="S699" s="156"/>
      <c r="T699" s="157" t="str">
        <f>IF($B699="","",IF(AND($Q699="yes",SUMPRODUCT((T$6:T698&gt;0)*($B$6:$B698=$B699)*1)=0),MAX(T$6:T698)+1,0))</f>
        <v/>
      </c>
      <c r="U699" s="157" t="str">
        <f>IF($B699="","",IF($Q699="yes",MAX(U$6:U698)+IF(OR($I699="",COUNTIF($R:$R,$I699)&gt;0),1,COUNTIF($B:$B,$I699)),0))</f>
        <v/>
      </c>
      <c r="V699" s="143"/>
    </row>
    <row r="700" spans="1:22" ht="15" customHeight="1" x14ac:dyDescent="0.25">
      <c r="A700" s="152">
        <f t="shared" si="32"/>
        <v>694</v>
      </c>
      <c r="B700" s="170"/>
      <c r="C700" s="170"/>
      <c r="D700" s="170"/>
      <c r="E700" s="170"/>
      <c r="F700" s="170"/>
      <c r="G700" s="175"/>
      <c r="H700" s="175"/>
      <c r="I700" s="170"/>
      <c r="J700" s="176"/>
      <c r="K700" s="153"/>
      <c r="L700" s="170"/>
      <c r="M700" s="170"/>
      <c r="N700" s="170" t="s">
        <v>40</v>
      </c>
      <c r="O700" s="170"/>
      <c r="P700" s="170"/>
      <c r="Q700" s="158" t="str">
        <f t="shared" si="30"/>
        <v/>
      </c>
      <c r="R700" s="159" t="str">
        <f t="shared" si="31"/>
        <v/>
      </c>
      <c r="S700" s="156"/>
      <c r="T700" s="157" t="str">
        <f>IF($B700="","",IF(AND($Q700="yes",SUMPRODUCT((T$6:T699&gt;0)*($B$6:$B699=$B700)*1)=0),MAX(T$6:T699)+1,0))</f>
        <v/>
      </c>
      <c r="U700" s="157" t="str">
        <f>IF($B700="","",IF($Q700="yes",MAX(U$6:U699)+IF(OR($I700="",COUNTIF($R:$R,$I700)&gt;0),1,COUNTIF($B:$B,$I700)),0))</f>
        <v/>
      </c>
      <c r="V700" s="143"/>
    </row>
    <row r="701" spans="1:22" ht="15" customHeight="1" x14ac:dyDescent="0.25">
      <c r="A701" s="152">
        <f t="shared" si="32"/>
        <v>695</v>
      </c>
      <c r="B701" s="170"/>
      <c r="C701" s="170"/>
      <c r="D701" s="170"/>
      <c r="E701" s="170"/>
      <c r="F701" s="170"/>
      <c r="G701" s="175"/>
      <c r="H701" s="175"/>
      <c r="I701" s="170"/>
      <c r="J701" s="176"/>
      <c r="K701" s="153"/>
      <c r="L701" s="170"/>
      <c r="M701" s="170"/>
      <c r="N701" s="170" t="s">
        <v>40</v>
      </c>
      <c r="O701" s="170"/>
      <c r="P701" s="170"/>
      <c r="Q701" s="158" t="str">
        <f t="shared" si="30"/>
        <v/>
      </c>
      <c r="R701" s="159" t="str">
        <f t="shared" si="31"/>
        <v/>
      </c>
      <c r="S701" s="156"/>
      <c r="T701" s="157" t="str">
        <f>IF($B701="","",IF(AND($Q701="yes",SUMPRODUCT((T$6:T700&gt;0)*($B$6:$B700=$B701)*1)=0),MAX(T$6:T700)+1,0))</f>
        <v/>
      </c>
      <c r="U701" s="157" t="str">
        <f>IF($B701="","",IF($Q701="yes",MAX(U$6:U700)+IF(OR($I701="",COUNTIF($R:$R,$I701)&gt;0),1,COUNTIF($B:$B,$I701)),0))</f>
        <v/>
      </c>
      <c r="V701" s="143"/>
    </row>
    <row r="702" spans="1:22" ht="15" customHeight="1" x14ac:dyDescent="0.25">
      <c r="A702" s="152">
        <f t="shared" si="32"/>
        <v>696</v>
      </c>
      <c r="B702" s="170"/>
      <c r="C702" s="170"/>
      <c r="D702" s="170"/>
      <c r="E702" s="170"/>
      <c r="F702" s="170"/>
      <c r="G702" s="175"/>
      <c r="H702" s="175"/>
      <c r="I702" s="170"/>
      <c r="J702" s="176"/>
      <c r="K702" s="153"/>
      <c r="L702" s="170"/>
      <c r="M702" s="170"/>
      <c r="N702" s="170" t="s">
        <v>40</v>
      </c>
      <c r="O702" s="170"/>
      <c r="P702" s="170"/>
      <c r="Q702" s="158" t="str">
        <f t="shared" si="30"/>
        <v/>
      </c>
      <c r="R702" s="159" t="str">
        <f t="shared" si="31"/>
        <v/>
      </c>
      <c r="S702" s="156"/>
      <c r="T702" s="157" t="str">
        <f>IF($B702="","",IF(AND($Q702="yes",SUMPRODUCT((T$6:T701&gt;0)*($B$6:$B701=$B702)*1)=0),MAX(T$6:T701)+1,0))</f>
        <v/>
      </c>
      <c r="U702" s="157" t="str">
        <f>IF($B702="","",IF($Q702="yes",MAX(U$6:U701)+IF(OR($I702="",COUNTIF($R:$R,$I702)&gt;0),1,COUNTIF($B:$B,$I702)),0))</f>
        <v/>
      </c>
      <c r="V702" s="143"/>
    </row>
    <row r="703" spans="1:22" ht="15" customHeight="1" x14ac:dyDescent="0.25">
      <c r="A703" s="152">
        <f t="shared" si="32"/>
        <v>697</v>
      </c>
      <c r="B703" s="170"/>
      <c r="C703" s="170"/>
      <c r="D703" s="170"/>
      <c r="E703" s="170"/>
      <c r="F703" s="170"/>
      <c r="G703" s="175"/>
      <c r="H703" s="175"/>
      <c r="I703" s="170"/>
      <c r="J703" s="176"/>
      <c r="K703" s="153"/>
      <c r="L703" s="170"/>
      <c r="M703" s="170"/>
      <c r="N703" s="170" t="s">
        <v>40</v>
      </c>
      <c r="O703" s="170"/>
      <c r="P703" s="170"/>
      <c r="Q703" s="158" t="str">
        <f t="shared" si="30"/>
        <v/>
      </c>
      <c r="R703" s="159" t="str">
        <f t="shared" si="31"/>
        <v/>
      </c>
      <c r="S703" s="156"/>
      <c r="T703" s="157" t="str">
        <f>IF($B703="","",IF(AND($Q703="yes",SUMPRODUCT((T$6:T702&gt;0)*($B$6:$B702=$B703)*1)=0),MAX(T$6:T702)+1,0))</f>
        <v/>
      </c>
      <c r="U703" s="157" t="str">
        <f>IF($B703="","",IF($Q703="yes",MAX(U$6:U702)+IF(OR($I703="",COUNTIF($R:$R,$I703)&gt;0),1,COUNTIF($B:$B,$I703)),0))</f>
        <v/>
      </c>
      <c r="V703" s="143"/>
    </row>
    <row r="704" spans="1:22" ht="15" customHeight="1" x14ac:dyDescent="0.25">
      <c r="A704" s="152">
        <f t="shared" si="32"/>
        <v>698</v>
      </c>
      <c r="B704" s="170"/>
      <c r="C704" s="170"/>
      <c r="D704" s="170"/>
      <c r="E704" s="170"/>
      <c r="F704" s="170"/>
      <c r="G704" s="175"/>
      <c r="H704" s="175"/>
      <c r="I704" s="170"/>
      <c r="J704" s="176"/>
      <c r="K704" s="153"/>
      <c r="L704" s="170"/>
      <c r="M704" s="170"/>
      <c r="N704" s="170" t="s">
        <v>40</v>
      </c>
      <c r="O704" s="170"/>
      <c r="P704" s="170"/>
      <c r="Q704" s="158" t="str">
        <f t="shared" si="30"/>
        <v/>
      </c>
      <c r="R704" s="159" t="str">
        <f t="shared" si="31"/>
        <v/>
      </c>
      <c r="S704" s="156"/>
      <c r="T704" s="157" t="str">
        <f>IF($B704="","",IF(AND($Q704="yes",SUMPRODUCT((T$6:T703&gt;0)*($B$6:$B703=$B704)*1)=0),MAX(T$6:T703)+1,0))</f>
        <v/>
      </c>
      <c r="U704" s="157" t="str">
        <f>IF($B704="","",IF($Q704="yes",MAX(U$6:U703)+IF(OR($I704="",COUNTIF($R:$R,$I704)&gt;0),1,COUNTIF($B:$B,$I704)),0))</f>
        <v/>
      </c>
      <c r="V704" s="143"/>
    </row>
    <row r="705" spans="1:22" ht="15" customHeight="1" x14ac:dyDescent="0.25">
      <c r="A705" s="152">
        <f t="shared" si="32"/>
        <v>699</v>
      </c>
      <c r="B705" s="170"/>
      <c r="C705" s="170"/>
      <c r="D705" s="170"/>
      <c r="E705" s="170"/>
      <c r="F705" s="170"/>
      <c r="G705" s="175"/>
      <c r="H705" s="175"/>
      <c r="I705" s="170"/>
      <c r="J705" s="176"/>
      <c r="K705" s="153"/>
      <c r="L705" s="170"/>
      <c r="M705" s="170"/>
      <c r="N705" s="170" t="s">
        <v>40</v>
      </c>
      <c r="O705" s="170"/>
      <c r="P705" s="170"/>
      <c r="Q705" s="158" t="str">
        <f t="shared" si="30"/>
        <v/>
      </c>
      <c r="R705" s="159" t="str">
        <f t="shared" si="31"/>
        <v/>
      </c>
      <c r="S705" s="156"/>
      <c r="T705" s="157" t="str">
        <f>IF($B705="","",IF(AND($Q705="yes",SUMPRODUCT((T$6:T704&gt;0)*($B$6:$B704=$B705)*1)=0),MAX(T$6:T704)+1,0))</f>
        <v/>
      </c>
      <c r="U705" s="157" t="str">
        <f>IF($B705="","",IF($Q705="yes",MAX(U$6:U704)+IF(OR($I705="",COUNTIF($R:$R,$I705)&gt;0),1,COUNTIF($B:$B,$I705)),0))</f>
        <v/>
      </c>
      <c r="V705" s="143"/>
    </row>
    <row r="706" spans="1:22" ht="15" customHeight="1" x14ac:dyDescent="0.25">
      <c r="A706" s="152">
        <f t="shared" si="32"/>
        <v>700</v>
      </c>
      <c r="B706" s="170"/>
      <c r="C706" s="170"/>
      <c r="D706" s="170"/>
      <c r="E706" s="170"/>
      <c r="F706" s="170"/>
      <c r="G706" s="175"/>
      <c r="H706" s="175"/>
      <c r="I706" s="170"/>
      <c r="J706" s="176"/>
      <c r="K706" s="153"/>
      <c r="L706" s="170"/>
      <c r="M706" s="170"/>
      <c r="N706" s="170" t="s">
        <v>40</v>
      </c>
      <c r="O706" s="170"/>
      <c r="P706" s="170"/>
      <c r="Q706" s="158" t="str">
        <f t="shared" si="30"/>
        <v/>
      </c>
      <c r="R706" s="159" t="str">
        <f t="shared" si="31"/>
        <v/>
      </c>
      <c r="S706" s="156"/>
      <c r="T706" s="157" t="str">
        <f>IF($B706="","",IF(AND($Q706="yes",SUMPRODUCT((T$6:T705&gt;0)*($B$6:$B705=$B706)*1)=0),MAX(T$6:T705)+1,0))</f>
        <v/>
      </c>
      <c r="U706" s="157" t="str">
        <f>IF($B706="","",IF($Q706="yes",MAX(U$6:U705)+IF(OR($I706="",COUNTIF($R:$R,$I706)&gt;0),1,COUNTIF($B:$B,$I706)),0))</f>
        <v/>
      </c>
      <c r="V706" s="143"/>
    </row>
    <row r="707" spans="1:22" ht="15" customHeight="1" x14ac:dyDescent="0.25">
      <c r="A707" s="152">
        <f t="shared" si="32"/>
        <v>701</v>
      </c>
      <c r="B707" s="170"/>
      <c r="C707" s="170"/>
      <c r="D707" s="170"/>
      <c r="E707" s="170"/>
      <c r="F707" s="170"/>
      <c r="G707" s="175"/>
      <c r="H707" s="175"/>
      <c r="I707" s="170"/>
      <c r="J707" s="176"/>
      <c r="K707" s="153"/>
      <c r="L707" s="170"/>
      <c r="M707" s="170"/>
      <c r="N707" s="170" t="s">
        <v>40</v>
      </c>
      <c r="O707" s="170"/>
      <c r="P707" s="170"/>
      <c r="Q707" s="158" t="str">
        <f t="shared" si="30"/>
        <v/>
      </c>
      <c r="R707" s="159" t="str">
        <f t="shared" si="31"/>
        <v/>
      </c>
      <c r="S707" s="156"/>
      <c r="T707" s="157" t="str">
        <f>IF($B707="","",IF(AND($Q707="yes",SUMPRODUCT((T$6:T706&gt;0)*($B$6:$B706=$B707)*1)=0),MAX(T$6:T706)+1,0))</f>
        <v/>
      </c>
      <c r="U707" s="157" t="str">
        <f>IF($B707="","",IF($Q707="yes",MAX(U$6:U706)+IF(OR($I707="",COUNTIF($R:$R,$I707)&gt;0),1,COUNTIF($B:$B,$I707)),0))</f>
        <v/>
      </c>
      <c r="V707" s="143"/>
    </row>
    <row r="708" spans="1:22" ht="15" customHeight="1" x14ac:dyDescent="0.25">
      <c r="A708" s="152">
        <f t="shared" si="32"/>
        <v>702</v>
      </c>
      <c r="B708" s="170"/>
      <c r="C708" s="170"/>
      <c r="D708" s="170"/>
      <c r="E708" s="170"/>
      <c r="F708" s="170"/>
      <c r="G708" s="175"/>
      <c r="H708" s="175"/>
      <c r="I708" s="170"/>
      <c r="J708" s="176"/>
      <c r="K708" s="153"/>
      <c r="L708" s="170"/>
      <c r="M708" s="170"/>
      <c r="N708" s="170" t="s">
        <v>40</v>
      </c>
      <c r="O708" s="170"/>
      <c r="P708" s="170"/>
      <c r="Q708" s="158" t="str">
        <f t="shared" si="30"/>
        <v/>
      </c>
      <c r="R708" s="159" t="str">
        <f t="shared" si="31"/>
        <v/>
      </c>
      <c r="S708" s="156"/>
      <c r="T708" s="157" t="str">
        <f>IF($B708="","",IF(AND($Q708="yes",SUMPRODUCT((T$6:T707&gt;0)*($B$6:$B707=$B708)*1)=0),MAX(T$6:T707)+1,0))</f>
        <v/>
      </c>
      <c r="U708" s="157" t="str">
        <f>IF($B708="","",IF($Q708="yes",MAX(U$6:U707)+IF(OR($I708="",COUNTIF($R:$R,$I708)&gt;0),1,COUNTIF($B:$B,$I708)),0))</f>
        <v/>
      </c>
      <c r="V708" s="143"/>
    </row>
    <row r="709" spans="1:22" ht="15" customHeight="1" x14ac:dyDescent="0.25">
      <c r="A709" s="152">
        <f t="shared" si="32"/>
        <v>703</v>
      </c>
      <c r="B709" s="170"/>
      <c r="C709" s="170"/>
      <c r="D709" s="170"/>
      <c r="E709" s="170"/>
      <c r="F709" s="170"/>
      <c r="G709" s="175"/>
      <c r="H709" s="175"/>
      <c r="I709" s="170"/>
      <c r="J709" s="176"/>
      <c r="K709" s="153"/>
      <c r="L709" s="170"/>
      <c r="M709" s="170"/>
      <c r="N709" s="170" t="s">
        <v>40</v>
      </c>
      <c r="O709" s="170"/>
      <c r="P709" s="170"/>
      <c r="Q709" s="158" t="str">
        <f t="shared" si="30"/>
        <v/>
      </c>
      <c r="R709" s="159" t="str">
        <f t="shared" si="31"/>
        <v/>
      </c>
      <c r="S709" s="156"/>
      <c r="T709" s="157" t="str">
        <f>IF($B709="","",IF(AND($Q709="yes",SUMPRODUCT((T$6:T708&gt;0)*($B$6:$B708=$B709)*1)=0),MAX(T$6:T708)+1,0))</f>
        <v/>
      </c>
      <c r="U709" s="157" t="str">
        <f>IF($B709="","",IF($Q709="yes",MAX(U$6:U708)+IF(OR($I709="",COUNTIF($R:$R,$I709)&gt;0),1,COUNTIF($B:$B,$I709)),0))</f>
        <v/>
      </c>
      <c r="V709" s="143"/>
    </row>
    <row r="710" spans="1:22" ht="15" customHeight="1" x14ac:dyDescent="0.25">
      <c r="A710" s="152">
        <f t="shared" si="32"/>
        <v>704</v>
      </c>
      <c r="B710" s="170"/>
      <c r="C710" s="170"/>
      <c r="D710" s="170"/>
      <c r="E710" s="170"/>
      <c r="F710" s="170"/>
      <c r="G710" s="175"/>
      <c r="H710" s="175"/>
      <c r="I710" s="170"/>
      <c r="J710" s="176"/>
      <c r="K710" s="153"/>
      <c r="L710" s="170"/>
      <c r="M710" s="170"/>
      <c r="N710" s="170" t="s">
        <v>40</v>
      </c>
      <c r="O710" s="170"/>
      <c r="P710" s="170"/>
      <c r="Q710" s="158" t="str">
        <f t="shared" si="30"/>
        <v/>
      </c>
      <c r="R710" s="159" t="str">
        <f t="shared" si="31"/>
        <v/>
      </c>
      <c r="S710" s="156"/>
      <c r="T710" s="157" t="str">
        <f>IF($B710="","",IF(AND($Q710="yes",SUMPRODUCT((T$6:T709&gt;0)*($B$6:$B709=$B710)*1)=0),MAX(T$6:T709)+1,0))</f>
        <v/>
      </c>
      <c r="U710" s="157" t="str">
        <f>IF($B710="","",IF($Q710="yes",MAX(U$6:U709)+IF(OR($I710="",COUNTIF($R:$R,$I710)&gt;0),1,COUNTIF($B:$B,$I710)),0))</f>
        <v/>
      </c>
      <c r="V710" s="143"/>
    </row>
    <row r="711" spans="1:22" ht="15" customHeight="1" x14ac:dyDescent="0.25">
      <c r="A711" s="152">
        <f t="shared" si="32"/>
        <v>705</v>
      </c>
      <c r="B711" s="170"/>
      <c r="C711" s="170"/>
      <c r="D711" s="170"/>
      <c r="E711" s="170"/>
      <c r="F711" s="170"/>
      <c r="G711" s="175"/>
      <c r="H711" s="175"/>
      <c r="I711" s="170"/>
      <c r="J711" s="176"/>
      <c r="K711" s="153"/>
      <c r="L711" s="170"/>
      <c r="M711" s="170"/>
      <c r="N711" s="170" t="s">
        <v>40</v>
      </c>
      <c r="O711" s="170"/>
      <c r="P711" s="170"/>
      <c r="Q711" s="158" t="str">
        <f t="shared" ref="Q711:Q774" si="33">IF($B711="","",IF(COUNTIF($L711:$P711,"=Yes")&gt;0,"Yes","No"))</f>
        <v/>
      </c>
      <c r="R711" s="159" t="str">
        <f t="shared" ref="R711:R774" si="34">IF($B711="","",IFERROR(IF($Q711="Yes",$B711,VLOOKUP($I711,LE_Inputs,COLUMNS(LE_Inputs),FALSE)),"None"))</f>
        <v/>
      </c>
      <c r="S711" s="156"/>
      <c r="T711" s="157" t="str">
        <f>IF($B711="","",IF(AND($Q711="yes",SUMPRODUCT((T$6:T710&gt;0)*($B$6:$B710=$B711)*1)=0),MAX(T$6:T710)+1,0))</f>
        <v/>
      </c>
      <c r="U711" s="157" t="str">
        <f>IF($B711="","",IF($Q711="yes",MAX(U$6:U710)+IF(OR($I711="",COUNTIF($R:$R,$I711)&gt;0),1,COUNTIF($B:$B,$I711)),0))</f>
        <v/>
      </c>
      <c r="V711" s="143"/>
    </row>
    <row r="712" spans="1:22" ht="15" customHeight="1" x14ac:dyDescent="0.25">
      <c r="A712" s="152">
        <f t="shared" si="32"/>
        <v>706</v>
      </c>
      <c r="B712" s="170"/>
      <c r="C712" s="170"/>
      <c r="D712" s="170"/>
      <c r="E712" s="170"/>
      <c r="F712" s="170"/>
      <c r="G712" s="175"/>
      <c r="H712" s="175"/>
      <c r="I712" s="170"/>
      <c r="J712" s="176"/>
      <c r="K712" s="153"/>
      <c r="L712" s="170"/>
      <c r="M712" s="170"/>
      <c r="N712" s="170" t="s">
        <v>40</v>
      </c>
      <c r="O712" s="170"/>
      <c r="P712" s="170"/>
      <c r="Q712" s="158" t="str">
        <f t="shared" si="33"/>
        <v/>
      </c>
      <c r="R712" s="159" t="str">
        <f t="shared" si="34"/>
        <v/>
      </c>
      <c r="S712" s="156"/>
      <c r="T712" s="157" t="str">
        <f>IF($B712="","",IF(AND($Q712="yes",SUMPRODUCT((T$6:T711&gt;0)*($B$6:$B711=$B712)*1)=0),MAX(T$6:T711)+1,0))</f>
        <v/>
      </c>
      <c r="U712" s="157" t="str">
        <f>IF($B712="","",IF($Q712="yes",MAX(U$6:U711)+IF(OR($I712="",COUNTIF($R:$R,$I712)&gt;0),1,COUNTIF($B:$B,$I712)),0))</f>
        <v/>
      </c>
      <c r="V712" s="143"/>
    </row>
    <row r="713" spans="1:22" ht="15" customHeight="1" x14ac:dyDescent="0.25">
      <c r="A713" s="152">
        <f t="shared" ref="A713:A776" si="35">A712+1</f>
        <v>707</v>
      </c>
      <c r="B713" s="170"/>
      <c r="C713" s="170"/>
      <c r="D713" s="170"/>
      <c r="E713" s="170"/>
      <c r="F713" s="170"/>
      <c r="G713" s="175"/>
      <c r="H713" s="175"/>
      <c r="I713" s="170"/>
      <c r="J713" s="176"/>
      <c r="K713" s="153"/>
      <c r="L713" s="170"/>
      <c r="M713" s="170"/>
      <c r="N713" s="170" t="s">
        <v>40</v>
      </c>
      <c r="O713" s="170"/>
      <c r="P713" s="170"/>
      <c r="Q713" s="158" t="str">
        <f t="shared" si="33"/>
        <v/>
      </c>
      <c r="R713" s="159" t="str">
        <f t="shared" si="34"/>
        <v/>
      </c>
      <c r="S713" s="156"/>
      <c r="T713" s="157" t="str">
        <f>IF($B713="","",IF(AND($Q713="yes",SUMPRODUCT((T$6:T712&gt;0)*($B$6:$B712=$B713)*1)=0),MAX(T$6:T712)+1,0))</f>
        <v/>
      </c>
      <c r="U713" s="157" t="str">
        <f>IF($B713="","",IF($Q713="yes",MAX(U$6:U712)+IF(OR($I713="",COUNTIF($R:$R,$I713)&gt;0),1,COUNTIF($B:$B,$I713)),0))</f>
        <v/>
      </c>
      <c r="V713" s="143"/>
    </row>
    <row r="714" spans="1:22" ht="15" customHeight="1" x14ac:dyDescent="0.25">
      <c r="A714" s="152">
        <f t="shared" si="35"/>
        <v>708</v>
      </c>
      <c r="B714" s="170"/>
      <c r="C714" s="170"/>
      <c r="D714" s="170"/>
      <c r="E714" s="170"/>
      <c r="F714" s="170"/>
      <c r="G714" s="175"/>
      <c r="H714" s="175"/>
      <c r="I714" s="170"/>
      <c r="J714" s="176"/>
      <c r="K714" s="153"/>
      <c r="L714" s="170"/>
      <c r="M714" s="170"/>
      <c r="N714" s="170" t="s">
        <v>40</v>
      </c>
      <c r="O714" s="170"/>
      <c r="P714" s="170"/>
      <c r="Q714" s="158" t="str">
        <f t="shared" si="33"/>
        <v/>
      </c>
      <c r="R714" s="159" t="str">
        <f t="shared" si="34"/>
        <v/>
      </c>
      <c r="S714" s="156"/>
      <c r="T714" s="157" t="str">
        <f>IF($B714="","",IF(AND($Q714="yes",SUMPRODUCT((T$6:T713&gt;0)*($B$6:$B713=$B714)*1)=0),MAX(T$6:T713)+1,0))</f>
        <v/>
      </c>
      <c r="U714" s="157" t="str">
        <f>IF($B714="","",IF($Q714="yes",MAX(U$6:U713)+IF(OR($I714="",COUNTIF($R:$R,$I714)&gt;0),1,COUNTIF($B:$B,$I714)),0))</f>
        <v/>
      </c>
      <c r="V714" s="143"/>
    </row>
    <row r="715" spans="1:22" ht="15" customHeight="1" x14ac:dyDescent="0.25">
      <c r="A715" s="152">
        <f t="shared" si="35"/>
        <v>709</v>
      </c>
      <c r="B715" s="170"/>
      <c r="C715" s="170"/>
      <c r="D715" s="170"/>
      <c r="E715" s="170"/>
      <c r="F715" s="170"/>
      <c r="G715" s="175"/>
      <c r="H715" s="175"/>
      <c r="I715" s="170"/>
      <c r="J715" s="176"/>
      <c r="K715" s="153"/>
      <c r="L715" s="170"/>
      <c r="M715" s="170"/>
      <c r="N715" s="170" t="s">
        <v>40</v>
      </c>
      <c r="O715" s="170"/>
      <c r="P715" s="170"/>
      <c r="Q715" s="158" t="str">
        <f t="shared" si="33"/>
        <v/>
      </c>
      <c r="R715" s="159" t="str">
        <f t="shared" si="34"/>
        <v/>
      </c>
      <c r="S715" s="156"/>
      <c r="T715" s="157" t="str">
        <f>IF($B715="","",IF(AND($Q715="yes",SUMPRODUCT((T$6:T714&gt;0)*($B$6:$B714=$B715)*1)=0),MAX(T$6:T714)+1,0))</f>
        <v/>
      </c>
      <c r="U715" s="157" t="str">
        <f>IF($B715="","",IF($Q715="yes",MAX(U$6:U714)+IF(OR($I715="",COUNTIF($R:$R,$I715)&gt;0),1,COUNTIF($B:$B,$I715)),0))</f>
        <v/>
      </c>
      <c r="V715" s="143"/>
    </row>
    <row r="716" spans="1:22" ht="15" customHeight="1" x14ac:dyDescent="0.25">
      <c r="A716" s="152">
        <f t="shared" si="35"/>
        <v>710</v>
      </c>
      <c r="B716" s="170"/>
      <c r="C716" s="170"/>
      <c r="D716" s="170"/>
      <c r="E716" s="170"/>
      <c r="F716" s="170"/>
      <c r="G716" s="175"/>
      <c r="H716" s="175"/>
      <c r="I716" s="170"/>
      <c r="J716" s="176"/>
      <c r="K716" s="153"/>
      <c r="L716" s="170"/>
      <c r="M716" s="170"/>
      <c r="N716" s="170" t="s">
        <v>40</v>
      </c>
      <c r="O716" s="170"/>
      <c r="P716" s="170"/>
      <c r="Q716" s="158" t="str">
        <f t="shared" si="33"/>
        <v/>
      </c>
      <c r="R716" s="159" t="str">
        <f t="shared" si="34"/>
        <v/>
      </c>
      <c r="S716" s="156"/>
      <c r="T716" s="157" t="str">
        <f>IF($B716="","",IF(AND($Q716="yes",SUMPRODUCT((T$6:T715&gt;0)*($B$6:$B715=$B716)*1)=0),MAX(T$6:T715)+1,0))</f>
        <v/>
      </c>
      <c r="U716" s="157" t="str">
        <f>IF($B716="","",IF($Q716="yes",MAX(U$6:U715)+IF(OR($I716="",COUNTIF($R:$R,$I716)&gt;0),1,COUNTIF($B:$B,$I716)),0))</f>
        <v/>
      </c>
      <c r="V716" s="143"/>
    </row>
    <row r="717" spans="1:22" ht="15" customHeight="1" x14ac:dyDescent="0.25">
      <c r="A717" s="152">
        <f t="shared" si="35"/>
        <v>711</v>
      </c>
      <c r="B717" s="170"/>
      <c r="C717" s="170"/>
      <c r="D717" s="170"/>
      <c r="E717" s="170"/>
      <c r="F717" s="170"/>
      <c r="G717" s="175"/>
      <c r="H717" s="175"/>
      <c r="I717" s="170"/>
      <c r="J717" s="176"/>
      <c r="K717" s="153"/>
      <c r="L717" s="170"/>
      <c r="M717" s="170"/>
      <c r="N717" s="170" t="s">
        <v>40</v>
      </c>
      <c r="O717" s="170"/>
      <c r="P717" s="170"/>
      <c r="Q717" s="158" t="str">
        <f t="shared" si="33"/>
        <v/>
      </c>
      <c r="R717" s="159" t="str">
        <f t="shared" si="34"/>
        <v/>
      </c>
      <c r="S717" s="156"/>
      <c r="T717" s="157" t="str">
        <f>IF($B717="","",IF(AND($Q717="yes",SUMPRODUCT((T$6:T716&gt;0)*($B$6:$B716=$B717)*1)=0),MAX(T$6:T716)+1,0))</f>
        <v/>
      </c>
      <c r="U717" s="157" t="str">
        <f>IF($B717="","",IF($Q717="yes",MAX(U$6:U716)+IF(OR($I717="",COUNTIF($R:$R,$I717)&gt;0),1,COUNTIF($B:$B,$I717)),0))</f>
        <v/>
      </c>
      <c r="V717" s="143"/>
    </row>
    <row r="718" spans="1:22" ht="15" customHeight="1" x14ac:dyDescent="0.25">
      <c r="A718" s="152">
        <f t="shared" si="35"/>
        <v>712</v>
      </c>
      <c r="B718" s="170"/>
      <c r="C718" s="170"/>
      <c r="D718" s="170"/>
      <c r="E718" s="170"/>
      <c r="F718" s="170"/>
      <c r="G718" s="175"/>
      <c r="H718" s="175"/>
      <c r="I718" s="170"/>
      <c r="J718" s="176"/>
      <c r="K718" s="153"/>
      <c r="L718" s="170"/>
      <c r="M718" s="170"/>
      <c r="N718" s="170" t="s">
        <v>40</v>
      </c>
      <c r="O718" s="170"/>
      <c r="P718" s="170"/>
      <c r="Q718" s="158" t="str">
        <f t="shared" si="33"/>
        <v/>
      </c>
      <c r="R718" s="159" t="str">
        <f t="shared" si="34"/>
        <v/>
      </c>
      <c r="S718" s="156"/>
      <c r="T718" s="157" t="str">
        <f>IF($B718="","",IF(AND($Q718="yes",SUMPRODUCT((T$6:T717&gt;0)*($B$6:$B717=$B718)*1)=0),MAX(T$6:T717)+1,0))</f>
        <v/>
      </c>
      <c r="U718" s="157" t="str">
        <f>IF($B718="","",IF($Q718="yes",MAX(U$6:U717)+IF(OR($I718="",COUNTIF($R:$R,$I718)&gt;0),1,COUNTIF($B:$B,$I718)),0))</f>
        <v/>
      </c>
      <c r="V718" s="143"/>
    </row>
    <row r="719" spans="1:22" ht="15" customHeight="1" x14ac:dyDescent="0.25">
      <c r="A719" s="152">
        <f t="shared" si="35"/>
        <v>713</v>
      </c>
      <c r="B719" s="170"/>
      <c r="C719" s="170"/>
      <c r="D719" s="170"/>
      <c r="E719" s="170"/>
      <c r="F719" s="170"/>
      <c r="G719" s="175"/>
      <c r="H719" s="175"/>
      <c r="I719" s="170"/>
      <c r="J719" s="176"/>
      <c r="K719" s="153"/>
      <c r="L719" s="170"/>
      <c r="M719" s="170"/>
      <c r="N719" s="170" t="s">
        <v>40</v>
      </c>
      <c r="O719" s="170"/>
      <c r="P719" s="170"/>
      <c r="Q719" s="158" t="str">
        <f t="shared" si="33"/>
        <v/>
      </c>
      <c r="R719" s="159" t="str">
        <f t="shared" si="34"/>
        <v/>
      </c>
      <c r="S719" s="156"/>
      <c r="T719" s="157" t="str">
        <f>IF($B719="","",IF(AND($Q719="yes",SUMPRODUCT((T$6:T718&gt;0)*($B$6:$B718=$B719)*1)=0),MAX(T$6:T718)+1,0))</f>
        <v/>
      </c>
      <c r="U719" s="157" t="str">
        <f>IF($B719="","",IF($Q719="yes",MAX(U$6:U718)+IF(OR($I719="",COUNTIF($R:$R,$I719)&gt;0),1,COUNTIF($B:$B,$I719)),0))</f>
        <v/>
      </c>
      <c r="V719" s="143"/>
    </row>
    <row r="720" spans="1:22" ht="15" customHeight="1" x14ac:dyDescent="0.25">
      <c r="A720" s="152">
        <f t="shared" si="35"/>
        <v>714</v>
      </c>
      <c r="B720" s="170"/>
      <c r="C720" s="170"/>
      <c r="D720" s="170"/>
      <c r="E720" s="170"/>
      <c r="F720" s="170"/>
      <c r="G720" s="175"/>
      <c r="H720" s="175"/>
      <c r="I720" s="170"/>
      <c r="J720" s="176"/>
      <c r="K720" s="153"/>
      <c r="L720" s="170"/>
      <c r="M720" s="170"/>
      <c r="N720" s="170" t="s">
        <v>40</v>
      </c>
      <c r="O720" s="170"/>
      <c r="P720" s="170"/>
      <c r="Q720" s="158" t="str">
        <f t="shared" si="33"/>
        <v/>
      </c>
      <c r="R720" s="159" t="str">
        <f t="shared" si="34"/>
        <v/>
      </c>
      <c r="S720" s="156"/>
      <c r="T720" s="157" t="str">
        <f>IF($B720="","",IF(AND($Q720="yes",SUMPRODUCT((T$6:T719&gt;0)*($B$6:$B719=$B720)*1)=0),MAX(T$6:T719)+1,0))</f>
        <v/>
      </c>
      <c r="U720" s="157" t="str">
        <f>IF($B720="","",IF($Q720="yes",MAX(U$6:U719)+IF(OR($I720="",COUNTIF($R:$R,$I720)&gt;0),1,COUNTIF($B:$B,$I720)),0))</f>
        <v/>
      </c>
      <c r="V720" s="143"/>
    </row>
    <row r="721" spans="1:22" ht="15" customHeight="1" x14ac:dyDescent="0.25">
      <c r="A721" s="152">
        <f t="shared" si="35"/>
        <v>715</v>
      </c>
      <c r="B721" s="170"/>
      <c r="C721" s="170"/>
      <c r="D721" s="170"/>
      <c r="E721" s="170"/>
      <c r="F721" s="170"/>
      <c r="G721" s="175"/>
      <c r="H721" s="175"/>
      <c r="I721" s="170"/>
      <c r="J721" s="176"/>
      <c r="K721" s="153"/>
      <c r="L721" s="170"/>
      <c r="M721" s="170"/>
      <c r="N721" s="170" t="s">
        <v>40</v>
      </c>
      <c r="O721" s="170"/>
      <c r="P721" s="170"/>
      <c r="Q721" s="158" t="str">
        <f t="shared" si="33"/>
        <v/>
      </c>
      <c r="R721" s="159" t="str">
        <f t="shared" si="34"/>
        <v/>
      </c>
      <c r="S721" s="156"/>
      <c r="T721" s="157" t="str">
        <f>IF($B721="","",IF(AND($Q721="yes",SUMPRODUCT((T$6:T720&gt;0)*($B$6:$B720=$B721)*1)=0),MAX(T$6:T720)+1,0))</f>
        <v/>
      </c>
      <c r="U721" s="157" t="str">
        <f>IF($B721="","",IF($Q721="yes",MAX(U$6:U720)+IF(OR($I721="",COUNTIF($R:$R,$I721)&gt;0),1,COUNTIF($B:$B,$I721)),0))</f>
        <v/>
      </c>
      <c r="V721" s="143"/>
    </row>
    <row r="722" spans="1:22" ht="15" customHeight="1" x14ac:dyDescent="0.25">
      <c r="A722" s="152">
        <f t="shared" si="35"/>
        <v>716</v>
      </c>
      <c r="B722" s="170"/>
      <c r="C722" s="170"/>
      <c r="D722" s="170"/>
      <c r="E722" s="170"/>
      <c r="F722" s="170"/>
      <c r="G722" s="175"/>
      <c r="H722" s="175"/>
      <c r="I722" s="170"/>
      <c r="J722" s="176"/>
      <c r="K722" s="153"/>
      <c r="L722" s="170"/>
      <c r="M722" s="170"/>
      <c r="N722" s="170" t="s">
        <v>40</v>
      </c>
      <c r="O722" s="170"/>
      <c r="P722" s="170"/>
      <c r="Q722" s="158" t="str">
        <f t="shared" si="33"/>
        <v/>
      </c>
      <c r="R722" s="159" t="str">
        <f t="shared" si="34"/>
        <v/>
      </c>
      <c r="S722" s="156"/>
      <c r="T722" s="157" t="str">
        <f>IF($B722="","",IF(AND($Q722="yes",SUMPRODUCT((T$6:T721&gt;0)*($B$6:$B721=$B722)*1)=0),MAX(T$6:T721)+1,0))</f>
        <v/>
      </c>
      <c r="U722" s="157" t="str">
        <f>IF($B722="","",IF($Q722="yes",MAX(U$6:U721)+IF(OR($I722="",COUNTIF($R:$R,$I722)&gt;0),1,COUNTIF($B:$B,$I722)),0))</f>
        <v/>
      </c>
      <c r="V722" s="143"/>
    </row>
    <row r="723" spans="1:22" ht="15" customHeight="1" x14ac:dyDescent="0.25">
      <c r="A723" s="152">
        <f t="shared" si="35"/>
        <v>717</v>
      </c>
      <c r="B723" s="170"/>
      <c r="C723" s="170"/>
      <c r="D723" s="170"/>
      <c r="E723" s="170"/>
      <c r="F723" s="170"/>
      <c r="G723" s="175"/>
      <c r="H723" s="175"/>
      <c r="I723" s="170"/>
      <c r="J723" s="176"/>
      <c r="K723" s="153"/>
      <c r="L723" s="170"/>
      <c r="M723" s="170"/>
      <c r="N723" s="170" t="s">
        <v>40</v>
      </c>
      <c r="O723" s="170"/>
      <c r="P723" s="170"/>
      <c r="Q723" s="158" t="str">
        <f t="shared" si="33"/>
        <v/>
      </c>
      <c r="R723" s="159" t="str">
        <f t="shared" si="34"/>
        <v/>
      </c>
      <c r="S723" s="156"/>
      <c r="T723" s="157" t="str">
        <f>IF($B723="","",IF(AND($Q723="yes",SUMPRODUCT((T$6:T722&gt;0)*($B$6:$B722=$B723)*1)=0),MAX(T$6:T722)+1,0))</f>
        <v/>
      </c>
      <c r="U723" s="157" t="str">
        <f>IF($B723="","",IF($Q723="yes",MAX(U$6:U722)+IF(OR($I723="",COUNTIF($R:$R,$I723)&gt;0),1,COUNTIF($B:$B,$I723)),0))</f>
        <v/>
      </c>
      <c r="V723" s="143"/>
    </row>
    <row r="724" spans="1:22" ht="15" customHeight="1" x14ac:dyDescent="0.25">
      <c r="A724" s="152">
        <f t="shared" si="35"/>
        <v>718</v>
      </c>
      <c r="B724" s="170"/>
      <c r="C724" s="170"/>
      <c r="D724" s="170"/>
      <c r="E724" s="170"/>
      <c r="F724" s="170"/>
      <c r="G724" s="175"/>
      <c r="H724" s="175"/>
      <c r="I724" s="170"/>
      <c r="J724" s="176"/>
      <c r="K724" s="153"/>
      <c r="L724" s="170"/>
      <c r="M724" s="170"/>
      <c r="N724" s="170" t="s">
        <v>40</v>
      </c>
      <c r="O724" s="170"/>
      <c r="P724" s="170"/>
      <c r="Q724" s="158" t="str">
        <f t="shared" si="33"/>
        <v/>
      </c>
      <c r="R724" s="159" t="str">
        <f t="shared" si="34"/>
        <v/>
      </c>
      <c r="S724" s="156"/>
      <c r="T724" s="157" t="str">
        <f>IF($B724="","",IF(AND($Q724="yes",SUMPRODUCT((T$6:T723&gt;0)*($B$6:$B723=$B724)*1)=0),MAX(T$6:T723)+1,0))</f>
        <v/>
      </c>
      <c r="U724" s="157" t="str">
        <f>IF($B724="","",IF($Q724="yes",MAX(U$6:U723)+IF(OR($I724="",COUNTIF($R:$R,$I724)&gt;0),1,COUNTIF($B:$B,$I724)),0))</f>
        <v/>
      </c>
      <c r="V724" s="143"/>
    </row>
    <row r="725" spans="1:22" ht="15" customHeight="1" x14ac:dyDescent="0.25">
      <c r="A725" s="152">
        <f t="shared" si="35"/>
        <v>719</v>
      </c>
      <c r="B725" s="170"/>
      <c r="C725" s="170"/>
      <c r="D725" s="170"/>
      <c r="E725" s="170"/>
      <c r="F725" s="170"/>
      <c r="G725" s="175"/>
      <c r="H725" s="175"/>
      <c r="I725" s="170"/>
      <c r="J725" s="176"/>
      <c r="K725" s="153"/>
      <c r="L725" s="170"/>
      <c r="M725" s="170"/>
      <c r="N725" s="170" t="s">
        <v>40</v>
      </c>
      <c r="O725" s="170"/>
      <c r="P725" s="170"/>
      <c r="Q725" s="158" t="str">
        <f t="shared" si="33"/>
        <v/>
      </c>
      <c r="R725" s="159" t="str">
        <f t="shared" si="34"/>
        <v/>
      </c>
      <c r="S725" s="156"/>
      <c r="T725" s="157" t="str">
        <f>IF($B725="","",IF(AND($Q725="yes",SUMPRODUCT((T$6:T724&gt;0)*($B$6:$B724=$B725)*1)=0),MAX(T$6:T724)+1,0))</f>
        <v/>
      </c>
      <c r="U725" s="157" t="str">
        <f>IF($B725="","",IF($Q725="yes",MAX(U$6:U724)+IF(OR($I725="",COUNTIF($R:$R,$I725)&gt;0),1,COUNTIF($B:$B,$I725)),0))</f>
        <v/>
      </c>
      <c r="V725" s="143"/>
    </row>
    <row r="726" spans="1:22" ht="15" customHeight="1" x14ac:dyDescent="0.25">
      <c r="A726" s="152">
        <f t="shared" si="35"/>
        <v>720</v>
      </c>
      <c r="B726" s="170"/>
      <c r="C726" s="170"/>
      <c r="D726" s="170"/>
      <c r="E726" s="170"/>
      <c r="F726" s="170"/>
      <c r="G726" s="175"/>
      <c r="H726" s="175"/>
      <c r="I726" s="170"/>
      <c r="J726" s="176"/>
      <c r="K726" s="153"/>
      <c r="L726" s="170"/>
      <c r="M726" s="170"/>
      <c r="N726" s="170" t="s">
        <v>40</v>
      </c>
      <c r="O726" s="170"/>
      <c r="P726" s="170"/>
      <c r="Q726" s="158" t="str">
        <f t="shared" si="33"/>
        <v/>
      </c>
      <c r="R726" s="159" t="str">
        <f t="shared" si="34"/>
        <v/>
      </c>
      <c r="S726" s="156"/>
      <c r="T726" s="157" t="str">
        <f>IF($B726="","",IF(AND($Q726="yes",SUMPRODUCT((T$6:T725&gt;0)*($B$6:$B725=$B726)*1)=0),MAX(T$6:T725)+1,0))</f>
        <v/>
      </c>
      <c r="U726" s="157" t="str">
        <f>IF($B726="","",IF($Q726="yes",MAX(U$6:U725)+IF(OR($I726="",COUNTIF($R:$R,$I726)&gt;0),1,COUNTIF($B:$B,$I726)),0))</f>
        <v/>
      </c>
      <c r="V726" s="143"/>
    </row>
    <row r="727" spans="1:22" ht="15" customHeight="1" x14ac:dyDescent="0.25">
      <c r="A727" s="152">
        <f t="shared" si="35"/>
        <v>721</v>
      </c>
      <c r="B727" s="170"/>
      <c r="C727" s="170"/>
      <c r="D727" s="170"/>
      <c r="E727" s="170"/>
      <c r="F727" s="170"/>
      <c r="G727" s="175"/>
      <c r="H727" s="175"/>
      <c r="I727" s="170"/>
      <c r="J727" s="176"/>
      <c r="K727" s="153"/>
      <c r="L727" s="170"/>
      <c r="M727" s="170"/>
      <c r="N727" s="170" t="s">
        <v>40</v>
      </c>
      <c r="O727" s="170"/>
      <c r="P727" s="170"/>
      <c r="Q727" s="158" t="str">
        <f t="shared" si="33"/>
        <v/>
      </c>
      <c r="R727" s="159" t="str">
        <f t="shared" si="34"/>
        <v/>
      </c>
      <c r="S727" s="156"/>
      <c r="T727" s="157" t="str">
        <f>IF($B727="","",IF(AND($Q727="yes",SUMPRODUCT((T$6:T726&gt;0)*($B$6:$B726=$B727)*1)=0),MAX(T$6:T726)+1,0))</f>
        <v/>
      </c>
      <c r="U727" s="157" t="str">
        <f>IF($B727="","",IF($Q727="yes",MAX(U$6:U726)+IF(OR($I727="",COUNTIF($R:$R,$I727)&gt;0),1,COUNTIF($B:$B,$I727)),0))</f>
        <v/>
      </c>
      <c r="V727" s="143"/>
    </row>
    <row r="728" spans="1:22" ht="15" customHeight="1" x14ac:dyDescent="0.25">
      <c r="A728" s="152">
        <f t="shared" si="35"/>
        <v>722</v>
      </c>
      <c r="B728" s="170"/>
      <c r="C728" s="170"/>
      <c r="D728" s="170"/>
      <c r="E728" s="170"/>
      <c r="F728" s="170"/>
      <c r="G728" s="175"/>
      <c r="H728" s="175"/>
      <c r="I728" s="170"/>
      <c r="J728" s="176"/>
      <c r="K728" s="153"/>
      <c r="L728" s="170"/>
      <c r="M728" s="170"/>
      <c r="N728" s="170" t="s">
        <v>40</v>
      </c>
      <c r="O728" s="170"/>
      <c r="P728" s="170"/>
      <c r="Q728" s="158" t="str">
        <f t="shared" si="33"/>
        <v/>
      </c>
      <c r="R728" s="159" t="str">
        <f t="shared" si="34"/>
        <v/>
      </c>
      <c r="S728" s="156"/>
      <c r="T728" s="157" t="str">
        <f>IF($B728="","",IF(AND($Q728="yes",SUMPRODUCT((T$6:T727&gt;0)*($B$6:$B727=$B728)*1)=0),MAX(T$6:T727)+1,0))</f>
        <v/>
      </c>
      <c r="U728" s="157" t="str">
        <f>IF($B728="","",IF($Q728="yes",MAX(U$6:U727)+IF(OR($I728="",COUNTIF($R:$R,$I728)&gt;0),1,COUNTIF($B:$B,$I728)),0))</f>
        <v/>
      </c>
      <c r="V728" s="143"/>
    </row>
    <row r="729" spans="1:22" ht="15" customHeight="1" x14ac:dyDescent="0.25">
      <c r="A729" s="152">
        <f t="shared" si="35"/>
        <v>723</v>
      </c>
      <c r="B729" s="170"/>
      <c r="C729" s="170"/>
      <c r="D729" s="170"/>
      <c r="E729" s="170"/>
      <c r="F729" s="170"/>
      <c r="G729" s="175"/>
      <c r="H729" s="175"/>
      <c r="I729" s="170"/>
      <c r="J729" s="176"/>
      <c r="K729" s="153"/>
      <c r="L729" s="170"/>
      <c r="M729" s="170"/>
      <c r="N729" s="170" t="s">
        <v>40</v>
      </c>
      <c r="O729" s="170"/>
      <c r="P729" s="170"/>
      <c r="Q729" s="158" t="str">
        <f t="shared" si="33"/>
        <v/>
      </c>
      <c r="R729" s="159" t="str">
        <f t="shared" si="34"/>
        <v/>
      </c>
      <c r="S729" s="156"/>
      <c r="T729" s="157" t="str">
        <f>IF($B729="","",IF(AND($Q729="yes",SUMPRODUCT((T$6:T728&gt;0)*($B$6:$B728=$B729)*1)=0),MAX(T$6:T728)+1,0))</f>
        <v/>
      </c>
      <c r="U729" s="157" t="str">
        <f>IF($B729="","",IF($Q729="yes",MAX(U$6:U728)+IF(OR($I729="",COUNTIF($R:$R,$I729)&gt;0),1,COUNTIF($B:$B,$I729)),0))</f>
        <v/>
      </c>
      <c r="V729" s="143"/>
    </row>
    <row r="730" spans="1:22" ht="15" customHeight="1" x14ac:dyDescent="0.25">
      <c r="A730" s="152">
        <f t="shared" si="35"/>
        <v>724</v>
      </c>
      <c r="B730" s="170"/>
      <c r="C730" s="170"/>
      <c r="D730" s="170"/>
      <c r="E730" s="170"/>
      <c r="F730" s="170"/>
      <c r="G730" s="175"/>
      <c r="H730" s="175"/>
      <c r="I730" s="170"/>
      <c r="J730" s="176"/>
      <c r="K730" s="153"/>
      <c r="L730" s="170"/>
      <c r="M730" s="170"/>
      <c r="N730" s="170" t="s">
        <v>40</v>
      </c>
      <c r="O730" s="170"/>
      <c r="P730" s="170"/>
      <c r="Q730" s="158" t="str">
        <f t="shared" si="33"/>
        <v/>
      </c>
      <c r="R730" s="159" t="str">
        <f t="shared" si="34"/>
        <v/>
      </c>
      <c r="S730" s="156"/>
      <c r="T730" s="157" t="str">
        <f>IF($B730="","",IF(AND($Q730="yes",SUMPRODUCT((T$6:T729&gt;0)*($B$6:$B729=$B730)*1)=0),MAX(T$6:T729)+1,0))</f>
        <v/>
      </c>
      <c r="U730" s="157" t="str">
        <f>IF($B730="","",IF($Q730="yes",MAX(U$6:U729)+IF(OR($I730="",COUNTIF($R:$R,$I730)&gt;0),1,COUNTIF($B:$B,$I730)),0))</f>
        <v/>
      </c>
      <c r="V730" s="143"/>
    </row>
    <row r="731" spans="1:22" ht="15" customHeight="1" x14ac:dyDescent="0.25">
      <c r="A731" s="152">
        <f t="shared" si="35"/>
        <v>725</v>
      </c>
      <c r="B731" s="170"/>
      <c r="C731" s="170"/>
      <c r="D731" s="170"/>
      <c r="E731" s="170"/>
      <c r="F731" s="170"/>
      <c r="G731" s="175"/>
      <c r="H731" s="175"/>
      <c r="I731" s="170"/>
      <c r="J731" s="176"/>
      <c r="K731" s="153"/>
      <c r="L731" s="170"/>
      <c r="M731" s="170"/>
      <c r="N731" s="170" t="s">
        <v>40</v>
      </c>
      <c r="O731" s="170"/>
      <c r="P731" s="170"/>
      <c r="Q731" s="158" t="str">
        <f t="shared" si="33"/>
        <v/>
      </c>
      <c r="R731" s="159" t="str">
        <f t="shared" si="34"/>
        <v/>
      </c>
      <c r="S731" s="156"/>
      <c r="T731" s="157" t="str">
        <f>IF($B731="","",IF(AND($Q731="yes",SUMPRODUCT((T$6:T730&gt;0)*($B$6:$B730=$B731)*1)=0),MAX(T$6:T730)+1,0))</f>
        <v/>
      </c>
      <c r="U731" s="157" t="str">
        <f>IF($B731="","",IF($Q731="yes",MAX(U$6:U730)+IF(OR($I731="",COUNTIF($R:$R,$I731)&gt;0),1,COUNTIF($B:$B,$I731)),0))</f>
        <v/>
      </c>
      <c r="V731" s="143"/>
    </row>
    <row r="732" spans="1:22" ht="15" customHeight="1" x14ac:dyDescent="0.25">
      <c r="A732" s="152">
        <f t="shared" si="35"/>
        <v>726</v>
      </c>
      <c r="B732" s="170"/>
      <c r="C732" s="170"/>
      <c r="D732" s="170"/>
      <c r="E732" s="170"/>
      <c r="F732" s="170"/>
      <c r="G732" s="175"/>
      <c r="H732" s="175"/>
      <c r="I732" s="170"/>
      <c r="J732" s="176"/>
      <c r="K732" s="153"/>
      <c r="L732" s="170"/>
      <c r="M732" s="170"/>
      <c r="N732" s="170" t="s">
        <v>40</v>
      </c>
      <c r="O732" s="170"/>
      <c r="P732" s="170"/>
      <c r="Q732" s="158" t="str">
        <f t="shared" si="33"/>
        <v/>
      </c>
      <c r="R732" s="159" t="str">
        <f t="shared" si="34"/>
        <v/>
      </c>
      <c r="S732" s="156"/>
      <c r="T732" s="157" t="str">
        <f>IF($B732="","",IF(AND($Q732="yes",SUMPRODUCT((T$6:T731&gt;0)*($B$6:$B731=$B732)*1)=0),MAX(T$6:T731)+1,0))</f>
        <v/>
      </c>
      <c r="U732" s="157" t="str">
        <f>IF($B732="","",IF($Q732="yes",MAX(U$6:U731)+IF(OR($I732="",COUNTIF($R:$R,$I732)&gt;0),1,COUNTIF($B:$B,$I732)),0))</f>
        <v/>
      </c>
      <c r="V732" s="143"/>
    </row>
    <row r="733" spans="1:22" ht="15" customHeight="1" x14ac:dyDescent="0.25">
      <c r="A733" s="152">
        <f t="shared" si="35"/>
        <v>727</v>
      </c>
      <c r="B733" s="170"/>
      <c r="C733" s="170"/>
      <c r="D733" s="170"/>
      <c r="E733" s="170"/>
      <c r="F733" s="170"/>
      <c r="G733" s="175"/>
      <c r="H733" s="175"/>
      <c r="I733" s="170"/>
      <c r="J733" s="176"/>
      <c r="K733" s="153"/>
      <c r="L733" s="170"/>
      <c r="M733" s="170"/>
      <c r="N733" s="170" t="s">
        <v>40</v>
      </c>
      <c r="O733" s="170"/>
      <c r="P733" s="170"/>
      <c r="Q733" s="158" t="str">
        <f t="shared" si="33"/>
        <v/>
      </c>
      <c r="R733" s="159" t="str">
        <f t="shared" si="34"/>
        <v/>
      </c>
      <c r="S733" s="156"/>
      <c r="T733" s="157" t="str">
        <f>IF($B733="","",IF(AND($Q733="yes",SUMPRODUCT((T$6:T732&gt;0)*($B$6:$B732=$B733)*1)=0),MAX(T$6:T732)+1,0))</f>
        <v/>
      </c>
      <c r="U733" s="157" t="str">
        <f>IF($B733="","",IF($Q733="yes",MAX(U$6:U732)+IF(OR($I733="",COUNTIF($R:$R,$I733)&gt;0),1,COUNTIF($B:$B,$I733)),0))</f>
        <v/>
      </c>
      <c r="V733" s="143"/>
    </row>
    <row r="734" spans="1:22" ht="15" customHeight="1" x14ac:dyDescent="0.25">
      <c r="A734" s="152">
        <f t="shared" si="35"/>
        <v>728</v>
      </c>
      <c r="B734" s="170"/>
      <c r="C734" s="170"/>
      <c r="D734" s="170"/>
      <c r="E734" s="170"/>
      <c r="F734" s="170"/>
      <c r="G734" s="175"/>
      <c r="H734" s="175"/>
      <c r="I734" s="170"/>
      <c r="J734" s="176"/>
      <c r="K734" s="153"/>
      <c r="L734" s="170"/>
      <c r="M734" s="170"/>
      <c r="N734" s="170" t="s">
        <v>40</v>
      </c>
      <c r="O734" s="170"/>
      <c r="P734" s="170"/>
      <c r="Q734" s="158" t="str">
        <f t="shared" si="33"/>
        <v/>
      </c>
      <c r="R734" s="159" t="str">
        <f t="shared" si="34"/>
        <v/>
      </c>
      <c r="S734" s="156"/>
      <c r="T734" s="157" t="str">
        <f>IF($B734="","",IF(AND($Q734="yes",SUMPRODUCT((T$6:T733&gt;0)*($B$6:$B733=$B734)*1)=0),MAX(T$6:T733)+1,0))</f>
        <v/>
      </c>
      <c r="U734" s="157" t="str">
        <f>IF($B734="","",IF($Q734="yes",MAX(U$6:U733)+IF(OR($I734="",COUNTIF($R:$R,$I734)&gt;0),1,COUNTIF($B:$B,$I734)),0))</f>
        <v/>
      </c>
      <c r="V734" s="143"/>
    </row>
    <row r="735" spans="1:22" ht="15" customHeight="1" x14ac:dyDescent="0.25">
      <c r="A735" s="152">
        <f t="shared" si="35"/>
        <v>729</v>
      </c>
      <c r="B735" s="170"/>
      <c r="C735" s="170"/>
      <c r="D735" s="170"/>
      <c r="E735" s="170"/>
      <c r="F735" s="170"/>
      <c r="G735" s="175"/>
      <c r="H735" s="175"/>
      <c r="I735" s="170"/>
      <c r="J735" s="176"/>
      <c r="K735" s="153"/>
      <c r="L735" s="170"/>
      <c r="M735" s="170"/>
      <c r="N735" s="170" t="s">
        <v>40</v>
      </c>
      <c r="O735" s="170"/>
      <c r="P735" s="170"/>
      <c r="Q735" s="158" t="str">
        <f t="shared" si="33"/>
        <v/>
      </c>
      <c r="R735" s="159" t="str">
        <f t="shared" si="34"/>
        <v/>
      </c>
      <c r="S735" s="156"/>
      <c r="T735" s="157" t="str">
        <f>IF($B735="","",IF(AND($Q735="yes",SUMPRODUCT((T$6:T734&gt;0)*($B$6:$B734=$B735)*1)=0),MAX(T$6:T734)+1,0))</f>
        <v/>
      </c>
      <c r="U735" s="157" t="str">
        <f>IF($B735="","",IF($Q735="yes",MAX(U$6:U734)+IF(OR($I735="",COUNTIF($R:$R,$I735)&gt;0),1,COUNTIF($B:$B,$I735)),0))</f>
        <v/>
      </c>
      <c r="V735" s="143"/>
    </row>
    <row r="736" spans="1:22" ht="15" customHeight="1" x14ac:dyDescent="0.25">
      <c r="A736" s="152">
        <f t="shared" si="35"/>
        <v>730</v>
      </c>
      <c r="B736" s="170"/>
      <c r="C736" s="170"/>
      <c r="D736" s="170"/>
      <c r="E736" s="170"/>
      <c r="F736" s="170"/>
      <c r="G736" s="175"/>
      <c r="H736" s="175"/>
      <c r="I736" s="170"/>
      <c r="J736" s="176"/>
      <c r="K736" s="153"/>
      <c r="L736" s="170"/>
      <c r="M736" s="170"/>
      <c r="N736" s="170" t="s">
        <v>40</v>
      </c>
      <c r="O736" s="170"/>
      <c r="P736" s="170"/>
      <c r="Q736" s="158" t="str">
        <f t="shared" si="33"/>
        <v/>
      </c>
      <c r="R736" s="159" t="str">
        <f t="shared" si="34"/>
        <v/>
      </c>
      <c r="S736" s="156"/>
      <c r="T736" s="157" t="str">
        <f>IF($B736="","",IF(AND($Q736="yes",SUMPRODUCT((T$6:T735&gt;0)*($B$6:$B735=$B736)*1)=0),MAX(T$6:T735)+1,0))</f>
        <v/>
      </c>
      <c r="U736" s="157" t="str">
        <f>IF($B736="","",IF($Q736="yes",MAX(U$6:U735)+IF(OR($I736="",COUNTIF($R:$R,$I736)&gt;0),1,COUNTIF($B:$B,$I736)),0))</f>
        <v/>
      </c>
      <c r="V736" s="143"/>
    </row>
    <row r="737" spans="1:22" ht="15" customHeight="1" x14ac:dyDescent="0.25">
      <c r="A737" s="152">
        <f t="shared" si="35"/>
        <v>731</v>
      </c>
      <c r="B737" s="170"/>
      <c r="C737" s="170"/>
      <c r="D737" s="170"/>
      <c r="E737" s="170"/>
      <c r="F737" s="170"/>
      <c r="G737" s="175"/>
      <c r="H737" s="175"/>
      <c r="I737" s="170"/>
      <c r="J737" s="176"/>
      <c r="K737" s="153"/>
      <c r="L737" s="170"/>
      <c r="M737" s="170"/>
      <c r="N737" s="170" t="s">
        <v>40</v>
      </c>
      <c r="O737" s="170"/>
      <c r="P737" s="170"/>
      <c r="Q737" s="158" t="str">
        <f t="shared" si="33"/>
        <v/>
      </c>
      <c r="R737" s="159" t="str">
        <f t="shared" si="34"/>
        <v/>
      </c>
      <c r="S737" s="156"/>
      <c r="T737" s="157" t="str">
        <f>IF($B737="","",IF(AND($Q737="yes",SUMPRODUCT((T$6:T736&gt;0)*($B$6:$B736=$B737)*1)=0),MAX(T$6:T736)+1,0))</f>
        <v/>
      </c>
      <c r="U737" s="157" t="str">
        <f>IF($B737="","",IF($Q737="yes",MAX(U$6:U736)+IF(OR($I737="",COUNTIF($R:$R,$I737)&gt;0),1,COUNTIF($B:$B,$I737)),0))</f>
        <v/>
      </c>
      <c r="V737" s="143"/>
    </row>
    <row r="738" spans="1:22" ht="15" customHeight="1" x14ac:dyDescent="0.25">
      <c r="A738" s="152">
        <f t="shared" si="35"/>
        <v>732</v>
      </c>
      <c r="B738" s="170"/>
      <c r="C738" s="170"/>
      <c r="D738" s="170"/>
      <c r="E738" s="170"/>
      <c r="F738" s="170"/>
      <c r="G738" s="175"/>
      <c r="H738" s="175"/>
      <c r="I738" s="170"/>
      <c r="J738" s="176"/>
      <c r="K738" s="153"/>
      <c r="L738" s="170"/>
      <c r="M738" s="170"/>
      <c r="N738" s="170" t="s">
        <v>40</v>
      </c>
      <c r="O738" s="170"/>
      <c r="P738" s="170"/>
      <c r="Q738" s="158" t="str">
        <f t="shared" si="33"/>
        <v/>
      </c>
      <c r="R738" s="159" t="str">
        <f t="shared" si="34"/>
        <v/>
      </c>
      <c r="S738" s="156"/>
      <c r="T738" s="157" t="str">
        <f>IF($B738="","",IF(AND($Q738="yes",SUMPRODUCT((T$6:T737&gt;0)*($B$6:$B737=$B738)*1)=0),MAX(T$6:T737)+1,0))</f>
        <v/>
      </c>
      <c r="U738" s="157" t="str">
        <f>IF($B738="","",IF($Q738="yes",MAX(U$6:U737)+IF(OR($I738="",COUNTIF($R:$R,$I738)&gt;0),1,COUNTIF($B:$B,$I738)),0))</f>
        <v/>
      </c>
      <c r="V738" s="143"/>
    </row>
    <row r="739" spans="1:22" ht="15" customHeight="1" x14ac:dyDescent="0.25">
      <c r="A739" s="152">
        <f t="shared" si="35"/>
        <v>733</v>
      </c>
      <c r="B739" s="170"/>
      <c r="C739" s="170"/>
      <c r="D739" s="170"/>
      <c r="E739" s="170"/>
      <c r="F739" s="170"/>
      <c r="G739" s="175"/>
      <c r="H739" s="175"/>
      <c r="I739" s="170"/>
      <c r="J739" s="176"/>
      <c r="K739" s="153"/>
      <c r="L739" s="170"/>
      <c r="M739" s="170"/>
      <c r="N739" s="170" t="s">
        <v>40</v>
      </c>
      <c r="O739" s="170"/>
      <c r="P739" s="170"/>
      <c r="Q739" s="158" t="str">
        <f t="shared" si="33"/>
        <v/>
      </c>
      <c r="R739" s="159" t="str">
        <f t="shared" si="34"/>
        <v/>
      </c>
      <c r="S739" s="156"/>
      <c r="T739" s="157" t="str">
        <f>IF($B739="","",IF(AND($Q739="yes",SUMPRODUCT((T$6:T738&gt;0)*($B$6:$B738=$B739)*1)=0),MAX(T$6:T738)+1,0))</f>
        <v/>
      </c>
      <c r="U739" s="157" t="str">
        <f>IF($B739="","",IF($Q739="yes",MAX(U$6:U738)+IF(OR($I739="",COUNTIF($R:$R,$I739)&gt;0),1,COUNTIF($B:$B,$I739)),0))</f>
        <v/>
      </c>
      <c r="V739" s="143"/>
    </row>
    <row r="740" spans="1:22" ht="15" customHeight="1" x14ac:dyDescent="0.25">
      <c r="A740" s="152">
        <f t="shared" si="35"/>
        <v>734</v>
      </c>
      <c r="B740" s="170"/>
      <c r="C740" s="170"/>
      <c r="D740" s="170"/>
      <c r="E740" s="170"/>
      <c r="F740" s="170"/>
      <c r="G740" s="175"/>
      <c r="H740" s="175"/>
      <c r="I740" s="170"/>
      <c r="J740" s="176"/>
      <c r="K740" s="153"/>
      <c r="L740" s="170"/>
      <c r="M740" s="170"/>
      <c r="N740" s="170" t="s">
        <v>40</v>
      </c>
      <c r="O740" s="170"/>
      <c r="P740" s="170"/>
      <c r="Q740" s="158" t="str">
        <f t="shared" si="33"/>
        <v/>
      </c>
      <c r="R740" s="159" t="str">
        <f t="shared" si="34"/>
        <v/>
      </c>
      <c r="S740" s="156"/>
      <c r="T740" s="157" t="str">
        <f>IF($B740="","",IF(AND($Q740="yes",SUMPRODUCT((T$6:T739&gt;0)*($B$6:$B739=$B740)*1)=0),MAX(T$6:T739)+1,0))</f>
        <v/>
      </c>
      <c r="U740" s="157" t="str">
        <f>IF($B740="","",IF($Q740="yes",MAX(U$6:U739)+IF(OR($I740="",COUNTIF($R:$R,$I740)&gt;0),1,COUNTIF($B:$B,$I740)),0))</f>
        <v/>
      </c>
      <c r="V740" s="143"/>
    </row>
    <row r="741" spans="1:22" ht="15" customHeight="1" x14ac:dyDescent="0.25">
      <c r="A741" s="152">
        <f t="shared" si="35"/>
        <v>735</v>
      </c>
      <c r="B741" s="170"/>
      <c r="C741" s="170"/>
      <c r="D741" s="170"/>
      <c r="E741" s="170"/>
      <c r="F741" s="170"/>
      <c r="G741" s="175"/>
      <c r="H741" s="175"/>
      <c r="I741" s="170"/>
      <c r="J741" s="176"/>
      <c r="K741" s="153"/>
      <c r="L741" s="170"/>
      <c r="M741" s="170"/>
      <c r="N741" s="170" t="s">
        <v>40</v>
      </c>
      <c r="O741" s="170"/>
      <c r="P741" s="170"/>
      <c r="Q741" s="158" t="str">
        <f t="shared" si="33"/>
        <v/>
      </c>
      <c r="R741" s="159" t="str">
        <f t="shared" si="34"/>
        <v/>
      </c>
      <c r="S741" s="156"/>
      <c r="T741" s="157" t="str">
        <f>IF($B741="","",IF(AND($Q741="yes",SUMPRODUCT((T$6:T740&gt;0)*($B$6:$B740=$B741)*1)=0),MAX(T$6:T740)+1,0))</f>
        <v/>
      </c>
      <c r="U741" s="157" t="str">
        <f>IF($B741="","",IF($Q741="yes",MAX(U$6:U740)+IF(OR($I741="",COUNTIF($R:$R,$I741)&gt;0),1,COUNTIF($B:$B,$I741)),0))</f>
        <v/>
      </c>
      <c r="V741" s="143"/>
    </row>
    <row r="742" spans="1:22" ht="15" customHeight="1" x14ac:dyDescent="0.25">
      <c r="A742" s="152">
        <f t="shared" si="35"/>
        <v>736</v>
      </c>
      <c r="B742" s="170"/>
      <c r="C742" s="170"/>
      <c r="D742" s="170"/>
      <c r="E742" s="170"/>
      <c r="F742" s="170"/>
      <c r="G742" s="175"/>
      <c r="H742" s="175"/>
      <c r="I742" s="170"/>
      <c r="J742" s="176"/>
      <c r="K742" s="153"/>
      <c r="L742" s="170"/>
      <c r="M742" s="170"/>
      <c r="N742" s="170" t="s">
        <v>40</v>
      </c>
      <c r="O742" s="170"/>
      <c r="P742" s="170"/>
      <c r="Q742" s="158" t="str">
        <f t="shared" si="33"/>
        <v/>
      </c>
      <c r="R742" s="159" t="str">
        <f t="shared" si="34"/>
        <v/>
      </c>
      <c r="S742" s="156"/>
      <c r="T742" s="157" t="str">
        <f>IF($B742="","",IF(AND($Q742="yes",SUMPRODUCT((T$6:T741&gt;0)*($B$6:$B741=$B742)*1)=0),MAX(T$6:T741)+1,0))</f>
        <v/>
      </c>
      <c r="U742" s="157" t="str">
        <f>IF($B742="","",IF($Q742="yes",MAX(U$6:U741)+IF(OR($I742="",COUNTIF($R:$R,$I742)&gt;0),1,COUNTIF($B:$B,$I742)),0))</f>
        <v/>
      </c>
      <c r="V742" s="143"/>
    </row>
    <row r="743" spans="1:22" ht="15" customHeight="1" x14ac:dyDescent="0.25">
      <c r="A743" s="152">
        <f t="shared" si="35"/>
        <v>737</v>
      </c>
      <c r="B743" s="170"/>
      <c r="C743" s="170"/>
      <c r="D743" s="170"/>
      <c r="E743" s="170"/>
      <c r="F743" s="170"/>
      <c r="G743" s="175"/>
      <c r="H743" s="175"/>
      <c r="I743" s="170"/>
      <c r="J743" s="176"/>
      <c r="K743" s="153"/>
      <c r="L743" s="170"/>
      <c r="M743" s="170"/>
      <c r="N743" s="170" t="s">
        <v>40</v>
      </c>
      <c r="O743" s="170"/>
      <c r="P743" s="170"/>
      <c r="Q743" s="158" t="str">
        <f t="shared" si="33"/>
        <v/>
      </c>
      <c r="R743" s="159" t="str">
        <f t="shared" si="34"/>
        <v/>
      </c>
      <c r="S743" s="156"/>
      <c r="T743" s="157" t="str">
        <f>IF($B743="","",IF(AND($Q743="yes",SUMPRODUCT((T$6:T742&gt;0)*($B$6:$B742=$B743)*1)=0),MAX(T$6:T742)+1,0))</f>
        <v/>
      </c>
      <c r="U743" s="157" t="str">
        <f>IF($B743="","",IF($Q743="yes",MAX(U$6:U742)+IF(OR($I743="",COUNTIF($R:$R,$I743)&gt;0),1,COUNTIF($B:$B,$I743)),0))</f>
        <v/>
      </c>
      <c r="V743" s="143"/>
    </row>
    <row r="744" spans="1:22" ht="15" customHeight="1" x14ac:dyDescent="0.25">
      <c r="A744" s="152">
        <f t="shared" si="35"/>
        <v>738</v>
      </c>
      <c r="B744" s="170"/>
      <c r="C744" s="170"/>
      <c r="D744" s="170"/>
      <c r="E744" s="170"/>
      <c r="F744" s="170"/>
      <c r="G744" s="175"/>
      <c r="H744" s="175"/>
      <c r="I744" s="170"/>
      <c r="J744" s="176"/>
      <c r="K744" s="153"/>
      <c r="L744" s="170"/>
      <c r="M744" s="170"/>
      <c r="N744" s="170" t="s">
        <v>40</v>
      </c>
      <c r="O744" s="170"/>
      <c r="P744" s="170"/>
      <c r="Q744" s="158" t="str">
        <f t="shared" si="33"/>
        <v/>
      </c>
      <c r="R744" s="159" t="str">
        <f t="shared" si="34"/>
        <v/>
      </c>
      <c r="S744" s="156"/>
      <c r="T744" s="157" t="str">
        <f>IF($B744="","",IF(AND($Q744="yes",SUMPRODUCT((T$6:T743&gt;0)*($B$6:$B743=$B744)*1)=0),MAX(T$6:T743)+1,0))</f>
        <v/>
      </c>
      <c r="U744" s="157" t="str">
        <f>IF($B744="","",IF($Q744="yes",MAX(U$6:U743)+IF(OR($I744="",COUNTIF($R:$R,$I744)&gt;0),1,COUNTIF($B:$B,$I744)),0))</f>
        <v/>
      </c>
      <c r="V744" s="143"/>
    </row>
    <row r="745" spans="1:22" ht="15" customHeight="1" x14ac:dyDescent="0.25">
      <c r="A745" s="152">
        <f t="shared" si="35"/>
        <v>739</v>
      </c>
      <c r="B745" s="170"/>
      <c r="C745" s="170"/>
      <c r="D745" s="170"/>
      <c r="E745" s="170"/>
      <c r="F745" s="170"/>
      <c r="G745" s="175"/>
      <c r="H745" s="175"/>
      <c r="I745" s="170"/>
      <c r="J745" s="176"/>
      <c r="K745" s="153"/>
      <c r="L745" s="170"/>
      <c r="M745" s="170"/>
      <c r="N745" s="170" t="s">
        <v>40</v>
      </c>
      <c r="O745" s="170"/>
      <c r="P745" s="170"/>
      <c r="Q745" s="158" t="str">
        <f t="shared" si="33"/>
        <v/>
      </c>
      <c r="R745" s="159" t="str">
        <f t="shared" si="34"/>
        <v/>
      </c>
      <c r="S745" s="156"/>
      <c r="T745" s="157" t="str">
        <f>IF($B745="","",IF(AND($Q745="yes",SUMPRODUCT((T$6:T744&gt;0)*($B$6:$B744=$B745)*1)=0),MAX(T$6:T744)+1,0))</f>
        <v/>
      </c>
      <c r="U745" s="157" t="str">
        <f>IF($B745="","",IF($Q745="yes",MAX(U$6:U744)+IF(OR($I745="",COUNTIF($R:$R,$I745)&gt;0),1,COUNTIF($B:$B,$I745)),0))</f>
        <v/>
      </c>
      <c r="V745" s="143"/>
    </row>
    <row r="746" spans="1:22" ht="15" customHeight="1" x14ac:dyDescent="0.25">
      <c r="A746" s="152">
        <f t="shared" si="35"/>
        <v>740</v>
      </c>
      <c r="B746" s="170"/>
      <c r="C746" s="170"/>
      <c r="D746" s="170"/>
      <c r="E746" s="170"/>
      <c r="F746" s="170"/>
      <c r="G746" s="175"/>
      <c r="H746" s="175"/>
      <c r="I746" s="170"/>
      <c r="J746" s="176"/>
      <c r="K746" s="153"/>
      <c r="L746" s="170"/>
      <c r="M746" s="170"/>
      <c r="N746" s="170" t="s">
        <v>40</v>
      </c>
      <c r="O746" s="170"/>
      <c r="P746" s="170"/>
      <c r="Q746" s="158" t="str">
        <f t="shared" si="33"/>
        <v/>
      </c>
      <c r="R746" s="159" t="str">
        <f t="shared" si="34"/>
        <v/>
      </c>
      <c r="S746" s="156"/>
      <c r="T746" s="157" t="str">
        <f>IF($B746="","",IF(AND($Q746="yes",SUMPRODUCT((T$6:T745&gt;0)*($B$6:$B745=$B746)*1)=0),MAX(T$6:T745)+1,0))</f>
        <v/>
      </c>
      <c r="U746" s="157" t="str">
        <f>IF($B746="","",IF($Q746="yes",MAX(U$6:U745)+IF(OR($I746="",COUNTIF($R:$R,$I746)&gt;0),1,COUNTIF($B:$B,$I746)),0))</f>
        <v/>
      </c>
      <c r="V746" s="143"/>
    </row>
    <row r="747" spans="1:22" ht="15" customHeight="1" x14ac:dyDescent="0.25">
      <c r="A747" s="152">
        <f t="shared" si="35"/>
        <v>741</v>
      </c>
      <c r="B747" s="170"/>
      <c r="C747" s="170"/>
      <c r="D747" s="170"/>
      <c r="E747" s="170"/>
      <c r="F747" s="170"/>
      <c r="G747" s="175"/>
      <c r="H747" s="175"/>
      <c r="I747" s="170"/>
      <c r="J747" s="176"/>
      <c r="K747" s="153"/>
      <c r="L747" s="170"/>
      <c r="M747" s="170"/>
      <c r="N747" s="170" t="s">
        <v>40</v>
      </c>
      <c r="O747" s="170"/>
      <c r="P747" s="170"/>
      <c r="Q747" s="158" t="str">
        <f t="shared" si="33"/>
        <v/>
      </c>
      <c r="R747" s="159" t="str">
        <f t="shared" si="34"/>
        <v/>
      </c>
      <c r="S747" s="156"/>
      <c r="T747" s="157" t="str">
        <f>IF($B747="","",IF(AND($Q747="yes",SUMPRODUCT((T$6:T746&gt;0)*($B$6:$B746=$B747)*1)=0),MAX(T$6:T746)+1,0))</f>
        <v/>
      </c>
      <c r="U747" s="157" t="str">
        <f>IF($B747="","",IF($Q747="yes",MAX(U$6:U746)+IF(OR($I747="",COUNTIF($R:$R,$I747)&gt;0),1,COUNTIF($B:$B,$I747)),0))</f>
        <v/>
      </c>
      <c r="V747" s="143"/>
    </row>
    <row r="748" spans="1:22" ht="15" customHeight="1" x14ac:dyDescent="0.25">
      <c r="A748" s="152">
        <f t="shared" si="35"/>
        <v>742</v>
      </c>
      <c r="B748" s="170"/>
      <c r="C748" s="170"/>
      <c r="D748" s="170"/>
      <c r="E748" s="170"/>
      <c r="F748" s="170"/>
      <c r="G748" s="175"/>
      <c r="H748" s="175"/>
      <c r="I748" s="170"/>
      <c r="J748" s="176"/>
      <c r="K748" s="153"/>
      <c r="L748" s="170"/>
      <c r="M748" s="170"/>
      <c r="N748" s="170" t="s">
        <v>40</v>
      </c>
      <c r="O748" s="170"/>
      <c r="P748" s="170"/>
      <c r="Q748" s="158" t="str">
        <f t="shared" si="33"/>
        <v/>
      </c>
      <c r="R748" s="159" t="str">
        <f t="shared" si="34"/>
        <v/>
      </c>
      <c r="S748" s="156"/>
      <c r="T748" s="157" t="str">
        <f>IF($B748="","",IF(AND($Q748="yes",SUMPRODUCT((T$6:T747&gt;0)*($B$6:$B747=$B748)*1)=0),MAX(T$6:T747)+1,0))</f>
        <v/>
      </c>
      <c r="U748" s="157" t="str">
        <f>IF($B748="","",IF($Q748="yes",MAX(U$6:U747)+IF(OR($I748="",COUNTIF($R:$R,$I748)&gt;0),1,COUNTIF($B:$B,$I748)),0))</f>
        <v/>
      </c>
      <c r="V748" s="143"/>
    </row>
    <row r="749" spans="1:22" ht="15" customHeight="1" x14ac:dyDescent="0.25">
      <c r="A749" s="152">
        <f t="shared" si="35"/>
        <v>743</v>
      </c>
      <c r="B749" s="170"/>
      <c r="C749" s="170"/>
      <c r="D749" s="170"/>
      <c r="E749" s="170"/>
      <c r="F749" s="170"/>
      <c r="G749" s="175"/>
      <c r="H749" s="175"/>
      <c r="I749" s="170"/>
      <c r="J749" s="176"/>
      <c r="K749" s="153"/>
      <c r="L749" s="170"/>
      <c r="M749" s="170"/>
      <c r="N749" s="170" t="s">
        <v>40</v>
      </c>
      <c r="O749" s="170"/>
      <c r="P749" s="170"/>
      <c r="Q749" s="158" t="str">
        <f t="shared" si="33"/>
        <v/>
      </c>
      <c r="R749" s="159" t="str">
        <f t="shared" si="34"/>
        <v/>
      </c>
      <c r="S749" s="156"/>
      <c r="T749" s="157" t="str">
        <f>IF($B749="","",IF(AND($Q749="yes",SUMPRODUCT((T$6:T748&gt;0)*($B$6:$B748=$B749)*1)=0),MAX(T$6:T748)+1,0))</f>
        <v/>
      </c>
      <c r="U749" s="157" t="str">
        <f>IF($B749="","",IF($Q749="yes",MAX(U$6:U748)+IF(OR($I749="",COUNTIF($R:$R,$I749)&gt;0),1,COUNTIF($B:$B,$I749)),0))</f>
        <v/>
      </c>
      <c r="V749" s="143"/>
    </row>
    <row r="750" spans="1:22" ht="15" customHeight="1" x14ac:dyDescent="0.25">
      <c r="A750" s="152">
        <f t="shared" si="35"/>
        <v>744</v>
      </c>
      <c r="B750" s="170"/>
      <c r="C750" s="170"/>
      <c r="D750" s="170"/>
      <c r="E750" s="170"/>
      <c r="F750" s="170"/>
      <c r="G750" s="175"/>
      <c r="H750" s="175"/>
      <c r="I750" s="170"/>
      <c r="J750" s="176"/>
      <c r="K750" s="153"/>
      <c r="L750" s="170"/>
      <c r="M750" s="170"/>
      <c r="N750" s="170" t="s">
        <v>40</v>
      </c>
      <c r="O750" s="170"/>
      <c r="P750" s="170"/>
      <c r="Q750" s="158" t="str">
        <f t="shared" si="33"/>
        <v/>
      </c>
      <c r="R750" s="159" t="str">
        <f t="shared" si="34"/>
        <v/>
      </c>
      <c r="S750" s="156"/>
      <c r="T750" s="157" t="str">
        <f>IF($B750="","",IF(AND($Q750="yes",SUMPRODUCT((T$6:T749&gt;0)*($B$6:$B749=$B750)*1)=0),MAX(T$6:T749)+1,0))</f>
        <v/>
      </c>
      <c r="U750" s="157" t="str">
        <f>IF($B750="","",IF($Q750="yes",MAX(U$6:U749)+IF(OR($I750="",COUNTIF($R:$R,$I750)&gt;0),1,COUNTIF($B:$B,$I750)),0))</f>
        <v/>
      </c>
      <c r="V750" s="143"/>
    </row>
    <row r="751" spans="1:22" ht="15" customHeight="1" x14ac:dyDescent="0.25">
      <c r="A751" s="152">
        <f t="shared" si="35"/>
        <v>745</v>
      </c>
      <c r="B751" s="170"/>
      <c r="C751" s="170"/>
      <c r="D751" s="170"/>
      <c r="E751" s="170"/>
      <c r="F751" s="170"/>
      <c r="G751" s="175"/>
      <c r="H751" s="175"/>
      <c r="I751" s="170"/>
      <c r="J751" s="176"/>
      <c r="K751" s="153"/>
      <c r="L751" s="170"/>
      <c r="M751" s="170"/>
      <c r="N751" s="170" t="s">
        <v>40</v>
      </c>
      <c r="O751" s="170"/>
      <c r="P751" s="170"/>
      <c r="Q751" s="158" t="str">
        <f t="shared" si="33"/>
        <v/>
      </c>
      <c r="R751" s="159" t="str">
        <f t="shared" si="34"/>
        <v/>
      </c>
      <c r="S751" s="156"/>
      <c r="T751" s="157" t="str">
        <f>IF($B751="","",IF(AND($Q751="yes",SUMPRODUCT((T$6:T750&gt;0)*($B$6:$B750=$B751)*1)=0),MAX(T$6:T750)+1,0))</f>
        <v/>
      </c>
      <c r="U751" s="157" t="str">
        <f>IF($B751="","",IF($Q751="yes",MAX(U$6:U750)+IF(OR($I751="",COUNTIF($R:$R,$I751)&gt;0),1,COUNTIF($B:$B,$I751)),0))</f>
        <v/>
      </c>
      <c r="V751" s="143"/>
    </row>
    <row r="752" spans="1:22" ht="15" customHeight="1" x14ac:dyDescent="0.25">
      <c r="A752" s="152">
        <f t="shared" si="35"/>
        <v>746</v>
      </c>
      <c r="B752" s="170"/>
      <c r="C752" s="170"/>
      <c r="D752" s="170"/>
      <c r="E752" s="170"/>
      <c r="F752" s="170"/>
      <c r="G752" s="175"/>
      <c r="H752" s="175"/>
      <c r="I752" s="170"/>
      <c r="J752" s="176"/>
      <c r="K752" s="153"/>
      <c r="L752" s="170"/>
      <c r="M752" s="170"/>
      <c r="N752" s="170" t="s">
        <v>40</v>
      </c>
      <c r="O752" s="170"/>
      <c r="P752" s="170"/>
      <c r="Q752" s="158" t="str">
        <f t="shared" si="33"/>
        <v/>
      </c>
      <c r="R752" s="159" t="str">
        <f t="shared" si="34"/>
        <v/>
      </c>
      <c r="S752" s="156"/>
      <c r="T752" s="157" t="str">
        <f>IF($B752="","",IF(AND($Q752="yes",SUMPRODUCT((T$6:T751&gt;0)*($B$6:$B751=$B752)*1)=0),MAX(T$6:T751)+1,0))</f>
        <v/>
      </c>
      <c r="U752" s="157" t="str">
        <f>IF($B752="","",IF($Q752="yes",MAX(U$6:U751)+IF(OR($I752="",COUNTIF($R:$R,$I752)&gt;0),1,COUNTIF($B:$B,$I752)),0))</f>
        <v/>
      </c>
      <c r="V752" s="143"/>
    </row>
    <row r="753" spans="1:22" ht="15" customHeight="1" x14ac:dyDescent="0.25">
      <c r="A753" s="152">
        <f t="shared" si="35"/>
        <v>747</v>
      </c>
      <c r="B753" s="170"/>
      <c r="C753" s="170"/>
      <c r="D753" s="170"/>
      <c r="E753" s="170"/>
      <c r="F753" s="170"/>
      <c r="G753" s="175"/>
      <c r="H753" s="175"/>
      <c r="I753" s="170"/>
      <c r="J753" s="176"/>
      <c r="K753" s="153"/>
      <c r="L753" s="170"/>
      <c r="M753" s="170"/>
      <c r="N753" s="170" t="s">
        <v>40</v>
      </c>
      <c r="O753" s="170"/>
      <c r="P753" s="170"/>
      <c r="Q753" s="158" t="str">
        <f t="shared" si="33"/>
        <v/>
      </c>
      <c r="R753" s="159" t="str">
        <f t="shared" si="34"/>
        <v/>
      </c>
      <c r="S753" s="156"/>
      <c r="T753" s="157" t="str">
        <f>IF($B753="","",IF(AND($Q753="yes",SUMPRODUCT((T$6:T752&gt;0)*($B$6:$B752=$B753)*1)=0),MAX(T$6:T752)+1,0))</f>
        <v/>
      </c>
      <c r="U753" s="157" t="str">
        <f>IF($B753="","",IF($Q753="yes",MAX(U$6:U752)+IF(OR($I753="",COUNTIF($R:$R,$I753)&gt;0),1,COUNTIF($B:$B,$I753)),0))</f>
        <v/>
      </c>
      <c r="V753" s="143"/>
    </row>
    <row r="754" spans="1:22" ht="15" customHeight="1" x14ac:dyDescent="0.25">
      <c r="A754" s="152">
        <f t="shared" si="35"/>
        <v>748</v>
      </c>
      <c r="B754" s="170"/>
      <c r="C754" s="170"/>
      <c r="D754" s="170"/>
      <c r="E754" s="170"/>
      <c r="F754" s="170"/>
      <c r="G754" s="175"/>
      <c r="H754" s="175"/>
      <c r="I754" s="170"/>
      <c r="J754" s="176"/>
      <c r="K754" s="153"/>
      <c r="L754" s="170"/>
      <c r="M754" s="170"/>
      <c r="N754" s="170" t="s">
        <v>40</v>
      </c>
      <c r="O754" s="170"/>
      <c r="P754" s="170"/>
      <c r="Q754" s="158" t="str">
        <f t="shared" si="33"/>
        <v/>
      </c>
      <c r="R754" s="159" t="str">
        <f t="shared" si="34"/>
        <v/>
      </c>
      <c r="S754" s="156"/>
      <c r="T754" s="157" t="str">
        <f>IF($B754="","",IF(AND($Q754="yes",SUMPRODUCT((T$6:T753&gt;0)*($B$6:$B753=$B754)*1)=0),MAX(T$6:T753)+1,0))</f>
        <v/>
      </c>
      <c r="U754" s="157" t="str">
        <f>IF($B754="","",IF($Q754="yes",MAX(U$6:U753)+IF(OR($I754="",COUNTIF($R:$R,$I754)&gt;0),1,COUNTIF($B:$B,$I754)),0))</f>
        <v/>
      </c>
      <c r="V754" s="143"/>
    </row>
    <row r="755" spans="1:22" ht="15" customHeight="1" x14ac:dyDescent="0.25">
      <c r="A755" s="152">
        <f t="shared" si="35"/>
        <v>749</v>
      </c>
      <c r="B755" s="170"/>
      <c r="C755" s="170"/>
      <c r="D755" s="170"/>
      <c r="E755" s="170"/>
      <c r="F755" s="170"/>
      <c r="G755" s="175"/>
      <c r="H755" s="175"/>
      <c r="I755" s="170"/>
      <c r="J755" s="176"/>
      <c r="K755" s="153"/>
      <c r="L755" s="170"/>
      <c r="M755" s="170"/>
      <c r="N755" s="170" t="s">
        <v>40</v>
      </c>
      <c r="O755" s="170"/>
      <c r="P755" s="170"/>
      <c r="Q755" s="158" t="str">
        <f t="shared" si="33"/>
        <v/>
      </c>
      <c r="R755" s="159" t="str">
        <f t="shared" si="34"/>
        <v/>
      </c>
      <c r="S755" s="156"/>
      <c r="T755" s="157" t="str">
        <f>IF($B755="","",IF(AND($Q755="yes",SUMPRODUCT((T$6:T754&gt;0)*($B$6:$B754=$B755)*1)=0),MAX(T$6:T754)+1,0))</f>
        <v/>
      </c>
      <c r="U755" s="157" t="str">
        <f>IF($B755="","",IF($Q755="yes",MAX(U$6:U754)+IF(OR($I755="",COUNTIF($R:$R,$I755)&gt;0),1,COUNTIF($B:$B,$I755)),0))</f>
        <v/>
      </c>
      <c r="V755" s="143"/>
    </row>
    <row r="756" spans="1:22" ht="15" customHeight="1" x14ac:dyDescent="0.25">
      <c r="A756" s="152">
        <f t="shared" si="35"/>
        <v>750</v>
      </c>
      <c r="B756" s="170"/>
      <c r="C756" s="170"/>
      <c r="D756" s="170"/>
      <c r="E756" s="170"/>
      <c r="F756" s="170"/>
      <c r="G756" s="175"/>
      <c r="H756" s="175"/>
      <c r="I756" s="170"/>
      <c r="J756" s="176"/>
      <c r="K756" s="153"/>
      <c r="L756" s="170"/>
      <c r="M756" s="170"/>
      <c r="N756" s="170" t="s">
        <v>40</v>
      </c>
      <c r="O756" s="170"/>
      <c r="P756" s="170"/>
      <c r="Q756" s="158" t="str">
        <f t="shared" si="33"/>
        <v/>
      </c>
      <c r="R756" s="159" t="str">
        <f t="shared" si="34"/>
        <v/>
      </c>
      <c r="S756" s="156"/>
      <c r="T756" s="157" t="str">
        <f>IF($B756="","",IF(AND($Q756="yes",SUMPRODUCT((T$6:T755&gt;0)*($B$6:$B755=$B756)*1)=0),MAX(T$6:T755)+1,0))</f>
        <v/>
      </c>
      <c r="U756" s="157" t="str">
        <f>IF($B756="","",IF($Q756="yes",MAX(U$6:U755)+IF(OR($I756="",COUNTIF($R:$R,$I756)&gt;0),1,COUNTIF($B:$B,$I756)),0))</f>
        <v/>
      </c>
      <c r="V756" s="143"/>
    </row>
    <row r="757" spans="1:22" ht="15" customHeight="1" x14ac:dyDescent="0.25">
      <c r="A757" s="152">
        <f t="shared" si="35"/>
        <v>751</v>
      </c>
      <c r="B757" s="170"/>
      <c r="C757" s="170"/>
      <c r="D757" s="170"/>
      <c r="E757" s="170"/>
      <c r="F757" s="170"/>
      <c r="G757" s="175"/>
      <c r="H757" s="175"/>
      <c r="I757" s="170"/>
      <c r="J757" s="176"/>
      <c r="K757" s="153"/>
      <c r="L757" s="170"/>
      <c r="M757" s="170"/>
      <c r="N757" s="170" t="s">
        <v>40</v>
      </c>
      <c r="O757" s="170"/>
      <c r="P757" s="170"/>
      <c r="Q757" s="158" t="str">
        <f t="shared" si="33"/>
        <v/>
      </c>
      <c r="R757" s="159" t="str">
        <f t="shared" si="34"/>
        <v/>
      </c>
      <c r="S757" s="156"/>
      <c r="T757" s="157" t="str">
        <f>IF($B757="","",IF(AND($Q757="yes",SUMPRODUCT((T$6:T756&gt;0)*($B$6:$B756=$B757)*1)=0),MAX(T$6:T756)+1,0))</f>
        <v/>
      </c>
      <c r="U757" s="157" t="str">
        <f>IF($B757="","",IF($Q757="yes",MAX(U$6:U756)+IF(OR($I757="",COUNTIF($R:$R,$I757)&gt;0),1,COUNTIF($B:$B,$I757)),0))</f>
        <v/>
      </c>
      <c r="V757" s="143"/>
    </row>
    <row r="758" spans="1:22" ht="15" customHeight="1" x14ac:dyDescent="0.25">
      <c r="A758" s="152">
        <f t="shared" si="35"/>
        <v>752</v>
      </c>
      <c r="B758" s="170"/>
      <c r="C758" s="170"/>
      <c r="D758" s="170"/>
      <c r="E758" s="170"/>
      <c r="F758" s="170"/>
      <c r="G758" s="175"/>
      <c r="H758" s="175"/>
      <c r="I758" s="170"/>
      <c r="J758" s="176"/>
      <c r="K758" s="153"/>
      <c r="L758" s="170"/>
      <c r="M758" s="170"/>
      <c r="N758" s="170" t="s">
        <v>40</v>
      </c>
      <c r="O758" s="170"/>
      <c r="P758" s="170"/>
      <c r="Q758" s="158" t="str">
        <f t="shared" si="33"/>
        <v/>
      </c>
      <c r="R758" s="159" t="str">
        <f t="shared" si="34"/>
        <v/>
      </c>
      <c r="S758" s="156"/>
      <c r="T758" s="157" t="str">
        <f>IF($B758="","",IF(AND($Q758="yes",SUMPRODUCT((T$6:T757&gt;0)*($B$6:$B757=$B758)*1)=0),MAX(T$6:T757)+1,0))</f>
        <v/>
      </c>
      <c r="U758" s="157" t="str">
        <f>IF($B758="","",IF($Q758="yes",MAX(U$6:U757)+IF(OR($I758="",COUNTIF($R:$R,$I758)&gt;0),1,COUNTIF($B:$B,$I758)),0))</f>
        <v/>
      </c>
      <c r="V758" s="143"/>
    </row>
    <row r="759" spans="1:22" ht="15" customHeight="1" x14ac:dyDescent="0.25">
      <c r="A759" s="152">
        <f t="shared" si="35"/>
        <v>753</v>
      </c>
      <c r="B759" s="170"/>
      <c r="C759" s="170"/>
      <c r="D759" s="170"/>
      <c r="E759" s="170"/>
      <c r="F759" s="170"/>
      <c r="G759" s="175"/>
      <c r="H759" s="175"/>
      <c r="I759" s="170"/>
      <c r="J759" s="176"/>
      <c r="K759" s="153"/>
      <c r="L759" s="170"/>
      <c r="M759" s="170"/>
      <c r="N759" s="170" t="s">
        <v>40</v>
      </c>
      <c r="O759" s="170"/>
      <c r="P759" s="170"/>
      <c r="Q759" s="158" t="str">
        <f t="shared" si="33"/>
        <v/>
      </c>
      <c r="R759" s="159" t="str">
        <f t="shared" si="34"/>
        <v/>
      </c>
      <c r="S759" s="156"/>
      <c r="T759" s="157" t="str">
        <f>IF($B759="","",IF(AND($Q759="yes",SUMPRODUCT((T$6:T758&gt;0)*($B$6:$B758=$B759)*1)=0),MAX(T$6:T758)+1,0))</f>
        <v/>
      </c>
      <c r="U759" s="157" t="str">
        <f>IF($B759="","",IF($Q759="yes",MAX(U$6:U758)+IF(OR($I759="",COUNTIF($R:$R,$I759)&gt;0),1,COUNTIF($B:$B,$I759)),0))</f>
        <v/>
      </c>
      <c r="V759" s="143"/>
    </row>
    <row r="760" spans="1:22" ht="15" customHeight="1" x14ac:dyDescent="0.25">
      <c r="A760" s="152">
        <f t="shared" si="35"/>
        <v>754</v>
      </c>
      <c r="B760" s="170"/>
      <c r="C760" s="170"/>
      <c r="D760" s="170"/>
      <c r="E760" s="170"/>
      <c r="F760" s="170"/>
      <c r="G760" s="175"/>
      <c r="H760" s="175"/>
      <c r="I760" s="170"/>
      <c r="J760" s="176"/>
      <c r="K760" s="153"/>
      <c r="L760" s="170"/>
      <c r="M760" s="170"/>
      <c r="N760" s="170" t="s">
        <v>40</v>
      </c>
      <c r="O760" s="170"/>
      <c r="P760" s="170"/>
      <c r="Q760" s="158" t="str">
        <f t="shared" si="33"/>
        <v/>
      </c>
      <c r="R760" s="159" t="str">
        <f t="shared" si="34"/>
        <v/>
      </c>
      <c r="S760" s="156"/>
      <c r="T760" s="157" t="str">
        <f>IF($B760="","",IF(AND($Q760="yes",SUMPRODUCT((T$6:T759&gt;0)*($B$6:$B759=$B760)*1)=0),MAX(T$6:T759)+1,0))</f>
        <v/>
      </c>
      <c r="U760" s="157" t="str">
        <f>IF($B760="","",IF($Q760="yes",MAX(U$6:U759)+IF(OR($I760="",COUNTIF($R:$R,$I760)&gt;0),1,COUNTIF($B:$B,$I760)),0))</f>
        <v/>
      </c>
      <c r="V760" s="143"/>
    </row>
    <row r="761" spans="1:22" ht="15" customHeight="1" x14ac:dyDescent="0.25">
      <c r="A761" s="152">
        <f t="shared" si="35"/>
        <v>755</v>
      </c>
      <c r="B761" s="170"/>
      <c r="C761" s="170"/>
      <c r="D761" s="170"/>
      <c r="E761" s="170"/>
      <c r="F761" s="170"/>
      <c r="G761" s="175"/>
      <c r="H761" s="175"/>
      <c r="I761" s="170"/>
      <c r="J761" s="176"/>
      <c r="K761" s="153"/>
      <c r="L761" s="170"/>
      <c r="M761" s="170"/>
      <c r="N761" s="170" t="s">
        <v>40</v>
      </c>
      <c r="O761" s="170"/>
      <c r="P761" s="170"/>
      <c r="Q761" s="158" t="str">
        <f t="shared" si="33"/>
        <v/>
      </c>
      <c r="R761" s="159" t="str">
        <f t="shared" si="34"/>
        <v/>
      </c>
      <c r="S761" s="156"/>
      <c r="T761" s="157" t="str">
        <f>IF($B761="","",IF(AND($Q761="yes",SUMPRODUCT((T$6:T760&gt;0)*($B$6:$B760=$B761)*1)=0),MAX(T$6:T760)+1,0))</f>
        <v/>
      </c>
      <c r="U761" s="157" t="str">
        <f>IF($B761="","",IF($Q761="yes",MAX(U$6:U760)+IF(OR($I761="",COUNTIF($R:$R,$I761)&gt;0),1,COUNTIF($B:$B,$I761)),0))</f>
        <v/>
      </c>
      <c r="V761" s="143"/>
    </row>
    <row r="762" spans="1:22" ht="15" customHeight="1" x14ac:dyDescent="0.25">
      <c r="A762" s="152">
        <f t="shared" si="35"/>
        <v>756</v>
      </c>
      <c r="B762" s="170"/>
      <c r="C762" s="170"/>
      <c r="D762" s="170"/>
      <c r="E762" s="170"/>
      <c r="F762" s="170"/>
      <c r="G762" s="175"/>
      <c r="H762" s="175"/>
      <c r="I762" s="170"/>
      <c r="J762" s="176"/>
      <c r="K762" s="153"/>
      <c r="L762" s="170"/>
      <c r="M762" s="170"/>
      <c r="N762" s="170" t="s">
        <v>40</v>
      </c>
      <c r="O762" s="170"/>
      <c r="P762" s="170"/>
      <c r="Q762" s="158" t="str">
        <f t="shared" si="33"/>
        <v/>
      </c>
      <c r="R762" s="159" t="str">
        <f t="shared" si="34"/>
        <v/>
      </c>
      <c r="S762" s="156"/>
      <c r="T762" s="157" t="str">
        <f>IF($B762="","",IF(AND($Q762="yes",SUMPRODUCT((T$6:T761&gt;0)*($B$6:$B761=$B762)*1)=0),MAX(T$6:T761)+1,0))</f>
        <v/>
      </c>
      <c r="U762" s="157" t="str">
        <f>IF($B762="","",IF($Q762="yes",MAX(U$6:U761)+IF(OR($I762="",COUNTIF($R:$R,$I762)&gt;0),1,COUNTIF($B:$B,$I762)),0))</f>
        <v/>
      </c>
      <c r="V762" s="143"/>
    </row>
    <row r="763" spans="1:22" ht="15" customHeight="1" x14ac:dyDescent="0.25">
      <c r="A763" s="152">
        <f t="shared" si="35"/>
        <v>757</v>
      </c>
      <c r="B763" s="170"/>
      <c r="C763" s="170"/>
      <c r="D763" s="170"/>
      <c r="E763" s="170"/>
      <c r="F763" s="170"/>
      <c r="G763" s="175"/>
      <c r="H763" s="175"/>
      <c r="I763" s="170"/>
      <c r="J763" s="176"/>
      <c r="K763" s="153"/>
      <c r="L763" s="170"/>
      <c r="M763" s="170"/>
      <c r="N763" s="170" t="s">
        <v>40</v>
      </c>
      <c r="O763" s="170"/>
      <c r="P763" s="170"/>
      <c r="Q763" s="158" t="str">
        <f t="shared" si="33"/>
        <v/>
      </c>
      <c r="R763" s="159" t="str">
        <f t="shared" si="34"/>
        <v/>
      </c>
      <c r="S763" s="156"/>
      <c r="T763" s="157" t="str">
        <f>IF($B763="","",IF(AND($Q763="yes",SUMPRODUCT((T$6:T762&gt;0)*($B$6:$B762=$B763)*1)=0),MAX(T$6:T762)+1,0))</f>
        <v/>
      </c>
      <c r="U763" s="157" t="str">
        <f>IF($B763="","",IF($Q763="yes",MAX(U$6:U762)+IF(OR($I763="",COUNTIF($R:$R,$I763)&gt;0),1,COUNTIF($B:$B,$I763)),0))</f>
        <v/>
      </c>
      <c r="V763" s="143"/>
    </row>
    <row r="764" spans="1:22" ht="15" customHeight="1" x14ac:dyDescent="0.25">
      <c r="A764" s="152">
        <f t="shared" si="35"/>
        <v>758</v>
      </c>
      <c r="B764" s="170"/>
      <c r="C764" s="170"/>
      <c r="D764" s="170"/>
      <c r="E764" s="170"/>
      <c r="F764" s="170"/>
      <c r="G764" s="175"/>
      <c r="H764" s="175"/>
      <c r="I764" s="170"/>
      <c r="J764" s="176"/>
      <c r="K764" s="153"/>
      <c r="L764" s="170"/>
      <c r="M764" s="170"/>
      <c r="N764" s="170" t="s">
        <v>40</v>
      </c>
      <c r="O764" s="170"/>
      <c r="P764" s="170"/>
      <c r="Q764" s="158" t="str">
        <f t="shared" si="33"/>
        <v/>
      </c>
      <c r="R764" s="159" t="str">
        <f t="shared" si="34"/>
        <v/>
      </c>
      <c r="S764" s="156"/>
      <c r="T764" s="157" t="str">
        <f>IF($B764="","",IF(AND($Q764="yes",SUMPRODUCT((T$6:T763&gt;0)*($B$6:$B763=$B764)*1)=0),MAX(T$6:T763)+1,0))</f>
        <v/>
      </c>
      <c r="U764" s="157" t="str">
        <f>IF($B764="","",IF($Q764="yes",MAX(U$6:U763)+IF(OR($I764="",COUNTIF($R:$R,$I764)&gt;0),1,COUNTIF($B:$B,$I764)),0))</f>
        <v/>
      </c>
      <c r="V764" s="143"/>
    </row>
    <row r="765" spans="1:22" ht="15" customHeight="1" x14ac:dyDescent="0.25">
      <c r="A765" s="152">
        <f t="shared" si="35"/>
        <v>759</v>
      </c>
      <c r="B765" s="170"/>
      <c r="C765" s="170"/>
      <c r="D765" s="170"/>
      <c r="E765" s="170"/>
      <c r="F765" s="170"/>
      <c r="G765" s="175"/>
      <c r="H765" s="175"/>
      <c r="I765" s="170"/>
      <c r="J765" s="176"/>
      <c r="K765" s="153"/>
      <c r="L765" s="170"/>
      <c r="M765" s="170"/>
      <c r="N765" s="170" t="s">
        <v>40</v>
      </c>
      <c r="O765" s="170"/>
      <c r="P765" s="170"/>
      <c r="Q765" s="158" t="str">
        <f t="shared" si="33"/>
        <v/>
      </c>
      <c r="R765" s="159" t="str">
        <f t="shared" si="34"/>
        <v/>
      </c>
      <c r="S765" s="156"/>
      <c r="T765" s="157" t="str">
        <f>IF($B765="","",IF(AND($Q765="yes",SUMPRODUCT((T$6:T764&gt;0)*($B$6:$B764=$B765)*1)=0),MAX(T$6:T764)+1,0))</f>
        <v/>
      </c>
      <c r="U765" s="157" t="str">
        <f>IF($B765="","",IF($Q765="yes",MAX(U$6:U764)+IF(OR($I765="",COUNTIF($R:$R,$I765)&gt;0),1,COUNTIF($B:$B,$I765)),0))</f>
        <v/>
      </c>
      <c r="V765" s="143"/>
    </row>
    <row r="766" spans="1:22" ht="15" customHeight="1" x14ac:dyDescent="0.25">
      <c r="A766" s="152">
        <f t="shared" si="35"/>
        <v>760</v>
      </c>
      <c r="B766" s="170"/>
      <c r="C766" s="170"/>
      <c r="D766" s="170"/>
      <c r="E766" s="170"/>
      <c r="F766" s="170"/>
      <c r="G766" s="175"/>
      <c r="H766" s="175"/>
      <c r="I766" s="170"/>
      <c r="J766" s="176"/>
      <c r="K766" s="153"/>
      <c r="L766" s="170"/>
      <c r="M766" s="170"/>
      <c r="N766" s="170" t="s">
        <v>40</v>
      </c>
      <c r="O766" s="170"/>
      <c r="P766" s="170"/>
      <c r="Q766" s="158" t="str">
        <f t="shared" si="33"/>
        <v/>
      </c>
      <c r="R766" s="159" t="str">
        <f t="shared" si="34"/>
        <v/>
      </c>
      <c r="S766" s="156"/>
      <c r="T766" s="157" t="str">
        <f>IF($B766="","",IF(AND($Q766="yes",SUMPRODUCT((T$6:T765&gt;0)*($B$6:$B765=$B766)*1)=0),MAX(T$6:T765)+1,0))</f>
        <v/>
      </c>
      <c r="U766" s="157" t="str">
        <f>IF($B766="","",IF($Q766="yes",MAX(U$6:U765)+IF(OR($I766="",COUNTIF($R:$R,$I766)&gt;0),1,COUNTIF($B:$B,$I766)),0))</f>
        <v/>
      </c>
      <c r="V766" s="143"/>
    </row>
    <row r="767" spans="1:22" ht="15" customHeight="1" x14ac:dyDescent="0.25">
      <c r="A767" s="152">
        <f t="shared" si="35"/>
        <v>761</v>
      </c>
      <c r="B767" s="170"/>
      <c r="C767" s="170"/>
      <c r="D767" s="170"/>
      <c r="E767" s="170"/>
      <c r="F767" s="170"/>
      <c r="G767" s="175"/>
      <c r="H767" s="175"/>
      <c r="I767" s="170"/>
      <c r="J767" s="176"/>
      <c r="K767" s="153"/>
      <c r="L767" s="170"/>
      <c r="M767" s="170"/>
      <c r="N767" s="170" t="s">
        <v>40</v>
      </c>
      <c r="O767" s="170"/>
      <c r="P767" s="170"/>
      <c r="Q767" s="158" t="str">
        <f t="shared" si="33"/>
        <v/>
      </c>
      <c r="R767" s="159" t="str">
        <f t="shared" si="34"/>
        <v/>
      </c>
      <c r="S767" s="156"/>
      <c r="T767" s="157" t="str">
        <f>IF($B767="","",IF(AND($Q767="yes",SUMPRODUCT((T$6:T766&gt;0)*($B$6:$B766=$B767)*1)=0),MAX(T$6:T766)+1,0))</f>
        <v/>
      </c>
      <c r="U767" s="157" t="str">
        <f>IF($B767="","",IF($Q767="yes",MAX(U$6:U766)+IF(OR($I767="",COUNTIF($R:$R,$I767)&gt;0),1,COUNTIF($B:$B,$I767)),0))</f>
        <v/>
      </c>
      <c r="V767" s="143"/>
    </row>
    <row r="768" spans="1:22" ht="15" customHeight="1" x14ac:dyDescent="0.25">
      <c r="A768" s="152">
        <f t="shared" si="35"/>
        <v>762</v>
      </c>
      <c r="B768" s="170"/>
      <c r="C768" s="170"/>
      <c r="D768" s="170"/>
      <c r="E768" s="170"/>
      <c r="F768" s="170"/>
      <c r="G768" s="175"/>
      <c r="H768" s="175"/>
      <c r="I768" s="170"/>
      <c r="J768" s="176"/>
      <c r="K768" s="153"/>
      <c r="L768" s="170"/>
      <c r="M768" s="170"/>
      <c r="N768" s="170" t="s">
        <v>40</v>
      </c>
      <c r="O768" s="170"/>
      <c r="P768" s="170"/>
      <c r="Q768" s="158" t="str">
        <f t="shared" si="33"/>
        <v/>
      </c>
      <c r="R768" s="159" t="str">
        <f t="shared" si="34"/>
        <v/>
      </c>
      <c r="S768" s="156"/>
      <c r="T768" s="157" t="str">
        <f>IF($B768="","",IF(AND($Q768="yes",SUMPRODUCT((T$6:T767&gt;0)*($B$6:$B767=$B768)*1)=0),MAX(T$6:T767)+1,0))</f>
        <v/>
      </c>
      <c r="U768" s="157" t="str">
        <f>IF($B768="","",IF($Q768="yes",MAX(U$6:U767)+IF(OR($I768="",COUNTIF($R:$R,$I768)&gt;0),1,COUNTIF($B:$B,$I768)),0))</f>
        <v/>
      </c>
      <c r="V768" s="143"/>
    </row>
    <row r="769" spans="1:22" ht="15" customHeight="1" x14ac:dyDescent="0.25">
      <c r="A769" s="152">
        <f t="shared" si="35"/>
        <v>763</v>
      </c>
      <c r="B769" s="170"/>
      <c r="C769" s="170"/>
      <c r="D769" s="170"/>
      <c r="E769" s="170"/>
      <c r="F769" s="170"/>
      <c r="G769" s="175"/>
      <c r="H769" s="175"/>
      <c r="I769" s="170"/>
      <c r="J769" s="176"/>
      <c r="K769" s="153"/>
      <c r="L769" s="170"/>
      <c r="M769" s="170"/>
      <c r="N769" s="170" t="s">
        <v>40</v>
      </c>
      <c r="O769" s="170"/>
      <c r="P769" s="170"/>
      <c r="Q769" s="158" t="str">
        <f t="shared" si="33"/>
        <v/>
      </c>
      <c r="R769" s="159" t="str">
        <f t="shared" si="34"/>
        <v/>
      </c>
      <c r="S769" s="156"/>
      <c r="T769" s="157" t="str">
        <f>IF($B769="","",IF(AND($Q769="yes",SUMPRODUCT((T$6:T768&gt;0)*($B$6:$B768=$B769)*1)=0),MAX(T$6:T768)+1,0))</f>
        <v/>
      </c>
      <c r="U769" s="157" t="str">
        <f>IF($B769="","",IF($Q769="yes",MAX(U$6:U768)+IF(OR($I769="",COUNTIF($R:$R,$I769)&gt;0),1,COUNTIF($B:$B,$I769)),0))</f>
        <v/>
      </c>
      <c r="V769" s="143"/>
    </row>
    <row r="770" spans="1:22" ht="15" customHeight="1" x14ac:dyDescent="0.25">
      <c r="A770" s="152">
        <f t="shared" si="35"/>
        <v>764</v>
      </c>
      <c r="B770" s="170"/>
      <c r="C770" s="170"/>
      <c r="D770" s="170"/>
      <c r="E770" s="170"/>
      <c r="F770" s="170"/>
      <c r="G770" s="175"/>
      <c r="H770" s="175"/>
      <c r="I770" s="170"/>
      <c r="J770" s="176"/>
      <c r="K770" s="153"/>
      <c r="L770" s="170"/>
      <c r="M770" s="170"/>
      <c r="N770" s="170" t="s">
        <v>40</v>
      </c>
      <c r="O770" s="170"/>
      <c r="P770" s="170"/>
      <c r="Q770" s="158" t="str">
        <f t="shared" si="33"/>
        <v/>
      </c>
      <c r="R770" s="159" t="str">
        <f t="shared" si="34"/>
        <v/>
      </c>
      <c r="S770" s="156"/>
      <c r="T770" s="157" t="str">
        <f>IF($B770="","",IF(AND($Q770="yes",SUMPRODUCT((T$6:T769&gt;0)*($B$6:$B769=$B770)*1)=0),MAX(T$6:T769)+1,0))</f>
        <v/>
      </c>
      <c r="U770" s="157" t="str">
        <f>IF($B770="","",IF($Q770="yes",MAX(U$6:U769)+IF(OR($I770="",COUNTIF($R:$R,$I770)&gt;0),1,COUNTIF($B:$B,$I770)),0))</f>
        <v/>
      </c>
      <c r="V770" s="143"/>
    </row>
    <row r="771" spans="1:22" ht="15" customHeight="1" x14ac:dyDescent="0.25">
      <c r="A771" s="152">
        <f t="shared" si="35"/>
        <v>765</v>
      </c>
      <c r="B771" s="170"/>
      <c r="C771" s="170"/>
      <c r="D771" s="170"/>
      <c r="E771" s="170"/>
      <c r="F771" s="170"/>
      <c r="G771" s="175"/>
      <c r="H771" s="175"/>
      <c r="I771" s="170"/>
      <c r="J771" s="176"/>
      <c r="K771" s="153"/>
      <c r="L771" s="170"/>
      <c r="M771" s="170"/>
      <c r="N771" s="170" t="s">
        <v>40</v>
      </c>
      <c r="O771" s="170"/>
      <c r="P771" s="170"/>
      <c r="Q771" s="158" t="str">
        <f t="shared" si="33"/>
        <v/>
      </c>
      <c r="R771" s="159" t="str">
        <f t="shared" si="34"/>
        <v/>
      </c>
      <c r="S771" s="156"/>
      <c r="T771" s="157" t="str">
        <f>IF($B771="","",IF(AND($Q771="yes",SUMPRODUCT((T$6:T770&gt;0)*($B$6:$B770=$B771)*1)=0),MAX(T$6:T770)+1,0))</f>
        <v/>
      </c>
      <c r="U771" s="157" t="str">
        <f>IF($B771="","",IF($Q771="yes",MAX(U$6:U770)+IF(OR($I771="",COUNTIF($R:$R,$I771)&gt;0),1,COUNTIF($B:$B,$I771)),0))</f>
        <v/>
      </c>
      <c r="V771" s="143"/>
    </row>
    <row r="772" spans="1:22" ht="15" customHeight="1" x14ac:dyDescent="0.25">
      <c r="A772" s="152">
        <f t="shared" si="35"/>
        <v>766</v>
      </c>
      <c r="B772" s="170"/>
      <c r="C772" s="170"/>
      <c r="D772" s="170"/>
      <c r="E772" s="170"/>
      <c r="F772" s="170"/>
      <c r="G772" s="175"/>
      <c r="H772" s="175"/>
      <c r="I772" s="170"/>
      <c r="J772" s="176"/>
      <c r="K772" s="153"/>
      <c r="L772" s="170"/>
      <c r="M772" s="170"/>
      <c r="N772" s="170" t="s">
        <v>40</v>
      </c>
      <c r="O772" s="170"/>
      <c r="P772" s="170"/>
      <c r="Q772" s="158" t="str">
        <f t="shared" si="33"/>
        <v/>
      </c>
      <c r="R772" s="159" t="str">
        <f t="shared" si="34"/>
        <v/>
      </c>
      <c r="S772" s="156"/>
      <c r="T772" s="157" t="str">
        <f>IF($B772="","",IF(AND($Q772="yes",SUMPRODUCT((T$6:T771&gt;0)*($B$6:$B771=$B772)*1)=0),MAX(T$6:T771)+1,0))</f>
        <v/>
      </c>
      <c r="U772" s="157" t="str">
        <f>IF($B772="","",IF($Q772="yes",MAX(U$6:U771)+IF(OR($I772="",COUNTIF($R:$R,$I772)&gt;0),1,COUNTIF($B:$B,$I772)),0))</f>
        <v/>
      </c>
      <c r="V772" s="143"/>
    </row>
    <row r="773" spans="1:22" ht="15" customHeight="1" x14ac:dyDescent="0.25">
      <c r="A773" s="152">
        <f t="shared" si="35"/>
        <v>767</v>
      </c>
      <c r="B773" s="170"/>
      <c r="C773" s="170"/>
      <c r="D773" s="170"/>
      <c r="E773" s="170"/>
      <c r="F773" s="170"/>
      <c r="G773" s="175"/>
      <c r="H773" s="175"/>
      <c r="I773" s="170"/>
      <c r="J773" s="176"/>
      <c r="K773" s="153"/>
      <c r="L773" s="170"/>
      <c r="M773" s="170"/>
      <c r="N773" s="170" t="s">
        <v>40</v>
      </c>
      <c r="O773" s="170"/>
      <c r="P773" s="170"/>
      <c r="Q773" s="158" t="str">
        <f t="shared" si="33"/>
        <v/>
      </c>
      <c r="R773" s="159" t="str">
        <f t="shared" si="34"/>
        <v/>
      </c>
      <c r="S773" s="156"/>
      <c r="T773" s="157" t="str">
        <f>IF($B773="","",IF(AND($Q773="yes",SUMPRODUCT((T$6:T772&gt;0)*($B$6:$B772=$B773)*1)=0),MAX(T$6:T772)+1,0))</f>
        <v/>
      </c>
      <c r="U773" s="157" t="str">
        <f>IF($B773="","",IF($Q773="yes",MAX(U$6:U772)+IF(OR($I773="",COUNTIF($R:$R,$I773)&gt;0),1,COUNTIF($B:$B,$I773)),0))</f>
        <v/>
      </c>
      <c r="V773" s="143"/>
    </row>
    <row r="774" spans="1:22" ht="15" customHeight="1" x14ac:dyDescent="0.25">
      <c r="A774" s="152">
        <f t="shared" si="35"/>
        <v>768</v>
      </c>
      <c r="B774" s="170"/>
      <c r="C774" s="170"/>
      <c r="D774" s="170"/>
      <c r="E774" s="170"/>
      <c r="F774" s="170"/>
      <c r="G774" s="175"/>
      <c r="H774" s="175"/>
      <c r="I774" s="170"/>
      <c r="J774" s="176"/>
      <c r="K774" s="153"/>
      <c r="L774" s="170"/>
      <c r="M774" s="170"/>
      <c r="N774" s="170" t="s">
        <v>40</v>
      </c>
      <c r="O774" s="170"/>
      <c r="P774" s="170"/>
      <c r="Q774" s="158" t="str">
        <f t="shared" si="33"/>
        <v/>
      </c>
      <c r="R774" s="159" t="str">
        <f t="shared" si="34"/>
        <v/>
      </c>
      <c r="S774" s="156"/>
      <c r="T774" s="157" t="str">
        <f>IF($B774="","",IF(AND($Q774="yes",SUMPRODUCT((T$6:T773&gt;0)*($B$6:$B773=$B774)*1)=0),MAX(T$6:T773)+1,0))</f>
        <v/>
      </c>
      <c r="U774" s="157" t="str">
        <f>IF($B774="","",IF($Q774="yes",MAX(U$6:U773)+IF(OR($I774="",COUNTIF($R:$R,$I774)&gt;0),1,COUNTIF($B:$B,$I774)),0))</f>
        <v/>
      </c>
      <c r="V774" s="143"/>
    </row>
    <row r="775" spans="1:22" ht="15" customHeight="1" x14ac:dyDescent="0.25">
      <c r="A775" s="152">
        <f t="shared" si="35"/>
        <v>769</v>
      </c>
      <c r="B775" s="170"/>
      <c r="C775" s="170"/>
      <c r="D775" s="170"/>
      <c r="E775" s="170"/>
      <c r="F775" s="170"/>
      <c r="G775" s="175"/>
      <c r="H775" s="175"/>
      <c r="I775" s="170"/>
      <c r="J775" s="176"/>
      <c r="K775" s="153"/>
      <c r="L775" s="170"/>
      <c r="M775" s="170"/>
      <c r="N775" s="170" t="s">
        <v>40</v>
      </c>
      <c r="O775" s="170"/>
      <c r="P775" s="170"/>
      <c r="Q775" s="158" t="str">
        <f t="shared" ref="Q775:Q838" si="36">IF($B775="","",IF(COUNTIF($L775:$P775,"=Yes")&gt;0,"Yes","No"))</f>
        <v/>
      </c>
      <c r="R775" s="159" t="str">
        <f t="shared" ref="R775:R838" si="37">IF($B775="","",IFERROR(IF($Q775="Yes",$B775,VLOOKUP($I775,LE_Inputs,COLUMNS(LE_Inputs),FALSE)),"None"))</f>
        <v/>
      </c>
      <c r="S775" s="156"/>
      <c r="T775" s="157" t="str">
        <f>IF($B775="","",IF(AND($Q775="yes",SUMPRODUCT((T$6:T774&gt;0)*($B$6:$B774=$B775)*1)=0),MAX(T$6:T774)+1,0))</f>
        <v/>
      </c>
      <c r="U775" s="157" t="str">
        <f>IF($B775="","",IF($Q775="yes",MAX(U$6:U774)+IF(OR($I775="",COUNTIF($R:$R,$I775)&gt;0),1,COUNTIF($B:$B,$I775)),0))</f>
        <v/>
      </c>
      <c r="V775" s="143"/>
    </row>
    <row r="776" spans="1:22" ht="15" customHeight="1" x14ac:dyDescent="0.25">
      <c r="A776" s="152">
        <f t="shared" si="35"/>
        <v>770</v>
      </c>
      <c r="B776" s="170"/>
      <c r="C776" s="170"/>
      <c r="D776" s="170"/>
      <c r="E776" s="170"/>
      <c r="F776" s="170"/>
      <c r="G776" s="175"/>
      <c r="H776" s="175"/>
      <c r="I776" s="170"/>
      <c r="J776" s="176"/>
      <c r="K776" s="153"/>
      <c r="L776" s="170"/>
      <c r="M776" s="170"/>
      <c r="N776" s="170" t="s">
        <v>40</v>
      </c>
      <c r="O776" s="170"/>
      <c r="P776" s="170"/>
      <c r="Q776" s="158" t="str">
        <f t="shared" si="36"/>
        <v/>
      </c>
      <c r="R776" s="159" t="str">
        <f t="shared" si="37"/>
        <v/>
      </c>
      <c r="S776" s="156"/>
      <c r="T776" s="157" t="str">
        <f>IF($B776="","",IF(AND($Q776="yes",SUMPRODUCT((T$6:T775&gt;0)*($B$6:$B775=$B776)*1)=0),MAX(T$6:T775)+1,0))</f>
        <v/>
      </c>
      <c r="U776" s="157" t="str">
        <f>IF($B776="","",IF($Q776="yes",MAX(U$6:U775)+IF(OR($I776="",COUNTIF($R:$R,$I776)&gt;0),1,COUNTIF($B:$B,$I776)),0))</f>
        <v/>
      </c>
      <c r="V776" s="143"/>
    </row>
    <row r="777" spans="1:22" ht="15" customHeight="1" x14ac:dyDescent="0.25">
      <c r="A777" s="152">
        <f t="shared" ref="A777:A840" si="38">A776+1</f>
        <v>771</v>
      </c>
      <c r="B777" s="170"/>
      <c r="C777" s="170"/>
      <c r="D777" s="170"/>
      <c r="E777" s="170"/>
      <c r="F777" s="170"/>
      <c r="G777" s="175"/>
      <c r="H777" s="175"/>
      <c r="I777" s="170"/>
      <c r="J777" s="176"/>
      <c r="K777" s="153"/>
      <c r="L777" s="170"/>
      <c r="M777" s="170"/>
      <c r="N777" s="170" t="s">
        <v>40</v>
      </c>
      <c r="O777" s="170"/>
      <c r="P777" s="170"/>
      <c r="Q777" s="158" t="str">
        <f t="shared" si="36"/>
        <v/>
      </c>
      <c r="R777" s="159" t="str">
        <f t="shared" si="37"/>
        <v/>
      </c>
      <c r="S777" s="156"/>
      <c r="T777" s="157" t="str">
        <f>IF($B777="","",IF(AND($Q777="yes",SUMPRODUCT((T$6:T776&gt;0)*($B$6:$B776=$B777)*1)=0),MAX(T$6:T776)+1,0))</f>
        <v/>
      </c>
      <c r="U777" s="157" t="str">
        <f>IF($B777="","",IF($Q777="yes",MAX(U$6:U776)+IF(OR($I777="",COUNTIF($R:$R,$I777)&gt;0),1,COUNTIF($B:$B,$I777)),0))</f>
        <v/>
      </c>
      <c r="V777" s="143"/>
    </row>
    <row r="778" spans="1:22" ht="15" customHeight="1" x14ac:dyDescent="0.25">
      <c r="A778" s="152">
        <f t="shared" si="38"/>
        <v>772</v>
      </c>
      <c r="B778" s="170"/>
      <c r="C778" s="170"/>
      <c r="D778" s="170"/>
      <c r="E778" s="170"/>
      <c r="F778" s="170"/>
      <c r="G778" s="175"/>
      <c r="H778" s="175"/>
      <c r="I778" s="170"/>
      <c r="J778" s="176"/>
      <c r="K778" s="153"/>
      <c r="L778" s="170"/>
      <c r="M778" s="170"/>
      <c r="N778" s="170" t="s">
        <v>40</v>
      </c>
      <c r="O778" s="170"/>
      <c r="P778" s="170"/>
      <c r="Q778" s="158" t="str">
        <f t="shared" si="36"/>
        <v/>
      </c>
      <c r="R778" s="159" t="str">
        <f t="shared" si="37"/>
        <v/>
      </c>
      <c r="S778" s="156"/>
      <c r="T778" s="157" t="str">
        <f>IF($B778="","",IF(AND($Q778="yes",SUMPRODUCT((T$6:T777&gt;0)*($B$6:$B777=$B778)*1)=0),MAX(T$6:T777)+1,0))</f>
        <v/>
      </c>
      <c r="U778" s="157" t="str">
        <f>IF($B778="","",IF($Q778="yes",MAX(U$6:U777)+IF(OR($I778="",COUNTIF($R:$R,$I778)&gt;0),1,COUNTIF($B:$B,$I778)),0))</f>
        <v/>
      </c>
      <c r="V778" s="143"/>
    </row>
    <row r="779" spans="1:22" ht="15" customHeight="1" x14ac:dyDescent="0.25">
      <c r="A779" s="152">
        <f t="shared" si="38"/>
        <v>773</v>
      </c>
      <c r="B779" s="170"/>
      <c r="C779" s="170"/>
      <c r="D779" s="170"/>
      <c r="E779" s="170"/>
      <c r="F779" s="170"/>
      <c r="G779" s="175"/>
      <c r="H779" s="175"/>
      <c r="I779" s="170"/>
      <c r="J779" s="176"/>
      <c r="K779" s="153"/>
      <c r="L779" s="170"/>
      <c r="M779" s="170"/>
      <c r="N779" s="170" t="s">
        <v>40</v>
      </c>
      <c r="O779" s="170"/>
      <c r="P779" s="170"/>
      <c r="Q779" s="158" t="str">
        <f t="shared" si="36"/>
        <v/>
      </c>
      <c r="R779" s="159" t="str">
        <f t="shared" si="37"/>
        <v/>
      </c>
      <c r="S779" s="156"/>
      <c r="T779" s="157" t="str">
        <f>IF($B779="","",IF(AND($Q779="yes",SUMPRODUCT((T$6:T778&gt;0)*($B$6:$B778=$B779)*1)=0),MAX(T$6:T778)+1,0))</f>
        <v/>
      </c>
      <c r="U779" s="157" t="str">
        <f>IF($B779="","",IF($Q779="yes",MAX(U$6:U778)+IF(OR($I779="",COUNTIF($R:$R,$I779)&gt;0),1,COUNTIF($B:$B,$I779)),0))</f>
        <v/>
      </c>
      <c r="V779" s="143"/>
    </row>
    <row r="780" spans="1:22" ht="15" customHeight="1" x14ac:dyDescent="0.25">
      <c r="A780" s="152">
        <f t="shared" si="38"/>
        <v>774</v>
      </c>
      <c r="B780" s="170"/>
      <c r="C780" s="170"/>
      <c r="D780" s="170"/>
      <c r="E780" s="170"/>
      <c r="F780" s="170"/>
      <c r="G780" s="175"/>
      <c r="H780" s="175"/>
      <c r="I780" s="170"/>
      <c r="J780" s="176"/>
      <c r="K780" s="153"/>
      <c r="L780" s="170"/>
      <c r="M780" s="170"/>
      <c r="N780" s="170" t="s">
        <v>40</v>
      </c>
      <c r="O780" s="170"/>
      <c r="P780" s="170"/>
      <c r="Q780" s="158" t="str">
        <f t="shared" si="36"/>
        <v/>
      </c>
      <c r="R780" s="159" t="str">
        <f t="shared" si="37"/>
        <v/>
      </c>
      <c r="S780" s="156"/>
      <c r="T780" s="157" t="str">
        <f>IF($B780="","",IF(AND($Q780="yes",SUMPRODUCT((T$6:T779&gt;0)*($B$6:$B779=$B780)*1)=0),MAX(T$6:T779)+1,0))</f>
        <v/>
      </c>
      <c r="U780" s="157" t="str">
        <f>IF($B780="","",IF($Q780="yes",MAX(U$6:U779)+IF(OR($I780="",COUNTIF($R:$R,$I780)&gt;0),1,COUNTIF($B:$B,$I780)),0))</f>
        <v/>
      </c>
      <c r="V780" s="143"/>
    </row>
    <row r="781" spans="1:22" ht="15" customHeight="1" x14ac:dyDescent="0.25">
      <c r="A781" s="152">
        <f t="shared" si="38"/>
        <v>775</v>
      </c>
      <c r="B781" s="170"/>
      <c r="C781" s="170"/>
      <c r="D781" s="170"/>
      <c r="E781" s="170"/>
      <c r="F781" s="170"/>
      <c r="G781" s="175"/>
      <c r="H781" s="175"/>
      <c r="I781" s="170"/>
      <c r="J781" s="176"/>
      <c r="K781" s="153"/>
      <c r="L781" s="170"/>
      <c r="M781" s="170"/>
      <c r="N781" s="170" t="s">
        <v>40</v>
      </c>
      <c r="O781" s="170"/>
      <c r="P781" s="170"/>
      <c r="Q781" s="158" t="str">
        <f t="shared" si="36"/>
        <v/>
      </c>
      <c r="R781" s="159" t="str">
        <f t="shared" si="37"/>
        <v/>
      </c>
      <c r="S781" s="156"/>
      <c r="T781" s="157" t="str">
        <f>IF($B781="","",IF(AND($Q781="yes",SUMPRODUCT((T$6:T780&gt;0)*($B$6:$B780=$B781)*1)=0),MAX(T$6:T780)+1,0))</f>
        <v/>
      </c>
      <c r="U781" s="157" t="str">
        <f>IF($B781="","",IF($Q781="yes",MAX(U$6:U780)+IF(OR($I781="",COUNTIF($R:$R,$I781)&gt;0),1,COUNTIF($B:$B,$I781)),0))</f>
        <v/>
      </c>
      <c r="V781" s="143"/>
    </row>
    <row r="782" spans="1:22" ht="15" customHeight="1" x14ac:dyDescent="0.25">
      <c r="A782" s="152">
        <f t="shared" si="38"/>
        <v>776</v>
      </c>
      <c r="B782" s="170"/>
      <c r="C782" s="170"/>
      <c r="D782" s="170"/>
      <c r="E782" s="170"/>
      <c r="F782" s="170"/>
      <c r="G782" s="175"/>
      <c r="H782" s="175"/>
      <c r="I782" s="170"/>
      <c r="J782" s="176"/>
      <c r="K782" s="153"/>
      <c r="L782" s="170"/>
      <c r="M782" s="170"/>
      <c r="N782" s="170" t="s">
        <v>40</v>
      </c>
      <c r="O782" s="170"/>
      <c r="P782" s="170"/>
      <c r="Q782" s="158" t="str">
        <f t="shared" si="36"/>
        <v/>
      </c>
      <c r="R782" s="159" t="str">
        <f t="shared" si="37"/>
        <v/>
      </c>
      <c r="S782" s="156"/>
      <c r="T782" s="157" t="str">
        <f>IF($B782="","",IF(AND($Q782="yes",SUMPRODUCT((T$6:T781&gt;0)*($B$6:$B781=$B782)*1)=0),MAX(T$6:T781)+1,0))</f>
        <v/>
      </c>
      <c r="U782" s="157" t="str">
        <f>IF($B782="","",IF($Q782="yes",MAX(U$6:U781)+IF(OR($I782="",COUNTIF($R:$R,$I782)&gt;0),1,COUNTIF($B:$B,$I782)),0))</f>
        <v/>
      </c>
      <c r="V782" s="143"/>
    </row>
    <row r="783" spans="1:22" ht="15" customHeight="1" x14ac:dyDescent="0.25">
      <c r="A783" s="152">
        <f t="shared" si="38"/>
        <v>777</v>
      </c>
      <c r="B783" s="170"/>
      <c r="C783" s="170"/>
      <c r="D783" s="170"/>
      <c r="E783" s="170"/>
      <c r="F783" s="170"/>
      <c r="G783" s="175"/>
      <c r="H783" s="175"/>
      <c r="I783" s="170"/>
      <c r="J783" s="176"/>
      <c r="K783" s="153"/>
      <c r="L783" s="170"/>
      <c r="M783" s="170"/>
      <c r="N783" s="170" t="s">
        <v>40</v>
      </c>
      <c r="O783" s="170"/>
      <c r="P783" s="170"/>
      <c r="Q783" s="158" t="str">
        <f t="shared" si="36"/>
        <v/>
      </c>
      <c r="R783" s="159" t="str">
        <f t="shared" si="37"/>
        <v/>
      </c>
      <c r="S783" s="156"/>
      <c r="T783" s="157" t="str">
        <f>IF($B783="","",IF(AND($Q783="yes",SUMPRODUCT((T$6:T782&gt;0)*($B$6:$B782=$B783)*1)=0),MAX(T$6:T782)+1,0))</f>
        <v/>
      </c>
      <c r="U783" s="157" t="str">
        <f>IF($B783="","",IF($Q783="yes",MAX(U$6:U782)+IF(OR($I783="",COUNTIF($R:$R,$I783)&gt;0),1,COUNTIF($B:$B,$I783)),0))</f>
        <v/>
      </c>
      <c r="V783" s="143"/>
    </row>
    <row r="784" spans="1:22" ht="15" customHeight="1" x14ac:dyDescent="0.25">
      <c r="A784" s="152">
        <f t="shared" si="38"/>
        <v>778</v>
      </c>
      <c r="B784" s="170"/>
      <c r="C784" s="170"/>
      <c r="D784" s="170"/>
      <c r="E784" s="170"/>
      <c r="F784" s="170"/>
      <c r="G784" s="175"/>
      <c r="H784" s="175"/>
      <c r="I784" s="170"/>
      <c r="J784" s="176"/>
      <c r="K784" s="153"/>
      <c r="L784" s="170"/>
      <c r="M784" s="170"/>
      <c r="N784" s="170" t="s">
        <v>40</v>
      </c>
      <c r="O784" s="170"/>
      <c r="P784" s="170"/>
      <c r="Q784" s="158" t="str">
        <f t="shared" si="36"/>
        <v/>
      </c>
      <c r="R784" s="159" t="str">
        <f t="shared" si="37"/>
        <v/>
      </c>
      <c r="S784" s="156"/>
      <c r="T784" s="157" t="str">
        <f>IF($B784="","",IF(AND($Q784="yes",SUMPRODUCT((T$6:T783&gt;0)*($B$6:$B783=$B784)*1)=0),MAX(T$6:T783)+1,0))</f>
        <v/>
      </c>
      <c r="U784" s="157" t="str">
        <f>IF($B784="","",IF($Q784="yes",MAX(U$6:U783)+IF(OR($I784="",COUNTIF($R:$R,$I784)&gt;0),1,COUNTIF($B:$B,$I784)),0))</f>
        <v/>
      </c>
      <c r="V784" s="143"/>
    </row>
    <row r="785" spans="1:22" ht="15" customHeight="1" x14ac:dyDescent="0.25">
      <c r="A785" s="152">
        <f t="shared" si="38"/>
        <v>779</v>
      </c>
      <c r="B785" s="170"/>
      <c r="C785" s="170"/>
      <c r="D785" s="170"/>
      <c r="E785" s="170"/>
      <c r="F785" s="170"/>
      <c r="G785" s="175"/>
      <c r="H785" s="175"/>
      <c r="I785" s="170"/>
      <c r="J785" s="176"/>
      <c r="K785" s="153"/>
      <c r="L785" s="170"/>
      <c r="M785" s="170"/>
      <c r="N785" s="170" t="s">
        <v>40</v>
      </c>
      <c r="O785" s="170"/>
      <c r="P785" s="170"/>
      <c r="Q785" s="158" t="str">
        <f t="shared" si="36"/>
        <v/>
      </c>
      <c r="R785" s="159" t="str">
        <f t="shared" si="37"/>
        <v/>
      </c>
      <c r="S785" s="156"/>
      <c r="T785" s="157" t="str">
        <f>IF($B785="","",IF(AND($Q785="yes",SUMPRODUCT((T$6:T784&gt;0)*($B$6:$B784=$B785)*1)=0),MAX(T$6:T784)+1,0))</f>
        <v/>
      </c>
      <c r="U785" s="157" t="str">
        <f>IF($B785="","",IF($Q785="yes",MAX(U$6:U784)+IF(OR($I785="",COUNTIF($R:$R,$I785)&gt;0),1,COUNTIF($B:$B,$I785)),0))</f>
        <v/>
      </c>
      <c r="V785" s="143"/>
    </row>
    <row r="786" spans="1:22" ht="15" customHeight="1" x14ac:dyDescent="0.25">
      <c r="A786" s="152">
        <f t="shared" si="38"/>
        <v>780</v>
      </c>
      <c r="B786" s="170"/>
      <c r="C786" s="170"/>
      <c r="D786" s="170"/>
      <c r="E786" s="170"/>
      <c r="F786" s="170"/>
      <c r="G786" s="175"/>
      <c r="H786" s="175"/>
      <c r="I786" s="170"/>
      <c r="J786" s="176"/>
      <c r="K786" s="153"/>
      <c r="L786" s="170"/>
      <c r="M786" s="170"/>
      <c r="N786" s="170" t="s">
        <v>40</v>
      </c>
      <c r="O786" s="170"/>
      <c r="P786" s="170"/>
      <c r="Q786" s="158" t="str">
        <f t="shared" si="36"/>
        <v/>
      </c>
      <c r="R786" s="159" t="str">
        <f t="shared" si="37"/>
        <v/>
      </c>
      <c r="S786" s="156"/>
      <c r="T786" s="157" t="str">
        <f>IF($B786="","",IF(AND($Q786="yes",SUMPRODUCT((T$6:T785&gt;0)*($B$6:$B785=$B786)*1)=0),MAX(T$6:T785)+1,0))</f>
        <v/>
      </c>
      <c r="U786" s="157" t="str">
        <f>IF($B786="","",IF($Q786="yes",MAX(U$6:U785)+IF(OR($I786="",COUNTIF($R:$R,$I786)&gt;0),1,COUNTIF($B:$B,$I786)),0))</f>
        <v/>
      </c>
      <c r="V786" s="143"/>
    </row>
    <row r="787" spans="1:22" ht="15" customHeight="1" x14ac:dyDescent="0.25">
      <c r="A787" s="152">
        <f t="shared" si="38"/>
        <v>781</v>
      </c>
      <c r="B787" s="170"/>
      <c r="C787" s="170"/>
      <c r="D787" s="170"/>
      <c r="E787" s="170"/>
      <c r="F787" s="170"/>
      <c r="G787" s="175"/>
      <c r="H787" s="175"/>
      <c r="I787" s="170"/>
      <c r="J787" s="176"/>
      <c r="K787" s="153"/>
      <c r="L787" s="170"/>
      <c r="M787" s="170"/>
      <c r="N787" s="170" t="s">
        <v>40</v>
      </c>
      <c r="O787" s="170"/>
      <c r="P787" s="170"/>
      <c r="Q787" s="158" t="str">
        <f t="shared" si="36"/>
        <v/>
      </c>
      <c r="R787" s="159" t="str">
        <f t="shared" si="37"/>
        <v/>
      </c>
      <c r="S787" s="156"/>
      <c r="T787" s="157" t="str">
        <f>IF($B787="","",IF(AND($Q787="yes",SUMPRODUCT((T$6:T786&gt;0)*($B$6:$B786=$B787)*1)=0),MAX(T$6:T786)+1,0))</f>
        <v/>
      </c>
      <c r="U787" s="157" t="str">
        <f>IF($B787="","",IF($Q787="yes",MAX(U$6:U786)+IF(OR($I787="",COUNTIF($R:$R,$I787)&gt;0),1,COUNTIF($B:$B,$I787)),0))</f>
        <v/>
      </c>
      <c r="V787" s="143"/>
    </row>
    <row r="788" spans="1:22" ht="15" customHeight="1" x14ac:dyDescent="0.25">
      <c r="A788" s="152">
        <f t="shared" si="38"/>
        <v>782</v>
      </c>
      <c r="B788" s="170"/>
      <c r="C788" s="170"/>
      <c r="D788" s="170"/>
      <c r="E788" s="170"/>
      <c r="F788" s="170"/>
      <c r="G788" s="175"/>
      <c r="H788" s="175"/>
      <c r="I788" s="170"/>
      <c r="J788" s="176"/>
      <c r="K788" s="153"/>
      <c r="L788" s="170"/>
      <c r="M788" s="170"/>
      <c r="N788" s="170" t="s">
        <v>40</v>
      </c>
      <c r="O788" s="170"/>
      <c r="P788" s="170"/>
      <c r="Q788" s="158" t="str">
        <f t="shared" si="36"/>
        <v/>
      </c>
      <c r="R788" s="159" t="str">
        <f t="shared" si="37"/>
        <v/>
      </c>
      <c r="S788" s="156"/>
      <c r="T788" s="157" t="str">
        <f>IF($B788="","",IF(AND($Q788="yes",SUMPRODUCT((T$6:T787&gt;0)*($B$6:$B787=$B788)*1)=0),MAX(T$6:T787)+1,0))</f>
        <v/>
      </c>
      <c r="U788" s="157" t="str">
        <f>IF($B788="","",IF($Q788="yes",MAX(U$6:U787)+IF(OR($I788="",COUNTIF($R:$R,$I788)&gt;0),1,COUNTIF($B:$B,$I788)),0))</f>
        <v/>
      </c>
      <c r="V788" s="143"/>
    </row>
    <row r="789" spans="1:22" ht="15" customHeight="1" x14ac:dyDescent="0.25">
      <c r="A789" s="152">
        <f t="shared" si="38"/>
        <v>783</v>
      </c>
      <c r="B789" s="170"/>
      <c r="C789" s="170"/>
      <c r="D789" s="170"/>
      <c r="E789" s="170"/>
      <c r="F789" s="170"/>
      <c r="G789" s="175"/>
      <c r="H789" s="175"/>
      <c r="I789" s="170"/>
      <c r="J789" s="176"/>
      <c r="K789" s="153"/>
      <c r="L789" s="170"/>
      <c r="M789" s="170"/>
      <c r="N789" s="170" t="s">
        <v>40</v>
      </c>
      <c r="O789" s="170"/>
      <c r="P789" s="170"/>
      <c r="Q789" s="158" t="str">
        <f t="shared" si="36"/>
        <v/>
      </c>
      <c r="R789" s="159" t="str">
        <f t="shared" si="37"/>
        <v/>
      </c>
      <c r="S789" s="156"/>
      <c r="T789" s="157" t="str">
        <f>IF($B789="","",IF(AND($Q789="yes",SUMPRODUCT((T$6:T788&gt;0)*($B$6:$B788=$B789)*1)=0),MAX(T$6:T788)+1,0))</f>
        <v/>
      </c>
      <c r="U789" s="157" t="str">
        <f>IF($B789="","",IF($Q789="yes",MAX(U$6:U788)+IF(OR($I789="",COUNTIF($R:$R,$I789)&gt;0),1,COUNTIF($B:$B,$I789)),0))</f>
        <v/>
      </c>
      <c r="V789" s="143"/>
    </row>
    <row r="790" spans="1:22" ht="15" customHeight="1" x14ac:dyDescent="0.25">
      <c r="A790" s="152">
        <f t="shared" si="38"/>
        <v>784</v>
      </c>
      <c r="B790" s="170"/>
      <c r="C790" s="170"/>
      <c r="D790" s="170"/>
      <c r="E790" s="170"/>
      <c r="F790" s="170"/>
      <c r="G790" s="175"/>
      <c r="H790" s="175"/>
      <c r="I790" s="170"/>
      <c r="J790" s="176"/>
      <c r="K790" s="153"/>
      <c r="L790" s="170"/>
      <c r="M790" s="170"/>
      <c r="N790" s="170" t="s">
        <v>40</v>
      </c>
      <c r="O790" s="170"/>
      <c r="P790" s="170"/>
      <c r="Q790" s="158" t="str">
        <f t="shared" si="36"/>
        <v/>
      </c>
      <c r="R790" s="159" t="str">
        <f t="shared" si="37"/>
        <v/>
      </c>
      <c r="S790" s="156"/>
      <c r="T790" s="157" t="str">
        <f>IF($B790="","",IF(AND($Q790="yes",SUMPRODUCT((T$6:T789&gt;0)*($B$6:$B789=$B790)*1)=0),MAX(T$6:T789)+1,0))</f>
        <v/>
      </c>
      <c r="U790" s="157" t="str">
        <f>IF($B790="","",IF($Q790="yes",MAX(U$6:U789)+IF(OR($I790="",COUNTIF($R:$R,$I790)&gt;0),1,COUNTIF($B:$B,$I790)),0))</f>
        <v/>
      </c>
      <c r="V790" s="143"/>
    </row>
    <row r="791" spans="1:22" ht="15" customHeight="1" x14ac:dyDescent="0.25">
      <c r="A791" s="152">
        <f t="shared" si="38"/>
        <v>785</v>
      </c>
      <c r="B791" s="170"/>
      <c r="C791" s="170"/>
      <c r="D791" s="170"/>
      <c r="E791" s="170"/>
      <c r="F791" s="170"/>
      <c r="G791" s="175"/>
      <c r="H791" s="175"/>
      <c r="I791" s="170"/>
      <c r="J791" s="176"/>
      <c r="K791" s="153"/>
      <c r="L791" s="170"/>
      <c r="M791" s="170"/>
      <c r="N791" s="170" t="s">
        <v>40</v>
      </c>
      <c r="O791" s="170"/>
      <c r="P791" s="170"/>
      <c r="Q791" s="158" t="str">
        <f t="shared" si="36"/>
        <v/>
      </c>
      <c r="R791" s="159" t="str">
        <f t="shared" si="37"/>
        <v/>
      </c>
      <c r="S791" s="156"/>
      <c r="T791" s="157" t="str">
        <f>IF($B791="","",IF(AND($Q791="yes",SUMPRODUCT((T$6:T790&gt;0)*($B$6:$B790=$B791)*1)=0),MAX(T$6:T790)+1,0))</f>
        <v/>
      </c>
      <c r="U791" s="157" t="str">
        <f>IF($B791="","",IF($Q791="yes",MAX(U$6:U790)+IF(OR($I791="",COUNTIF($R:$R,$I791)&gt;0),1,COUNTIF($B:$B,$I791)),0))</f>
        <v/>
      </c>
      <c r="V791" s="143"/>
    </row>
    <row r="792" spans="1:22" ht="15" customHeight="1" x14ac:dyDescent="0.25">
      <c r="A792" s="152">
        <f t="shared" si="38"/>
        <v>786</v>
      </c>
      <c r="B792" s="170"/>
      <c r="C792" s="170"/>
      <c r="D792" s="170"/>
      <c r="E792" s="170"/>
      <c r="F792" s="170"/>
      <c r="G792" s="175"/>
      <c r="H792" s="175"/>
      <c r="I792" s="170"/>
      <c r="J792" s="176"/>
      <c r="K792" s="153"/>
      <c r="L792" s="170"/>
      <c r="M792" s="170"/>
      <c r="N792" s="170" t="s">
        <v>40</v>
      </c>
      <c r="O792" s="170"/>
      <c r="P792" s="170"/>
      <c r="Q792" s="158" t="str">
        <f t="shared" si="36"/>
        <v/>
      </c>
      <c r="R792" s="159" t="str">
        <f t="shared" si="37"/>
        <v/>
      </c>
      <c r="S792" s="156"/>
      <c r="T792" s="157" t="str">
        <f>IF($B792="","",IF(AND($Q792="yes",SUMPRODUCT((T$6:T791&gt;0)*($B$6:$B791=$B792)*1)=0),MAX(T$6:T791)+1,0))</f>
        <v/>
      </c>
      <c r="U792" s="157" t="str">
        <f>IF($B792="","",IF($Q792="yes",MAX(U$6:U791)+IF(OR($I792="",COUNTIF($R:$R,$I792)&gt;0),1,COUNTIF($B:$B,$I792)),0))</f>
        <v/>
      </c>
      <c r="V792" s="143"/>
    </row>
    <row r="793" spans="1:22" ht="15" customHeight="1" x14ac:dyDescent="0.25">
      <c r="A793" s="152">
        <f t="shared" si="38"/>
        <v>787</v>
      </c>
      <c r="B793" s="170"/>
      <c r="C793" s="170"/>
      <c r="D793" s="170"/>
      <c r="E793" s="170"/>
      <c r="F793" s="170"/>
      <c r="G793" s="175"/>
      <c r="H793" s="175"/>
      <c r="I793" s="170"/>
      <c r="J793" s="176"/>
      <c r="K793" s="153"/>
      <c r="L793" s="170"/>
      <c r="M793" s="170"/>
      <c r="N793" s="170" t="s">
        <v>40</v>
      </c>
      <c r="O793" s="170"/>
      <c r="P793" s="170"/>
      <c r="Q793" s="158" t="str">
        <f t="shared" si="36"/>
        <v/>
      </c>
      <c r="R793" s="159" t="str">
        <f t="shared" si="37"/>
        <v/>
      </c>
      <c r="S793" s="156"/>
      <c r="T793" s="157" t="str">
        <f>IF($B793="","",IF(AND($Q793="yes",SUMPRODUCT((T$6:T792&gt;0)*($B$6:$B792=$B793)*1)=0),MAX(T$6:T792)+1,0))</f>
        <v/>
      </c>
      <c r="U793" s="157" t="str">
        <f>IF($B793="","",IF($Q793="yes",MAX(U$6:U792)+IF(OR($I793="",COUNTIF($R:$R,$I793)&gt;0),1,COUNTIF($B:$B,$I793)),0))</f>
        <v/>
      </c>
      <c r="V793" s="143"/>
    </row>
    <row r="794" spans="1:22" ht="15" customHeight="1" x14ac:dyDescent="0.25">
      <c r="A794" s="152">
        <f t="shared" si="38"/>
        <v>788</v>
      </c>
      <c r="B794" s="170"/>
      <c r="C794" s="170"/>
      <c r="D794" s="170"/>
      <c r="E794" s="170"/>
      <c r="F794" s="170"/>
      <c r="G794" s="175"/>
      <c r="H794" s="175"/>
      <c r="I794" s="170"/>
      <c r="J794" s="176"/>
      <c r="K794" s="153"/>
      <c r="L794" s="170"/>
      <c r="M794" s="170"/>
      <c r="N794" s="170" t="s">
        <v>40</v>
      </c>
      <c r="O794" s="170"/>
      <c r="P794" s="170"/>
      <c r="Q794" s="158" t="str">
        <f t="shared" si="36"/>
        <v/>
      </c>
      <c r="R794" s="159" t="str">
        <f t="shared" si="37"/>
        <v/>
      </c>
      <c r="S794" s="156"/>
      <c r="T794" s="157" t="str">
        <f>IF($B794="","",IF(AND($Q794="yes",SUMPRODUCT((T$6:T793&gt;0)*($B$6:$B793=$B794)*1)=0),MAX(T$6:T793)+1,0))</f>
        <v/>
      </c>
      <c r="U794" s="157" t="str">
        <f>IF($B794="","",IF($Q794="yes",MAX(U$6:U793)+IF(OR($I794="",COUNTIF($R:$R,$I794)&gt;0),1,COUNTIF($B:$B,$I794)),0))</f>
        <v/>
      </c>
      <c r="V794" s="143"/>
    </row>
    <row r="795" spans="1:22" ht="15" customHeight="1" x14ac:dyDescent="0.25">
      <c r="A795" s="152">
        <f t="shared" si="38"/>
        <v>789</v>
      </c>
      <c r="B795" s="170"/>
      <c r="C795" s="170"/>
      <c r="D795" s="170"/>
      <c r="E795" s="170"/>
      <c r="F795" s="170"/>
      <c r="G795" s="175"/>
      <c r="H795" s="175"/>
      <c r="I795" s="170"/>
      <c r="J795" s="176"/>
      <c r="K795" s="153"/>
      <c r="L795" s="170"/>
      <c r="M795" s="170"/>
      <c r="N795" s="170" t="s">
        <v>40</v>
      </c>
      <c r="O795" s="170"/>
      <c r="P795" s="170"/>
      <c r="Q795" s="158" t="str">
        <f t="shared" si="36"/>
        <v/>
      </c>
      <c r="R795" s="159" t="str">
        <f t="shared" si="37"/>
        <v/>
      </c>
      <c r="S795" s="156"/>
      <c r="T795" s="157" t="str">
        <f>IF($B795="","",IF(AND($Q795="yes",SUMPRODUCT((T$6:T794&gt;0)*($B$6:$B794=$B795)*1)=0),MAX(T$6:T794)+1,0))</f>
        <v/>
      </c>
      <c r="U795" s="157" t="str">
        <f>IF($B795="","",IF($Q795="yes",MAX(U$6:U794)+IF(OR($I795="",COUNTIF($R:$R,$I795)&gt;0),1,COUNTIF($B:$B,$I795)),0))</f>
        <v/>
      </c>
      <c r="V795" s="143"/>
    </row>
    <row r="796" spans="1:22" ht="15" customHeight="1" x14ac:dyDescent="0.25">
      <c r="A796" s="152">
        <f t="shared" si="38"/>
        <v>790</v>
      </c>
      <c r="B796" s="170"/>
      <c r="C796" s="170"/>
      <c r="D796" s="170"/>
      <c r="E796" s="170"/>
      <c r="F796" s="170"/>
      <c r="G796" s="175"/>
      <c r="H796" s="175"/>
      <c r="I796" s="170"/>
      <c r="J796" s="176"/>
      <c r="K796" s="153"/>
      <c r="L796" s="170"/>
      <c r="M796" s="170"/>
      <c r="N796" s="170" t="s">
        <v>40</v>
      </c>
      <c r="O796" s="170"/>
      <c r="P796" s="170"/>
      <c r="Q796" s="158" t="str">
        <f t="shared" si="36"/>
        <v/>
      </c>
      <c r="R796" s="159" t="str">
        <f t="shared" si="37"/>
        <v/>
      </c>
      <c r="S796" s="156"/>
      <c r="T796" s="157" t="str">
        <f>IF($B796="","",IF(AND($Q796="yes",SUMPRODUCT((T$6:T795&gt;0)*($B$6:$B795=$B796)*1)=0),MAX(T$6:T795)+1,0))</f>
        <v/>
      </c>
      <c r="U796" s="157" t="str">
        <f>IF($B796="","",IF($Q796="yes",MAX(U$6:U795)+IF(OR($I796="",COUNTIF($R:$R,$I796)&gt;0),1,COUNTIF($B:$B,$I796)),0))</f>
        <v/>
      </c>
      <c r="V796" s="143"/>
    </row>
    <row r="797" spans="1:22" ht="15" customHeight="1" x14ac:dyDescent="0.25">
      <c r="A797" s="152">
        <f t="shared" si="38"/>
        <v>791</v>
      </c>
      <c r="B797" s="170"/>
      <c r="C797" s="170"/>
      <c r="D797" s="170"/>
      <c r="E797" s="170"/>
      <c r="F797" s="170"/>
      <c r="G797" s="175"/>
      <c r="H797" s="175"/>
      <c r="I797" s="170"/>
      <c r="J797" s="176"/>
      <c r="K797" s="153"/>
      <c r="L797" s="170"/>
      <c r="M797" s="170"/>
      <c r="N797" s="170" t="s">
        <v>40</v>
      </c>
      <c r="O797" s="170"/>
      <c r="P797" s="170"/>
      <c r="Q797" s="158" t="str">
        <f t="shared" si="36"/>
        <v/>
      </c>
      <c r="R797" s="159" t="str">
        <f t="shared" si="37"/>
        <v/>
      </c>
      <c r="S797" s="156"/>
      <c r="T797" s="157" t="str">
        <f>IF($B797="","",IF(AND($Q797="yes",SUMPRODUCT((T$6:T796&gt;0)*($B$6:$B796=$B797)*1)=0),MAX(T$6:T796)+1,0))</f>
        <v/>
      </c>
      <c r="U797" s="157" t="str">
        <f>IF($B797="","",IF($Q797="yes",MAX(U$6:U796)+IF(OR($I797="",COUNTIF($R:$R,$I797)&gt;0),1,COUNTIF($B:$B,$I797)),0))</f>
        <v/>
      </c>
      <c r="V797" s="143"/>
    </row>
    <row r="798" spans="1:22" ht="15" customHeight="1" x14ac:dyDescent="0.25">
      <c r="A798" s="152">
        <f t="shared" si="38"/>
        <v>792</v>
      </c>
      <c r="B798" s="170"/>
      <c r="C798" s="170"/>
      <c r="D798" s="170"/>
      <c r="E798" s="170"/>
      <c r="F798" s="170"/>
      <c r="G798" s="175"/>
      <c r="H798" s="175"/>
      <c r="I798" s="170"/>
      <c r="J798" s="176"/>
      <c r="K798" s="153"/>
      <c r="L798" s="170"/>
      <c r="M798" s="170"/>
      <c r="N798" s="170" t="s">
        <v>40</v>
      </c>
      <c r="O798" s="170"/>
      <c r="P798" s="170"/>
      <c r="Q798" s="158" t="str">
        <f t="shared" si="36"/>
        <v/>
      </c>
      <c r="R798" s="159" t="str">
        <f t="shared" si="37"/>
        <v/>
      </c>
      <c r="S798" s="156"/>
      <c r="T798" s="157" t="str">
        <f>IF($B798="","",IF(AND($Q798="yes",SUMPRODUCT((T$6:T797&gt;0)*($B$6:$B797=$B798)*1)=0),MAX(T$6:T797)+1,0))</f>
        <v/>
      </c>
      <c r="U798" s="157" t="str">
        <f>IF($B798="","",IF($Q798="yes",MAX(U$6:U797)+IF(OR($I798="",COUNTIF($R:$R,$I798)&gt;0),1,COUNTIF($B:$B,$I798)),0))</f>
        <v/>
      </c>
      <c r="V798" s="143"/>
    </row>
    <row r="799" spans="1:22" ht="15" customHeight="1" x14ac:dyDescent="0.25">
      <c r="A799" s="152">
        <f t="shared" si="38"/>
        <v>793</v>
      </c>
      <c r="B799" s="170"/>
      <c r="C799" s="170"/>
      <c r="D799" s="170"/>
      <c r="E799" s="170"/>
      <c r="F799" s="170"/>
      <c r="G799" s="175"/>
      <c r="H799" s="175"/>
      <c r="I799" s="170"/>
      <c r="J799" s="176"/>
      <c r="K799" s="153"/>
      <c r="L799" s="170"/>
      <c r="M799" s="170"/>
      <c r="N799" s="170" t="s">
        <v>40</v>
      </c>
      <c r="O799" s="170"/>
      <c r="P799" s="170"/>
      <c r="Q799" s="158" t="str">
        <f t="shared" si="36"/>
        <v/>
      </c>
      <c r="R799" s="159" t="str">
        <f t="shared" si="37"/>
        <v/>
      </c>
      <c r="S799" s="156"/>
      <c r="T799" s="157" t="str">
        <f>IF($B799="","",IF(AND($Q799="yes",SUMPRODUCT((T$6:T798&gt;0)*($B$6:$B798=$B799)*1)=0),MAX(T$6:T798)+1,0))</f>
        <v/>
      </c>
      <c r="U799" s="157" t="str">
        <f>IF($B799="","",IF($Q799="yes",MAX(U$6:U798)+IF(OR($I799="",COUNTIF($R:$R,$I799)&gt;0),1,COUNTIF($B:$B,$I799)),0))</f>
        <v/>
      </c>
      <c r="V799" s="143"/>
    </row>
    <row r="800" spans="1:22" ht="15" customHeight="1" x14ac:dyDescent="0.25">
      <c r="A800" s="152">
        <f t="shared" si="38"/>
        <v>794</v>
      </c>
      <c r="B800" s="170"/>
      <c r="C800" s="170"/>
      <c r="D800" s="170"/>
      <c r="E800" s="170"/>
      <c r="F800" s="170"/>
      <c r="G800" s="175"/>
      <c r="H800" s="175"/>
      <c r="I800" s="170"/>
      <c r="J800" s="176"/>
      <c r="K800" s="153"/>
      <c r="L800" s="170"/>
      <c r="M800" s="170"/>
      <c r="N800" s="170" t="s">
        <v>40</v>
      </c>
      <c r="O800" s="170"/>
      <c r="P800" s="170"/>
      <c r="Q800" s="158" t="str">
        <f t="shared" si="36"/>
        <v/>
      </c>
      <c r="R800" s="159" t="str">
        <f t="shared" si="37"/>
        <v/>
      </c>
      <c r="S800" s="156"/>
      <c r="T800" s="157" t="str">
        <f>IF($B800="","",IF(AND($Q800="yes",SUMPRODUCT((T$6:T799&gt;0)*($B$6:$B799=$B800)*1)=0),MAX(T$6:T799)+1,0))</f>
        <v/>
      </c>
      <c r="U800" s="157" t="str">
        <f>IF($B800="","",IF($Q800="yes",MAX(U$6:U799)+IF(OR($I800="",COUNTIF($R:$R,$I800)&gt;0),1,COUNTIF($B:$B,$I800)),0))</f>
        <v/>
      </c>
      <c r="V800" s="143"/>
    </row>
    <row r="801" spans="1:22" ht="15" customHeight="1" x14ac:dyDescent="0.25">
      <c r="A801" s="152">
        <f t="shared" si="38"/>
        <v>795</v>
      </c>
      <c r="B801" s="170"/>
      <c r="C801" s="170"/>
      <c r="D801" s="170"/>
      <c r="E801" s="170"/>
      <c r="F801" s="170"/>
      <c r="G801" s="175"/>
      <c r="H801" s="175"/>
      <c r="I801" s="170"/>
      <c r="J801" s="176"/>
      <c r="K801" s="153"/>
      <c r="L801" s="170"/>
      <c r="M801" s="170"/>
      <c r="N801" s="170" t="s">
        <v>40</v>
      </c>
      <c r="O801" s="170"/>
      <c r="P801" s="170"/>
      <c r="Q801" s="158" t="str">
        <f t="shared" si="36"/>
        <v/>
      </c>
      <c r="R801" s="159" t="str">
        <f t="shared" si="37"/>
        <v/>
      </c>
      <c r="S801" s="156"/>
      <c r="T801" s="157" t="str">
        <f>IF($B801="","",IF(AND($Q801="yes",SUMPRODUCT((T$6:T800&gt;0)*($B$6:$B800=$B801)*1)=0),MAX(T$6:T800)+1,0))</f>
        <v/>
      </c>
      <c r="U801" s="157" t="str">
        <f>IF($B801="","",IF($Q801="yes",MAX(U$6:U800)+IF(OR($I801="",COUNTIF($R:$R,$I801)&gt;0),1,COUNTIF($B:$B,$I801)),0))</f>
        <v/>
      </c>
      <c r="V801" s="143"/>
    </row>
    <row r="802" spans="1:22" ht="15" customHeight="1" x14ac:dyDescent="0.25">
      <c r="A802" s="152">
        <f t="shared" si="38"/>
        <v>796</v>
      </c>
      <c r="B802" s="170"/>
      <c r="C802" s="170"/>
      <c r="D802" s="170"/>
      <c r="E802" s="170"/>
      <c r="F802" s="170"/>
      <c r="G802" s="175"/>
      <c r="H802" s="175"/>
      <c r="I802" s="170"/>
      <c r="J802" s="176"/>
      <c r="K802" s="153"/>
      <c r="L802" s="170"/>
      <c r="M802" s="170"/>
      <c r="N802" s="170" t="s">
        <v>40</v>
      </c>
      <c r="O802" s="170"/>
      <c r="P802" s="170"/>
      <c r="Q802" s="158" t="str">
        <f t="shared" si="36"/>
        <v/>
      </c>
      <c r="R802" s="159" t="str">
        <f t="shared" si="37"/>
        <v/>
      </c>
      <c r="S802" s="156"/>
      <c r="T802" s="157" t="str">
        <f>IF($B802="","",IF(AND($Q802="yes",SUMPRODUCT((T$6:T801&gt;0)*($B$6:$B801=$B802)*1)=0),MAX(T$6:T801)+1,0))</f>
        <v/>
      </c>
      <c r="U802" s="157" t="str">
        <f>IF($B802="","",IF($Q802="yes",MAX(U$6:U801)+IF(OR($I802="",COUNTIF($R:$R,$I802)&gt;0),1,COUNTIF($B:$B,$I802)),0))</f>
        <v/>
      </c>
      <c r="V802" s="143"/>
    </row>
    <row r="803" spans="1:22" ht="15" customHeight="1" x14ac:dyDescent="0.25">
      <c r="A803" s="152">
        <f t="shared" si="38"/>
        <v>797</v>
      </c>
      <c r="B803" s="170"/>
      <c r="C803" s="170"/>
      <c r="D803" s="170"/>
      <c r="E803" s="170"/>
      <c r="F803" s="170"/>
      <c r="G803" s="175"/>
      <c r="H803" s="175"/>
      <c r="I803" s="170"/>
      <c r="J803" s="176"/>
      <c r="K803" s="153"/>
      <c r="L803" s="170"/>
      <c r="M803" s="170"/>
      <c r="N803" s="170" t="s">
        <v>40</v>
      </c>
      <c r="O803" s="170"/>
      <c r="P803" s="170"/>
      <c r="Q803" s="158" t="str">
        <f t="shared" si="36"/>
        <v/>
      </c>
      <c r="R803" s="159" t="str">
        <f t="shared" si="37"/>
        <v/>
      </c>
      <c r="S803" s="156"/>
      <c r="T803" s="157" t="str">
        <f>IF($B803="","",IF(AND($Q803="yes",SUMPRODUCT((T$6:T802&gt;0)*($B$6:$B802=$B803)*1)=0),MAX(T$6:T802)+1,0))</f>
        <v/>
      </c>
      <c r="U803" s="157" t="str">
        <f>IF($B803="","",IF($Q803="yes",MAX(U$6:U802)+IF(OR($I803="",COUNTIF($R:$R,$I803)&gt;0),1,COUNTIF($B:$B,$I803)),0))</f>
        <v/>
      </c>
      <c r="V803" s="143"/>
    </row>
    <row r="804" spans="1:22" ht="15" customHeight="1" x14ac:dyDescent="0.25">
      <c r="A804" s="152">
        <f t="shared" si="38"/>
        <v>798</v>
      </c>
      <c r="B804" s="170"/>
      <c r="C804" s="170"/>
      <c r="D804" s="170"/>
      <c r="E804" s="170"/>
      <c r="F804" s="170"/>
      <c r="G804" s="175"/>
      <c r="H804" s="175"/>
      <c r="I804" s="170"/>
      <c r="J804" s="176"/>
      <c r="K804" s="153"/>
      <c r="L804" s="170"/>
      <c r="M804" s="170"/>
      <c r="N804" s="170" t="s">
        <v>40</v>
      </c>
      <c r="O804" s="170"/>
      <c r="P804" s="170"/>
      <c r="Q804" s="158" t="str">
        <f t="shared" si="36"/>
        <v/>
      </c>
      <c r="R804" s="159" t="str">
        <f t="shared" si="37"/>
        <v/>
      </c>
      <c r="S804" s="156"/>
      <c r="T804" s="157" t="str">
        <f>IF($B804="","",IF(AND($Q804="yes",SUMPRODUCT((T$6:T803&gt;0)*($B$6:$B803=$B804)*1)=0),MAX(T$6:T803)+1,0))</f>
        <v/>
      </c>
      <c r="U804" s="157" t="str">
        <f>IF($B804="","",IF($Q804="yes",MAX(U$6:U803)+IF(OR($I804="",COUNTIF($R:$R,$I804)&gt;0),1,COUNTIF($B:$B,$I804)),0))</f>
        <v/>
      </c>
      <c r="V804" s="143"/>
    </row>
    <row r="805" spans="1:22" ht="15" customHeight="1" x14ac:dyDescent="0.25">
      <c r="A805" s="152">
        <f t="shared" si="38"/>
        <v>799</v>
      </c>
      <c r="B805" s="170"/>
      <c r="C805" s="170"/>
      <c r="D805" s="170"/>
      <c r="E805" s="170"/>
      <c r="F805" s="170"/>
      <c r="G805" s="175"/>
      <c r="H805" s="175"/>
      <c r="I805" s="170"/>
      <c r="J805" s="176"/>
      <c r="K805" s="153"/>
      <c r="L805" s="170"/>
      <c r="M805" s="170"/>
      <c r="N805" s="170" t="s">
        <v>40</v>
      </c>
      <c r="O805" s="170"/>
      <c r="P805" s="170"/>
      <c r="Q805" s="158" t="str">
        <f t="shared" si="36"/>
        <v/>
      </c>
      <c r="R805" s="159" t="str">
        <f t="shared" si="37"/>
        <v/>
      </c>
      <c r="S805" s="156"/>
      <c r="T805" s="157" t="str">
        <f>IF($B805="","",IF(AND($Q805="yes",SUMPRODUCT((T$6:T804&gt;0)*($B$6:$B804=$B805)*1)=0),MAX(T$6:T804)+1,0))</f>
        <v/>
      </c>
      <c r="U805" s="157" t="str">
        <f>IF($B805="","",IF($Q805="yes",MAX(U$6:U804)+IF(OR($I805="",COUNTIF($R:$R,$I805)&gt;0),1,COUNTIF($B:$B,$I805)),0))</f>
        <v/>
      </c>
      <c r="V805" s="143"/>
    </row>
    <row r="806" spans="1:22" ht="15" customHeight="1" x14ac:dyDescent="0.25">
      <c r="A806" s="152">
        <f t="shared" si="38"/>
        <v>800</v>
      </c>
      <c r="B806" s="170"/>
      <c r="C806" s="170"/>
      <c r="D806" s="170"/>
      <c r="E806" s="170"/>
      <c r="F806" s="170"/>
      <c r="G806" s="175"/>
      <c r="H806" s="175"/>
      <c r="I806" s="170"/>
      <c r="J806" s="176"/>
      <c r="K806" s="153"/>
      <c r="L806" s="170"/>
      <c r="M806" s="170"/>
      <c r="N806" s="170" t="s">
        <v>40</v>
      </c>
      <c r="O806" s="170"/>
      <c r="P806" s="170"/>
      <c r="Q806" s="158" t="str">
        <f t="shared" si="36"/>
        <v/>
      </c>
      <c r="R806" s="159" t="str">
        <f t="shared" si="37"/>
        <v/>
      </c>
      <c r="S806" s="156"/>
      <c r="T806" s="157" t="str">
        <f>IF($B806="","",IF(AND($Q806="yes",SUMPRODUCT((T$6:T805&gt;0)*($B$6:$B805=$B806)*1)=0),MAX(T$6:T805)+1,0))</f>
        <v/>
      </c>
      <c r="U806" s="157" t="str">
        <f>IF($B806="","",IF($Q806="yes",MAX(U$6:U805)+IF(OR($I806="",COUNTIF($R:$R,$I806)&gt;0),1,COUNTIF($B:$B,$I806)),0))</f>
        <v/>
      </c>
      <c r="V806" s="143"/>
    </row>
    <row r="807" spans="1:22" ht="15" customHeight="1" x14ac:dyDescent="0.25">
      <c r="A807" s="152">
        <f t="shared" si="38"/>
        <v>801</v>
      </c>
      <c r="B807" s="170"/>
      <c r="C807" s="170"/>
      <c r="D807" s="170"/>
      <c r="E807" s="170"/>
      <c r="F807" s="170"/>
      <c r="G807" s="175"/>
      <c r="H807" s="175"/>
      <c r="I807" s="170"/>
      <c r="J807" s="176"/>
      <c r="K807" s="153"/>
      <c r="L807" s="170"/>
      <c r="M807" s="170"/>
      <c r="N807" s="170" t="s">
        <v>40</v>
      </c>
      <c r="O807" s="170"/>
      <c r="P807" s="170"/>
      <c r="Q807" s="158" t="str">
        <f t="shared" si="36"/>
        <v/>
      </c>
      <c r="R807" s="159" t="str">
        <f t="shared" si="37"/>
        <v/>
      </c>
      <c r="S807" s="156"/>
      <c r="T807" s="157" t="str">
        <f>IF($B807="","",IF(AND($Q807="yes",SUMPRODUCT((T$6:T806&gt;0)*($B$6:$B806=$B807)*1)=0),MAX(T$6:T806)+1,0))</f>
        <v/>
      </c>
      <c r="U807" s="157" t="str">
        <f>IF($B807="","",IF($Q807="yes",MAX(U$6:U806)+IF(OR($I807="",COUNTIF($R:$R,$I807)&gt;0),1,COUNTIF($B:$B,$I807)),0))</f>
        <v/>
      </c>
      <c r="V807" s="143"/>
    </row>
    <row r="808" spans="1:22" ht="15" customHeight="1" x14ac:dyDescent="0.25">
      <c r="A808" s="152">
        <f t="shared" si="38"/>
        <v>802</v>
      </c>
      <c r="B808" s="170"/>
      <c r="C808" s="170"/>
      <c r="D808" s="170"/>
      <c r="E808" s="170"/>
      <c r="F808" s="170"/>
      <c r="G808" s="175"/>
      <c r="H808" s="175"/>
      <c r="I808" s="170"/>
      <c r="J808" s="176"/>
      <c r="K808" s="153"/>
      <c r="L808" s="170"/>
      <c r="M808" s="170"/>
      <c r="N808" s="170" t="s">
        <v>40</v>
      </c>
      <c r="O808" s="170"/>
      <c r="P808" s="170"/>
      <c r="Q808" s="158" t="str">
        <f t="shared" si="36"/>
        <v/>
      </c>
      <c r="R808" s="159" t="str">
        <f t="shared" si="37"/>
        <v/>
      </c>
      <c r="S808" s="156"/>
      <c r="T808" s="157" t="str">
        <f>IF($B808="","",IF(AND($Q808="yes",SUMPRODUCT((T$6:T807&gt;0)*($B$6:$B807=$B808)*1)=0),MAX(T$6:T807)+1,0))</f>
        <v/>
      </c>
      <c r="U808" s="157" t="str">
        <f>IF($B808="","",IF($Q808="yes",MAX(U$6:U807)+IF(OR($I808="",COUNTIF($R:$R,$I808)&gt;0),1,COUNTIF($B:$B,$I808)),0))</f>
        <v/>
      </c>
      <c r="V808" s="143"/>
    </row>
    <row r="809" spans="1:22" ht="15" customHeight="1" x14ac:dyDescent="0.25">
      <c r="A809" s="152">
        <f t="shared" si="38"/>
        <v>803</v>
      </c>
      <c r="B809" s="170"/>
      <c r="C809" s="170"/>
      <c r="D809" s="170"/>
      <c r="E809" s="170"/>
      <c r="F809" s="170"/>
      <c r="G809" s="175"/>
      <c r="H809" s="175"/>
      <c r="I809" s="170"/>
      <c r="J809" s="176"/>
      <c r="K809" s="153"/>
      <c r="L809" s="170"/>
      <c r="M809" s="170"/>
      <c r="N809" s="170" t="s">
        <v>40</v>
      </c>
      <c r="O809" s="170"/>
      <c r="P809" s="170"/>
      <c r="Q809" s="158" t="str">
        <f t="shared" si="36"/>
        <v/>
      </c>
      <c r="R809" s="159" t="str">
        <f t="shared" si="37"/>
        <v/>
      </c>
      <c r="S809" s="156"/>
      <c r="T809" s="157" t="str">
        <f>IF($B809="","",IF(AND($Q809="yes",SUMPRODUCT((T$6:T808&gt;0)*($B$6:$B808=$B809)*1)=0),MAX(T$6:T808)+1,0))</f>
        <v/>
      </c>
      <c r="U809" s="157" t="str">
        <f>IF($B809="","",IF($Q809="yes",MAX(U$6:U808)+IF(OR($I809="",COUNTIF($R:$R,$I809)&gt;0),1,COUNTIF($B:$B,$I809)),0))</f>
        <v/>
      </c>
      <c r="V809" s="143"/>
    </row>
    <row r="810" spans="1:22" ht="15" customHeight="1" x14ac:dyDescent="0.25">
      <c r="A810" s="152">
        <f t="shared" si="38"/>
        <v>804</v>
      </c>
      <c r="B810" s="170"/>
      <c r="C810" s="170"/>
      <c r="D810" s="170"/>
      <c r="E810" s="170"/>
      <c r="F810" s="170"/>
      <c r="G810" s="175"/>
      <c r="H810" s="175"/>
      <c r="I810" s="170"/>
      <c r="J810" s="176"/>
      <c r="K810" s="153"/>
      <c r="L810" s="170"/>
      <c r="M810" s="170"/>
      <c r="N810" s="170" t="s">
        <v>40</v>
      </c>
      <c r="O810" s="170"/>
      <c r="P810" s="170"/>
      <c r="Q810" s="158" t="str">
        <f t="shared" si="36"/>
        <v/>
      </c>
      <c r="R810" s="159" t="str">
        <f t="shared" si="37"/>
        <v/>
      </c>
      <c r="S810" s="156"/>
      <c r="T810" s="157" t="str">
        <f>IF($B810="","",IF(AND($Q810="yes",SUMPRODUCT((T$6:T809&gt;0)*($B$6:$B809=$B810)*1)=0),MAX(T$6:T809)+1,0))</f>
        <v/>
      </c>
      <c r="U810" s="157" t="str">
        <f>IF($B810="","",IF($Q810="yes",MAX(U$6:U809)+IF(OR($I810="",COUNTIF($R:$R,$I810)&gt;0),1,COUNTIF($B:$B,$I810)),0))</f>
        <v/>
      </c>
      <c r="V810" s="143"/>
    </row>
    <row r="811" spans="1:22" ht="15" customHeight="1" x14ac:dyDescent="0.25">
      <c r="A811" s="152">
        <f t="shared" si="38"/>
        <v>805</v>
      </c>
      <c r="B811" s="170"/>
      <c r="C811" s="170"/>
      <c r="D811" s="170"/>
      <c r="E811" s="170"/>
      <c r="F811" s="170"/>
      <c r="G811" s="175"/>
      <c r="H811" s="175"/>
      <c r="I811" s="170"/>
      <c r="J811" s="176"/>
      <c r="K811" s="153"/>
      <c r="L811" s="170"/>
      <c r="M811" s="170"/>
      <c r="N811" s="170" t="s">
        <v>40</v>
      </c>
      <c r="O811" s="170"/>
      <c r="P811" s="170"/>
      <c r="Q811" s="158" t="str">
        <f t="shared" si="36"/>
        <v/>
      </c>
      <c r="R811" s="159" t="str">
        <f t="shared" si="37"/>
        <v/>
      </c>
      <c r="S811" s="156"/>
      <c r="T811" s="157" t="str">
        <f>IF($B811="","",IF(AND($Q811="yes",SUMPRODUCT((T$6:T810&gt;0)*($B$6:$B810=$B811)*1)=0),MAX(T$6:T810)+1,0))</f>
        <v/>
      </c>
      <c r="U811" s="157" t="str">
        <f>IF($B811="","",IF($Q811="yes",MAX(U$6:U810)+IF(OR($I811="",COUNTIF($R:$R,$I811)&gt;0),1,COUNTIF($B:$B,$I811)),0))</f>
        <v/>
      </c>
      <c r="V811" s="143"/>
    </row>
    <row r="812" spans="1:22" ht="15" customHeight="1" x14ac:dyDescent="0.25">
      <c r="A812" s="152">
        <f t="shared" si="38"/>
        <v>806</v>
      </c>
      <c r="B812" s="170"/>
      <c r="C812" s="170"/>
      <c r="D812" s="170"/>
      <c r="E812" s="170"/>
      <c r="F812" s="170"/>
      <c r="G812" s="175"/>
      <c r="H812" s="175"/>
      <c r="I812" s="170"/>
      <c r="J812" s="176"/>
      <c r="K812" s="153"/>
      <c r="L812" s="170"/>
      <c r="M812" s="170"/>
      <c r="N812" s="170" t="s">
        <v>40</v>
      </c>
      <c r="O812" s="170"/>
      <c r="P812" s="170"/>
      <c r="Q812" s="158" t="str">
        <f t="shared" si="36"/>
        <v/>
      </c>
      <c r="R812" s="159" t="str">
        <f t="shared" si="37"/>
        <v/>
      </c>
      <c r="S812" s="156"/>
      <c r="T812" s="157" t="str">
        <f>IF($B812="","",IF(AND($Q812="yes",SUMPRODUCT((T$6:T811&gt;0)*($B$6:$B811=$B812)*1)=0),MAX(T$6:T811)+1,0))</f>
        <v/>
      </c>
      <c r="U812" s="157" t="str">
        <f>IF($B812="","",IF($Q812="yes",MAX(U$6:U811)+IF(OR($I812="",COUNTIF($R:$R,$I812)&gt;0),1,COUNTIF($B:$B,$I812)),0))</f>
        <v/>
      </c>
      <c r="V812" s="143"/>
    </row>
    <row r="813" spans="1:22" ht="15" customHeight="1" x14ac:dyDescent="0.25">
      <c r="A813" s="152">
        <f t="shared" si="38"/>
        <v>807</v>
      </c>
      <c r="B813" s="170"/>
      <c r="C813" s="170"/>
      <c r="D813" s="170"/>
      <c r="E813" s="170"/>
      <c r="F813" s="170"/>
      <c r="G813" s="175"/>
      <c r="H813" s="175"/>
      <c r="I813" s="170"/>
      <c r="J813" s="176"/>
      <c r="K813" s="153"/>
      <c r="L813" s="170"/>
      <c r="M813" s="170"/>
      <c r="N813" s="170" t="s">
        <v>40</v>
      </c>
      <c r="O813" s="170"/>
      <c r="P813" s="170"/>
      <c r="Q813" s="158" t="str">
        <f t="shared" si="36"/>
        <v/>
      </c>
      <c r="R813" s="159" t="str">
        <f t="shared" si="37"/>
        <v/>
      </c>
      <c r="S813" s="156"/>
      <c r="T813" s="157" t="str">
        <f>IF($B813="","",IF(AND($Q813="yes",SUMPRODUCT((T$6:T812&gt;0)*($B$6:$B812=$B813)*1)=0),MAX(T$6:T812)+1,0))</f>
        <v/>
      </c>
      <c r="U813" s="157" t="str">
        <f>IF($B813="","",IF($Q813="yes",MAX(U$6:U812)+IF(OR($I813="",COUNTIF($R:$R,$I813)&gt;0),1,COUNTIF($B:$B,$I813)),0))</f>
        <v/>
      </c>
      <c r="V813" s="143"/>
    </row>
    <row r="814" spans="1:22" ht="15" customHeight="1" x14ac:dyDescent="0.25">
      <c r="A814" s="152">
        <f t="shared" si="38"/>
        <v>808</v>
      </c>
      <c r="B814" s="170"/>
      <c r="C814" s="170"/>
      <c r="D814" s="170"/>
      <c r="E814" s="170"/>
      <c r="F814" s="170"/>
      <c r="G814" s="175"/>
      <c r="H814" s="175"/>
      <c r="I814" s="170"/>
      <c r="J814" s="176"/>
      <c r="K814" s="153"/>
      <c r="L814" s="170"/>
      <c r="M814" s="170"/>
      <c r="N814" s="170" t="s">
        <v>40</v>
      </c>
      <c r="O814" s="170"/>
      <c r="P814" s="170"/>
      <c r="Q814" s="158" t="str">
        <f t="shared" si="36"/>
        <v/>
      </c>
      <c r="R814" s="159" t="str">
        <f t="shared" si="37"/>
        <v/>
      </c>
      <c r="S814" s="156"/>
      <c r="T814" s="157" t="str">
        <f>IF($B814="","",IF(AND($Q814="yes",SUMPRODUCT((T$6:T813&gt;0)*($B$6:$B813=$B814)*1)=0),MAX(T$6:T813)+1,0))</f>
        <v/>
      </c>
      <c r="U814" s="157" t="str">
        <f>IF($B814="","",IF($Q814="yes",MAX(U$6:U813)+IF(OR($I814="",COUNTIF($R:$R,$I814)&gt;0),1,COUNTIF($B:$B,$I814)),0))</f>
        <v/>
      </c>
      <c r="V814" s="143"/>
    </row>
    <row r="815" spans="1:22" ht="15" customHeight="1" x14ac:dyDescent="0.25">
      <c r="A815" s="152">
        <f t="shared" si="38"/>
        <v>809</v>
      </c>
      <c r="B815" s="170"/>
      <c r="C815" s="170"/>
      <c r="D815" s="170"/>
      <c r="E815" s="170"/>
      <c r="F815" s="170"/>
      <c r="G815" s="175"/>
      <c r="H815" s="175"/>
      <c r="I815" s="170"/>
      <c r="J815" s="176"/>
      <c r="K815" s="153"/>
      <c r="L815" s="170"/>
      <c r="M815" s="170"/>
      <c r="N815" s="170" t="s">
        <v>40</v>
      </c>
      <c r="O815" s="170"/>
      <c r="P815" s="170"/>
      <c r="Q815" s="158" t="str">
        <f t="shared" si="36"/>
        <v/>
      </c>
      <c r="R815" s="159" t="str">
        <f t="shared" si="37"/>
        <v/>
      </c>
      <c r="S815" s="156"/>
      <c r="T815" s="157" t="str">
        <f>IF($B815="","",IF(AND($Q815="yes",SUMPRODUCT((T$6:T814&gt;0)*($B$6:$B814=$B815)*1)=0),MAX(T$6:T814)+1,0))</f>
        <v/>
      </c>
      <c r="U815" s="157" t="str">
        <f>IF($B815="","",IF($Q815="yes",MAX(U$6:U814)+IF(OR($I815="",COUNTIF($R:$R,$I815)&gt;0),1,COUNTIF($B:$B,$I815)),0))</f>
        <v/>
      </c>
      <c r="V815" s="143"/>
    </row>
    <row r="816" spans="1:22" ht="15" customHeight="1" x14ac:dyDescent="0.25">
      <c r="A816" s="152">
        <f t="shared" si="38"/>
        <v>810</v>
      </c>
      <c r="B816" s="170"/>
      <c r="C816" s="170"/>
      <c r="D816" s="170"/>
      <c r="E816" s="170"/>
      <c r="F816" s="170"/>
      <c r="G816" s="175"/>
      <c r="H816" s="175"/>
      <c r="I816" s="170"/>
      <c r="J816" s="176"/>
      <c r="K816" s="153"/>
      <c r="L816" s="170"/>
      <c r="M816" s="170"/>
      <c r="N816" s="170" t="s">
        <v>40</v>
      </c>
      <c r="O816" s="170"/>
      <c r="P816" s="170"/>
      <c r="Q816" s="158" t="str">
        <f t="shared" si="36"/>
        <v/>
      </c>
      <c r="R816" s="159" t="str">
        <f t="shared" si="37"/>
        <v/>
      </c>
      <c r="S816" s="156"/>
      <c r="T816" s="157" t="str">
        <f>IF($B816="","",IF(AND($Q816="yes",SUMPRODUCT((T$6:T815&gt;0)*($B$6:$B815=$B816)*1)=0),MAX(T$6:T815)+1,0))</f>
        <v/>
      </c>
      <c r="U816" s="157" t="str">
        <f>IF($B816="","",IF($Q816="yes",MAX(U$6:U815)+IF(OR($I816="",COUNTIF($R:$R,$I816)&gt;0),1,COUNTIF($B:$B,$I816)),0))</f>
        <v/>
      </c>
      <c r="V816" s="143"/>
    </row>
    <row r="817" spans="1:22" ht="15" customHeight="1" x14ac:dyDescent="0.25">
      <c r="A817" s="152">
        <f t="shared" si="38"/>
        <v>811</v>
      </c>
      <c r="B817" s="170"/>
      <c r="C817" s="170"/>
      <c r="D817" s="170"/>
      <c r="E817" s="170"/>
      <c r="F817" s="170"/>
      <c r="G817" s="175"/>
      <c r="H817" s="175"/>
      <c r="I817" s="170"/>
      <c r="J817" s="176"/>
      <c r="K817" s="153"/>
      <c r="L817" s="170"/>
      <c r="M817" s="170"/>
      <c r="N817" s="170" t="s">
        <v>40</v>
      </c>
      <c r="O817" s="170"/>
      <c r="P817" s="170"/>
      <c r="Q817" s="158" t="str">
        <f t="shared" si="36"/>
        <v/>
      </c>
      <c r="R817" s="159" t="str">
        <f t="shared" si="37"/>
        <v/>
      </c>
      <c r="S817" s="156"/>
      <c r="T817" s="157" t="str">
        <f>IF($B817="","",IF(AND($Q817="yes",SUMPRODUCT((T$6:T816&gt;0)*($B$6:$B816=$B817)*1)=0),MAX(T$6:T816)+1,0))</f>
        <v/>
      </c>
      <c r="U817" s="157" t="str">
        <f>IF($B817="","",IF($Q817="yes",MAX(U$6:U816)+IF(OR($I817="",COUNTIF($R:$R,$I817)&gt;0),1,COUNTIF($B:$B,$I817)),0))</f>
        <v/>
      </c>
      <c r="V817" s="143"/>
    </row>
    <row r="818" spans="1:22" ht="15" customHeight="1" x14ac:dyDescent="0.25">
      <c r="A818" s="152">
        <f t="shared" si="38"/>
        <v>812</v>
      </c>
      <c r="B818" s="170"/>
      <c r="C818" s="170"/>
      <c r="D818" s="170"/>
      <c r="E818" s="170"/>
      <c r="F818" s="170"/>
      <c r="G818" s="175"/>
      <c r="H818" s="175"/>
      <c r="I818" s="170"/>
      <c r="J818" s="176"/>
      <c r="K818" s="153"/>
      <c r="L818" s="170"/>
      <c r="M818" s="170"/>
      <c r="N818" s="170" t="s">
        <v>40</v>
      </c>
      <c r="O818" s="170"/>
      <c r="P818" s="170"/>
      <c r="Q818" s="158" t="str">
        <f t="shared" si="36"/>
        <v/>
      </c>
      <c r="R818" s="159" t="str">
        <f t="shared" si="37"/>
        <v/>
      </c>
      <c r="S818" s="156"/>
      <c r="T818" s="157" t="str">
        <f>IF($B818="","",IF(AND($Q818="yes",SUMPRODUCT((T$6:T817&gt;0)*($B$6:$B817=$B818)*1)=0),MAX(T$6:T817)+1,0))</f>
        <v/>
      </c>
      <c r="U818" s="157" t="str">
        <f>IF($B818="","",IF($Q818="yes",MAX(U$6:U817)+IF(OR($I818="",COUNTIF($R:$R,$I818)&gt;0),1,COUNTIF($B:$B,$I818)),0))</f>
        <v/>
      </c>
      <c r="V818" s="143"/>
    </row>
    <row r="819" spans="1:22" ht="15" customHeight="1" x14ac:dyDescent="0.25">
      <c r="A819" s="152">
        <f t="shared" si="38"/>
        <v>813</v>
      </c>
      <c r="B819" s="170"/>
      <c r="C819" s="170"/>
      <c r="D819" s="170"/>
      <c r="E819" s="170"/>
      <c r="F819" s="170"/>
      <c r="G819" s="175"/>
      <c r="H819" s="175"/>
      <c r="I819" s="170"/>
      <c r="J819" s="176"/>
      <c r="K819" s="153"/>
      <c r="L819" s="170"/>
      <c r="M819" s="170"/>
      <c r="N819" s="170" t="s">
        <v>40</v>
      </c>
      <c r="O819" s="170"/>
      <c r="P819" s="170"/>
      <c r="Q819" s="158" t="str">
        <f t="shared" si="36"/>
        <v/>
      </c>
      <c r="R819" s="159" t="str">
        <f t="shared" si="37"/>
        <v/>
      </c>
      <c r="S819" s="156"/>
      <c r="T819" s="157" t="str">
        <f>IF($B819="","",IF(AND($Q819="yes",SUMPRODUCT((T$6:T818&gt;0)*($B$6:$B818=$B819)*1)=0),MAX(T$6:T818)+1,0))</f>
        <v/>
      </c>
      <c r="U819" s="157" t="str">
        <f>IF($B819="","",IF($Q819="yes",MAX(U$6:U818)+IF(OR($I819="",COUNTIF($R:$R,$I819)&gt;0),1,COUNTIF($B:$B,$I819)),0))</f>
        <v/>
      </c>
      <c r="V819" s="143"/>
    </row>
    <row r="820" spans="1:22" ht="15" customHeight="1" x14ac:dyDescent="0.25">
      <c r="A820" s="152">
        <f t="shared" si="38"/>
        <v>814</v>
      </c>
      <c r="B820" s="170"/>
      <c r="C820" s="170"/>
      <c r="D820" s="170"/>
      <c r="E820" s="170"/>
      <c r="F820" s="170"/>
      <c r="G820" s="175"/>
      <c r="H820" s="175"/>
      <c r="I820" s="170"/>
      <c r="J820" s="176"/>
      <c r="K820" s="153"/>
      <c r="L820" s="170"/>
      <c r="M820" s="170"/>
      <c r="N820" s="170" t="s">
        <v>40</v>
      </c>
      <c r="O820" s="170"/>
      <c r="P820" s="170"/>
      <c r="Q820" s="158" t="str">
        <f t="shared" si="36"/>
        <v/>
      </c>
      <c r="R820" s="159" t="str">
        <f t="shared" si="37"/>
        <v/>
      </c>
      <c r="S820" s="156"/>
      <c r="T820" s="157" t="str">
        <f>IF($B820="","",IF(AND($Q820="yes",SUMPRODUCT((T$6:T819&gt;0)*($B$6:$B819=$B820)*1)=0),MAX(T$6:T819)+1,0))</f>
        <v/>
      </c>
      <c r="U820" s="157" t="str">
        <f>IF($B820="","",IF($Q820="yes",MAX(U$6:U819)+IF(OR($I820="",COUNTIF($R:$R,$I820)&gt;0),1,COUNTIF($B:$B,$I820)),0))</f>
        <v/>
      </c>
      <c r="V820" s="143"/>
    </row>
    <row r="821" spans="1:22" ht="15" customHeight="1" x14ac:dyDescent="0.25">
      <c r="A821" s="152">
        <f t="shared" si="38"/>
        <v>815</v>
      </c>
      <c r="B821" s="170"/>
      <c r="C821" s="170"/>
      <c r="D821" s="170"/>
      <c r="E821" s="170"/>
      <c r="F821" s="170"/>
      <c r="G821" s="175"/>
      <c r="H821" s="175"/>
      <c r="I821" s="170"/>
      <c r="J821" s="176"/>
      <c r="K821" s="153"/>
      <c r="L821" s="170"/>
      <c r="M821" s="170"/>
      <c r="N821" s="170" t="s">
        <v>40</v>
      </c>
      <c r="O821" s="170"/>
      <c r="P821" s="170"/>
      <c r="Q821" s="158" t="str">
        <f t="shared" si="36"/>
        <v/>
      </c>
      <c r="R821" s="159" t="str">
        <f t="shared" si="37"/>
        <v/>
      </c>
      <c r="S821" s="156"/>
      <c r="T821" s="157" t="str">
        <f>IF($B821="","",IF(AND($Q821="yes",SUMPRODUCT((T$6:T820&gt;0)*($B$6:$B820=$B821)*1)=0),MAX(T$6:T820)+1,0))</f>
        <v/>
      </c>
      <c r="U821" s="157" t="str">
        <f>IF($B821="","",IF($Q821="yes",MAX(U$6:U820)+IF(OR($I821="",COUNTIF($R:$R,$I821)&gt;0),1,COUNTIF($B:$B,$I821)),0))</f>
        <v/>
      </c>
      <c r="V821" s="143"/>
    </row>
    <row r="822" spans="1:22" ht="15" customHeight="1" x14ac:dyDescent="0.25">
      <c r="A822" s="152">
        <f t="shared" si="38"/>
        <v>816</v>
      </c>
      <c r="B822" s="170"/>
      <c r="C822" s="170"/>
      <c r="D822" s="170"/>
      <c r="E822" s="170"/>
      <c r="F822" s="170"/>
      <c r="G822" s="175"/>
      <c r="H822" s="175"/>
      <c r="I822" s="170"/>
      <c r="J822" s="176"/>
      <c r="K822" s="153"/>
      <c r="L822" s="170"/>
      <c r="M822" s="170"/>
      <c r="N822" s="170" t="s">
        <v>40</v>
      </c>
      <c r="O822" s="170"/>
      <c r="P822" s="170"/>
      <c r="Q822" s="158" t="str">
        <f t="shared" si="36"/>
        <v/>
      </c>
      <c r="R822" s="159" t="str">
        <f t="shared" si="37"/>
        <v/>
      </c>
      <c r="S822" s="156"/>
      <c r="T822" s="157" t="str">
        <f>IF($B822="","",IF(AND($Q822="yes",SUMPRODUCT((T$6:T821&gt;0)*($B$6:$B821=$B822)*1)=0),MAX(T$6:T821)+1,0))</f>
        <v/>
      </c>
      <c r="U822" s="157" t="str">
        <f>IF($B822="","",IF($Q822="yes",MAX(U$6:U821)+IF(OR($I822="",COUNTIF($R:$R,$I822)&gt;0),1,COUNTIF($B:$B,$I822)),0))</f>
        <v/>
      </c>
      <c r="V822" s="143"/>
    </row>
    <row r="823" spans="1:22" ht="15" customHeight="1" x14ac:dyDescent="0.25">
      <c r="A823" s="152">
        <f t="shared" si="38"/>
        <v>817</v>
      </c>
      <c r="B823" s="170"/>
      <c r="C823" s="170"/>
      <c r="D823" s="170"/>
      <c r="E823" s="170"/>
      <c r="F823" s="170"/>
      <c r="G823" s="175"/>
      <c r="H823" s="175"/>
      <c r="I823" s="170"/>
      <c r="J823" s="176"/>
      <c r="K823" s="153"/>
      <c r="L823" s="170"/>
      <c r="M823" s="170"/>
      <c r="N823" s="170" t="s">
        <v>40</v>
      </c>
      <c r="O823" s="170"/>
      <c r="P823" s="170"/>
      <c r="Q823" s="158" t="str">
        <f t="shared" si="36"/>
        <v/>
      </c>
      <c r="R823" s="159" t="str">
        <f t="shared" si="37"/>
        <v/>
      </c>
      <c r="S823" s="156"/>
      <c r="T823" s="157" t="str">
        <f>IF($B823="","",IF(AND($Q823="yes",SUMPRODUCT((T$6:T822&gt;0)*($B$6:$B822=$B823)*1)=0),MAX(T$6:T822)+1,0))</f>
        <v/>
      </c>
      <c r="U823" s="157" t="str">
        <f>IF($B823="","",IF($Q823="yes",MAX(U$6:U822)+IF(OR($I823="",COUNTIF($R:$R,$I823)&gt;0),1,COUNTIF($B:$B,$I823)),0))</f>
        <v/>
      </c>
      <c r="V823" s="143"/>
    </row>
    <row r="824" spans="1:22" ht="15" customHeight="1" x14ac:dyDescent="0.25">
      <c r="A824" s="152">
        <f t="shared" si="38"/>
        <v>818</v>
      </c>
      <c r="B824" s="170"/>
      <c r="C824" s="170"/>
      <c r="D824" s="170"/>
      <c r="E824" s="170"/>
      <c r="F824" s="170"/>
      <c r="G824" s="175"/>
      <c r="H824" s="175"/>
      <c r="I824" s="170"/>
      <c r="J824" s="176"/>
      <c r="K824" s="153"/>
      <c r="L824" s="170"/>
      <c r="M824" s="170"/>
      <c r="N824" s="170" t="s">
        <v>40</v>
      </c>
      <c r="O824" s="170"/>
      <c r="P824" s="170"/>
      <c r="Q824" s="158" t="str">
        <f t="shared" si="36"/>
        <v/>
      </c>
      <c r="R824" s="159" t="str">
        <f t="shared" si="37"/>
        <v/>
      </c>
      <c r="S824" s="156"/>
      <c r="T824" s="157" t="str">
        <f>IF($B824="","",IF(AND($Q824="yes",SUMPRODUCT((T$6:T823&gt;0)*($B$6:$B823=$B824)*1)=0),MAX(T$6:T823)+1,0))</f>
        <v/>
      </c>
      <c r="U824" s="157" t="str">
        <f>IF($B824="","",IF($Q824="yes",MAX(U$6:U823)+IF(OR($I824="",COUNTIF($R:$R,$I824)&gt;0),1,COUNTIF($B:$B,$I824)),0))</f>
        <v/>
      </c>
      <c r="V824" s="143"/>
    </row>
    <row r="825" spans="1:22" ht="15" customHeight="1" x14ac:dyDescent="0.25">
      <c r="A825" s="152">
        <f t="shared" si="38"/>
        <v>819</v>
      </c>
      <c r="B825" s="170"/>
      <c r="C825" s="170"/>
      <c r="D825" s="170"/>
      <c r="E825" s="170"/>
      <c r="F825" s="170"/>
      <c r="G825" s="175"/>
      <c r="H825" s="175"/>
      <c r="I825" s="170"/>
      <c r="J825" s="176"/>
      <c r="K825" s="153"/>
      <c r="L825" s="170"/>
      <c r="M825" s="170"/>
      <c r="N825" s="170" t="s">
        <v>40</v>
      </c>
      <c r="O825" s="170"/>
      <c r="P825" s="170"/>
      <c r="Q825" s="158" t="str">
        <f t="shared" si="36"/>
        <v/>
      </c>
      <c r="R825" s="159" t="str">
        <f t="shared" si="37"/>
        <v/>
      </c>
      <c r="S825" s="156"/>
      <c r="T825" s="157" t="str">
        <f>IF($B825="","",IF(AND($Q825="yes",SUMPRODUCT((T$6:T824&gt;0)*($B$6:$B824=$B825)*1)=0),MAX(T$6:T824)+1,0))</f>
        <v/>
      </c>
      <c r="U825" s="157" t="str">
        <f>IF($B825="","",IF($Q825="yes",MAX(U$6:U824)+IF(OR($I825="",COUNTIF($R:$R,$I825)&gt;0),1,COUNTIF($B:$B,$I825)),0))</f>
        <v/>
      </c>
      <c r="V825" s="143"/>
    </row>
    <row r="826" spans="1:22" ht="15" customHeight="1" x14ac:dyDescent="0.25">
      <c r="A826" s="152">
        <f t="shared" si="38"/>
        <v>820</v>
      </c>
      <c r="B826" s="170"/>
      <c r="C826" s="170"/>
      <c r="D826" s="170"/>
      <c r="E826" s="170"/>
      <c r="F826" s="170"/>
      <c r="G826" s="175"/>
      <c r="H826" s="175"/>
      <c r="I826" s="170"/>
      <c r="J826" s="176"/>
      <c r="K826" s="153"/>
      <c r="L826" s="170"/>
      <c r="M826" s="170"/>
      <c r="N826" s="170" t="s">
        <v>40</v>
      </c>
      <c r="O826" s="170"/>
      <c r="P826" s="170"/>
      <c r="Q826" s="158" t="str">
        <f t="shared" si="36"/>
        <v/>
      </c>
      <c r="R826" s="159" t="str">
        <f t="shared" si="37"/>
        <v/>
      </c>
      <c r="S826" s="156"/>
      <c r="T826" s="157" t="str">
        <f>IF($B826="","",IF(AND($Q826="yes",SUMPRODUCT((T$6:T825&gt;0)*($B$6:$B825=$B826)*1)=0),MAX(T$6:T825)+1,0))</f>
        <v/>
      </c>
      <c r="U826" s="157" t="str">
        <f>IF($B826="","",IF($Q826="yes",MAX(U$6:U825)+IF(OR($I826="",COUNTIF($R:$R,$I826)&gt;0),1,COUNTIF($B:$B,$I826)),0))</f>
        <v/>
      </c>
      <c r="V826" s="143"/>
    </row>
    <row r="827" spans="1:22" ht="15" customHeight="1" x14ac:dyDescent="0.25">
      <c r="A827" s="152">
        <f t="shared" si="38"/>
        <v>821</v>
      </c>
      <c r="B827" s="170"/>
      <c r="C827" s="170"/>
      <c r="D827" s="170"/>
      <c r="E827" s="170"/>
      <c r="F827" s="170"/>
      <c r="G827" s="175"/>
      <c r="H827" s="175"/>
      <c r="I827" s="170"/>
      <c r="J827" s="176"/>
      <c r="K827" s="153"/>
      <c r="L827" s="170"/>
      <c r="M827" s="170"/>
      <c r="N827" s="170" t="s">
        <v>40</v>
      </c>
      <c r="O827" s="170"/>
      <c r="P827" s="170"/>
      <c r="Q827" s="158" t="str">
        <f t="shared" si="36"/>
        <v/>
      </c>
      <c r="R827" s="159" t="str">
        <f t="shared" si="37"/>
        <v/>
      </c>
      <c r="S827" s="156"/>
      <c r="T827" s="157" t="str">
        <f>IF($B827="","",IF(AND($Q827="yes",SUMPRODUCT((T$6:T826&gt;0)*($B$6:$B826=$B827)*1)=0),MAX(T$6:T826)+1,0))</f>
        <v/>
      </c>
      <c r="U827" s="157" t="str">
        <f>IF($B827="","",IF($Q827="yes",MAX(U$6:U826)+IF(OR($I827="",COUNTIF($R:$R,$I827)&gt;0),1,COUNTIF($B:$B,$I827)),0))</f>
        <v/>
      </c>
      <c r="V827" s="143"/>
    </row>
    <row r="828" spans="1:22" ht="15" customHeight="1" x14ac:dyDescent="0.25">
      <c r="A828" s="152">
        <f t="shared" si="38"/>
        <v>822</v>
      </c>
      <c r="B828" s="170"/>
      <c r="C828" s="170"/>
      <c r="D828" s="170"/>
      <c r="E828" s="170"/>
      <c r="F828" s="170"/>
      <c r="G828" s="175"/>
      <c r="H828" s="175"/>
      <c r="I828" s="170"/>
      <c r="J828" s="176"/>
      <c r="K828" s="153"/>
      <c r="L828" s="170"/>
      <c r="M828" s="170"/>
      <c r="N828" s="170" t="s">
        <v>40</v>
      </c>
      <c r="O828" s="170"/>
      <c r="P828" s="170"/>
      <c r="Q828" s="158" t="str">
        <f t="shared" si="36"/>
        <v/>
      </c>
      <c r="R828" s="159" t="str">
        <f t="shared" si="37"/>
        <v/>
      </c>
      <c r="S828" s="156"/>
      <c r="T828" s="157" t="str">
        <f>IF($B828="","",IF(AND($Q828="yes",SUMPRODUCT((T$6:T827&gt;0)*($B$6:$B827=$B828)*1)=0),MAX(T$6:T827)+1,0))</f>
        <v/>
      </c>
      <c r="U828" s="157" t="str">
        <f>IF($B828="","",IF($Q828="yes",MAX(U$6:U827)+IF(OR($I828="",COUNTIF($R:$R,$I828)&gt;0),1,COUNTIF($B:$B,$I828)),0))</f>
        <v/>
      </c>
      <c r="V828" s="143"/>
    </row>
    <row r="829" spans="1:22" ht="15" customHeight="1" x14ac:dyDescent="0.25">
      <c r="A829" s="152">
        <f t="shared" si="38"/>
        <v>823</v>
      </c>
      <c r="B829" s="170"/>
      <c r="C829" s="170"/>
      <c r="D829" s="170"/>
      <c r="E829" s="170"/>
      <c r="F829" s="170"/>
      <c r="G829" s="175"/>
      <c r="H829" s="175"/>
      <c r="I829" s="170"/>
      <c r="J829" s="176"/>
      <c r="K829" s="153"/>
      <c r="L829" s="170"/>
      <c r="M829" s="170"/>
      <c r="N829" s="170" t="s">
        <v>40</v>
      </c>
      <c r="O829" s="170"/>
      <c r="P829" s="170"/>
      <c r="Q829" s="158" t="str">
        <f t="shared" si="36"/>
        <v/>
      </c>
      <c r="R829" s="159" t="str">
        <f t="shared" si="37"/>
        <v/>
      </c>
      <c r="S829" s="156"/>
      <c r="T829" s="157" t="str">
        <f>IF($B829="","",IF(AND($Q829="yes",SUMPRODUCT((T$6:T828&gt;0)*($B$6:$B828=$B829)*1)=0),MAX(T$6:T828)+1,0))</f>
        <v/>
      </c>
      <c r="U829" s="157" t="str">
        <f>IF($B829="","",IF($Q829="yes",MAX(U$6:U828)+IF(OR($I829="",COUNTIF($R:$R,$I829)&gt;0),1,COUNTIF($B:$B,$I829)),0))</f>
        <v/>
      </c>
      <c r="V829" s="143"/>
    </row>
    <row r="830" spans="1:22" ht="15" customHeight="1" x14ac:dyDescent="0.25">
      <c r="A830" s="152">
        <f t="shared" si="38"/>
        <v>824</v>
      </c>
      <c r="B830" s="170"/>
      <c r="C830" s="170"/>
      <c r="D830" s="170"/>
      <c r="E830" s="170"/>
      <c r="F830" s="170"/>
      <c r="G830" s="175"/>
      <c r="H830" s="175"/>
      <c r="I830" s="170"/>
      <c r="J830" s="176"/>
      <c r="K830" s="153"/>
      <c r="L830" s="170"/>
      <c r="M830" s="170"/>
      <c r="N830" s="170" t="s">
        <v>40</v>
      </c>
      <c r="O830" s="170"/>
      <c r="P830" s="170"/>
      <c r="Q830" s="158" t="str">
        <f t="shared" si="36"/>
        <v/>
      </c>
      <c r="R830" s="159" t="str">
        <f t="shared" si="37"/>
        <v/>
      </c>
      <c r="S830" s="156"/>
      <c r="T830" s="157" t="str">
        <f>IF($B830="","",IF(AND($Q830="yes",SUMPRODUCT((T$6:T829&gt;0)*($B$6:$B829=$B830)*1)=0),MAX(T$6:T829)+1,0))</f>
        <v/>
      </c>
      <c r="U830" s="157" t="str">
        <f>IF($B830="","",IF($Q830="yes",MAX(U$6:U829)+IF(OR($I830="",COUNTIF($R:$R,$I830)&gt;0),1,COUNTIF($B:$B,$I830)),0))</f>
        <v/>
      </c>
      <c r="V830" s="143"/>
    </row>
    <row r="831" spans="1:22" ht="15" customHeight="1" x14ac:dyDescent="0.25">
      <c r="A831" s="152">
        <f t="shared" si="38"/>
        <v>825</v>
      </c>
      <c r="B831" s="170"/>
      <c r="C831" s="170"/>
      <c r="D831" s="170"/>
      <c r="E831" s="170"/>
      <c r="F831" s="170"/>
      <c r="G831" s="175"/>
      <c r="H831" s="175"/>
      <c r="I831" s="170"/>
      <c r="J831" s="176"/>
      <c r="K831" s="153"/>
      <c r="L831" s="170"/>
      <c r="M831" s="170"/>
      <c r="N831" s="170" t="s">
        <v>40</v>
      </c>
      <c r="O831" s="170"/>
      <c r="P831" s="170"/>
      <c r="Q831" s="158" t="str">
        <f t="shared" si="36"/>
        <v/>
      </c>
      <c r="R831" s="159" t="str">
        <f t="shared" si="37"/>
        <v/>
      </c>
      <c r="S831" s="156"/>
      <c r="T831" s="157" t="str">
        <f>IF($B831="","",IF(AND($Q831="yes",SUMPRODUCT((T$6:T830&gt;0)*($B$6:$B830=$B831)*1)=0),MAX(T$6:T830)+1,0))</f>
        <v/>
      </c>
      <c r="U831" s="157" t="str">
        <f>IF($B831="","",IF($Q831="yes",MAX(U$6:U830)+IF(OR($I831="",COUNTIF($R:$R,$I831)&gt;0),1,COUNTIF($B:$B,$I831)),0))</f>
        <v/>
      </c>
      <c r="V831" s="143"/>
    </row>
    <row r="832" spans="1:22" ht="15" customHeight="1" x14ac:dyDescent="0.25">
      <c r="A832" s="152">
        <f t="shared" si="38"/>
        <v>826</v>
      </c>
      <c r="B832" s="170"/>
      <c r="C832" s="170"/>
      <c r="D832" s="170"/>
      <c r="E832" s="170"/>
      <c r="F832" s="170"/>
      <c r="G832" s="175"/>
      <c r="H832" s="175"/>
      <c r="I832" s="170"/>
      <c r="J832" s="176"/>
      <c r="K832" s="153"/>
      <c r="L832" s="170"/>
      <c r="M832" s="170"/>
      <c r="N832" s="170" t="s">
        <v>40</v>
      </c>
      <c r="O832" s="170"/>
      <c r="P832" s="170"/>
      <c r="Q832" s="158" t="str">
        <f t="shared" si="36"/>
        <v/>
      </c>
      <c r="R832" s="159" t="str">
        <f t="shared" si="37"/>
        <v/>
      </c>
      <c r="S832" s="156"/>
      <c r="T832" s="157" t="str">
        <f>IF($B832="","",IF(AND($Q832="yes",SUMPRODUCT((T$6:T831&gt;0)*($B$6:$B831=$B832)*1)=0),MAX(T$6:T831)+1,0))</f>
        <v/>
      </c>
      <c r="U832" s="157" t="str">
        <f>IF($B832="","",IF($Q832="yes",MAX(U$6:U831)+IF(OR($I832="",COUNTIF($R:$R,$I832)&gt;0),1,COUNTIF($B:$B,$I832)),0))</f>
        <v/>
      </c>
      <c r="V832" s="143"/>
    </row>
    <row r="833" spans="1:22" ht="15" customHeight="1" x14ac:dyDescent="0.25">
      <c r="A833" s="152">
        <f t="shared" si="38"/>
        <v>827</v>
      </c>
      <c r="B833" s="170"/>
      <c r="C833" s="170"/>
      <c r="D833" s="170"/>
      <c r="E833" s="170"/>
      <c r="F833" s="170"/>
      <c r="G833" s="175"/>
      <c r="H833" s="175"/>
      <c r="I833" s="170"/>
      <c r="J833" s="176"/>
      <c r="K833" s="153"/>
      <c r="L833" s="170"/>
      <c r="M833" s="170"/>
      <c r="N833" s="170" t="s">
        <v>40</v>
      </c>
      <c r="O833" s="170"/>
      <c r="P833" s="170"/>
      <c r="Q833" s="158" t="str">
        <f t="shared" si="36"/>
        <v/>
      </c>
      <c r="R833" s="159" t="str">
        <f t="shared" si="37"/>
        <v/>
      </c>
      <c r="S833" s="156"/>
      <c r="T833" s="157" t="str">
        <f>IF($B833="","",IF(AND($Q833="yes",SUMPRODUCT((T$6:T832&gt;0)*($B$6:$B832=$B833)*1)=0),MAX(T$6:T832)+1,0))</f>
        <v/>
      </c>
      <c r="U833" s="157" t="str">
        <f>IF($B833="","",IF($Q833="yes",MAX(U$6:U832)+IF(OR($I833="",COUNTIF($R:$R,$I833)&gt;0),1,COUNTIF($B:$B,$I833)),0))</f>
        <v/>
      </c>
      <c r="V833" s="143"/>
    </row>
    <row r="834" spans="1:22" ht="15" customHeight="1" x14ac:dyDescent="0.25">
      <c r="A834" s="152">
        <f t="shared" si="38"/>
        <v>828</v>
      </c>
      <c r="B834" s="170"/>
      <c r="C834" s="170"/>
      <c r="D834" s="170"/>
      <c r="E834" s="170"/>
      <c r="F834" s="170"/>
      <c r="G834" s="175"/>
      <c r="H834" s="175"/>
      <c r="I834" s="170"/>
      <c r="J834" s="176"/>
      <c r="K834" s="153"/>
      <c r="L834" s="170"/>
      <c r="M834" s="170"/>
      <c r="N834" s="170" t="s">
        <v>40</v>
      </c>
      <c r="O834" s="170"/>
      <c r="P834" s="170"/>
      <c r="Q834" s="158" t="str">
        <f t="shared" si="36"/>
        <v/>
      </c>
      <c r="R834" s="159" t="str">
        <f t="shared" si="37"/>
        <v/>
      </c>
      <c r="S834" s="156"/>
      <c r="T834" s="157" t="str">
        <f>IF($B834="","",IF(AND($Q834="yes",SUMPRODUCT((T$6:T833&gt;0)*($B$6:$B833=$B834)*1)=0),MAX(T$6:T833)+1,0))</f>
        <v/>
      </c>
      <c r="U834" s="157" t="str">
        <f>IF($B834="","",IF($Q834="yes",MAX(U$6:U833)+IF(OR($I834="",COUNTIF($R:$R,$I834)&gt;0),1,COUNTIF($B:$B,$I834)),0))</f>
        <v/>
      </c>
      <c r="V834" s="143"/>
    </row>
    <row r="835" spans="1:22" ht="15" customHeight="1" x14ac:dyDescent="0.25">
      <c r="A835" s="152">
        <f t="shared" si="38"/>
        <v>829</v>
      </c>
      <c r="B835" s="170"/>
      <c r="C835" s="170"/>
      <c r="D835" s="170"/>
      <c r="E835" s="170"/>
      <c r="F835" s="170"/>
      <c r="G835" s="175"/>
      <c r="H835" s="175"/>
      <c r="I835" s="170"/>
      <c r="J835" s="176"/>
      <c r="K835" s="153"/>
      <c r="L835" s="170"/>
      <c r="M835" s="170"/>
      <c r="N835" s="170" t="s">
        <v>40</v>
      </c>
      <c r="O835" s="170"/>
      <c r="P835" s="170"/>
      <c r="Q835" s="158" t="str">
        <f t="shared" si="36"/>
        <v/>
      </c>
      <c r="R835" s="159" t="str">
        <f t="shared" si="37"/>
        <v/>
      </c>
      <c r="S835" s="156"/>
      <c r="T835" s="157" t="str">
        <f>IF($B835="","",IF(AND($Q835="yes",SUMPRODUCT((T$6:T834&gt;0)*($B$6:$B834=$B835)*1)=0),MAX(T$6:T834)+1,0))</f>
        <v/>
      </c>
      <c r="U835" s="157" t="str">
        <f>IF($B835="","",IF($Q835="yes",MAX(U$6:U834)+IF(OR($I835="",COUNTIF($R:$R,$I835)&gt;0),1,COUNTIF($B:$B,$I835)),0))</f>
        <v/>
      </c>
      <c r="V835" s="143"/>
    </row>
    <row r="836" spans="1:22" ht="15" customHeight="1" x14ac:dyDescent="0.25">
      <c r="A836" s="152">
        <f t="shared" si="38"/>
        <v>830</v>
      </c>
      <c r="B836" s="170"/>
      <c r="C836" s="170"/>
      <c r="D836" s="170"/>
      <c r="E836" s="170"/>
      <c r="F836" s="170"/>
      <c r="G836" s="175"/>
      <c r="H836" s="175"/>
      <c r="I836" s="170"/>
      <c r="J836" s="176"/>
      <c r="K836" s="153"/>
      <c r="L836" s="170"/>
      <c r="M836" s="170"/>
      <c r="N836" s="170" t="s">
        <v>40</v>
      </c>
      <c r="O836" s="170"/>
      <c r="P836" s="170"/>
      <c r="Q836" s="158" t="str">
        <f t="shared" si="36"/>
        <v/>
      </c>
      <c r="R836" s="159" t="str">
        <f t="shared" si="37"/>
        <v/>
      </c>
      <c r="S836" s="156"/>
      <c r="T836" s="157" t="str">
        <f>IF($B836="","",IF(AND($Q836="yes",SUMPRODUCT((T$6:T835&gt;0)*($B$6:$B835=$B836)*1)=0),MAX(T$6:T835)+1,0))</f>
        <v/>
      </c>
      <c r="U836" s="157" t="str">
        <f>IF($B836="","",IF($Q836="yes",MAX(U$6:U835)+IF(OR($I836="",COUNTIF($R:$R,$I836)&gt;0),1,COUNTIF($B:$B,$I836)),0))</f>
        <v/>
      </c>
      <c r="V836" s="143"/>
    </row>
    <row r="837" spans="1:22" ht="15" customHeight="1" x14ac:dyDescent="0.25">
      <c r="A837" s="152">
        <f t="shared" si="38"/>
        <v>831</v>
      </c>
      <c r="B837" s="170"/>
      <c r="C837" s="170"/>
      <c r="D837" s="170"/>
      <c r="E837" s="170"/>
      <c r="F837" s="170"/>
      <c r="G837" s="175"/>
      <c r="H837" s="175"/>
      <c r="I837" s="170"/>
      <c r="J837" s="176"/>
      <c r="K837" s="153"/>
      <c r="L837" s="170"/>
      <c r="M837" s="170"/>
      <c r="N837" s="170" t="s">
        <v>40</v>
      </c>
      <c r="O837" s="170"/>
      <c r="P837" s="170"/>
      <c r="Q837" s="158" t="str">
        <f t="shared" si="36"/>
        <v/>
      </c>
      <c r="R837" s="159" t="str">
        <f t="shared" si="37"/>
        <v/>
      </c>
      <c r="S837" s="156"/>
      <c r="T837" s="157" t="str">
        <f>IF($B837="","",IF(AND($Q837="yes",SUMPRODUCT((T$6:T836&gt;0)*($B$6:$B836=$B837)*1)=0),MAX(T$6:T836)+1,0))</f>
        <v/>
      </c>
      <c r="U837" s="157" t="str">
        <f>IF($B837="","",IF($Q837="yes",MAX(U$6:U836)+IF(OR($I837="",COUNTIF($R:$R,$I837)&gt;0),1,COUNTIF($B:$B,$I837)),0))</f>
        <v/>
      </c>
      <c r="V837" s="143"/>
    </row>
    <row r="838" spans="1:22" ht="15" customHeight="1" x14ac:dyDescent="0.25">
      <c r="A838" s="152">
        <f t="shared" si="38"/>
        <v>832</v>
      </c>
      <c r="B838" s="170"/>
      <c r="C838" s="170"/>
      <c r="D838" s="170"/>
      <c r="E838" s="170"/>
      <c r="F838" s="170"/>
      <c r="G838" s="175"/>
      <c r="H838" s="175"/>
      <c r="I838" s="170"/>
      <c r="J838" s="176"/>
      <c r="K838" s="153"/>
      <c r="L838" s="170"/>
      <c r="M838" s="170"/>
      <c r="N838" s="170" t="s">
        <v>40</v>
      </c>
      <c r="O838" s="170"/>
      <c r="P838" s="170"/>
      <c r="Q838" s="158" t="str">
        <f t="shared" si="36"/>
        <v/>
      </c>
      <c r="R838" s="159" t="str">
        <f t="shared" si="37"/>
        <v/>
      </c>
      <c r="S838" s="156"/>
      <c r="T838" s="157" t="str">
        <f>IF($B838="","",IF(AND($Q838="yes",SUMPRODUCT((T$6:T837&gt;0)*($B$6:$B837=$B838)*1)=0),MAX(T$6:T837)+1,0))</f>
        <v/>
      </c>
      <c r="U838" s="157" t="str">
        <f>IF($B838="","",IF($Q838="yes",MAX(U$6:U837)+IF(OR($I838="",COUNTIF($R:$R,$I838)&gt;0),1,COUNTIF($B:$B,$I838)),0))</f>
        <v/>
      </c>
      <c r="V838" s="143"/>
    </row>
    <row r="839" spans="1:22" ht="15" customHeight="1" x14ac:dyDescent="0.25">
      <c r="A839" s="152">
        <f t="shared" si="38"/>
        <v>833</v>
      </c>
      <c r="B839" s="170"/>
      <c r="C839" s="170"/>
      <c r="D839" s="170"/>
      <c r="E839" s="170"/>
      <c r="F839" s="170"/>
      <c r="G839" s="175"/>
      <c r="H839" s="175"/>
      <c r="I839" s="170"/>
      <c r="J839" s="176"/>
      <c r="K839" s="153"/>
      <c r="L839" s="170"/>
      <c r="M839" s="170"/>
      <c r="N839" s="170" t="s">
        <v>40</v>
      </c>
      <c r="O839" s="170"/>
      <c r="P839" s="170"/>
      <c r="Q839" s="158" t="str">
        <f t="shared" ref="Q839:Q902" si="39">IF($B839="","",IF(COUNTIF($L839:$P839,"=Yes")&gt;0,"Yes","No"))</f>
        <v/>
      </c>
      <c r="R839" s="159" t="str">
        <f t="shared" ref="R839:R902" si="40">IF($B839="","",IFERROR(IF($Q839="Yes",$B839,VLOOKUP($I839,LE_Inputs,COLUMNS(LE_Inputs),FALSE)),"None"))</f>
        <v/>
      </c>
      <c r="S839" s="156"/>
      <c r="T839" s="157" t="str">
        <f>IF($B839="","",IF(AND($Q839="yes",SUMPRODUCT((T$6:T838&gt;0)*($B$6:$B838=$B839)*1)=0),MAX(T$6:T838)+1,0))</f>
        <v/>
      </c>
      <c r="U839" s="157" t="str">
        <f>IF($B839="","",IF($Q839="yes",MAX(U$6:U838)+IF(OR($I839="",COUNTIF($R:$R,$I839)&gt;0),1,COUNTIF($B:$B,$I839)),0))</f>
        <v/>
      </c>
      <c r="V839" s="143"/>
    </row>
    <row r="840" spans="1:22" ht="15" customHeight="1" x14ac:dyDescent="0.25">
      <c r="A840" s="152">
        <f t="shared" si="38"/>
        <v>834</v>
      </c>
      <c r="B840" s="170"/>
      <c r="C840" s="170"/>
      <c r="D840" s="170"/>
      <c r="E840" s="170"/>
      <c r="F840" s="170"/>
      <c r="G840" s="175"/>
      <c r="H840" s="175"/>
      <c r="I840" s="170"/>
      <c r="J840" s="176"/>
      <c r="K840" s="153"/>
      <c r="L840" s="170"/>
      <c r="M840" s="170"/>
      <c r="N840" s="170" t="s">
        <v>40</v>
      </c>
      <c r="O840" s="170"/>
      <c r="P840" s="170"/>
      <c r="Q840" s="158" t="str">
        <f t="shared" si="39"/>
        <v/>
      </c>
      <c r="R840" s="159" t="str">
        <f t="shared" si="40"/>
        <v/>
      </c>
      <c r="S840" s="156"/>
      <c r="T840" s="157" t="str">
        <f>IF($B840="","",IF(AND($Q840="yes",SUMPRODUCT((T$6:T839&gt;0)*($B$6:$B839=$B840)*1)=0),MAX(T$6:T839)+1,0))</f>
        <v/>
      </c>
      <c r="U840" s="157" t="str">
        <f>IF($B840="","",IF($Q840="yes",MAX(U$6:U839)+IF(OR($I840="",COUNTIF($R:$R,$I840)&gt;0),1,COUNTIF($B:$B,$I840)),0))</f>
        <v/>
      </c>
      <c r="V840" s="143"/>
    </row>
    <row r="841" spans="1:22" ht="15" customHeight="1" x14ac:dyDescent="0.25">
      <c r="A841" s="152">
        <f t="shared" ref="A841:A904" si="41">A840+1</f>
        <v>835</v>
      </c>
      <c r="B841" s="170"/>
      <c r="C841" s="170"/>
      <c r="D841" s="170"/>
      <c r="E841" s="170"/>
      <c r="F841" s="170"/>
      <c r="G841" s="175"/>
      <c r="H841" s="175"/>
      <c r="I841" s="170"/>
      <c r="J841" s="176"/>
      <c r="K841" s="153"/>
      <c r="L841" s="170"/>
      <c r="M841" s="170"/>
      <c r="N841" s="170" t="s">
        <v>40</v>
      </c>
      <c r="O841" s="170"/>
      <c r="P841" s="170"/>
      <c r="Q841" s="158" t="str">
        <f t="shared" si="39"/>
        <v/>
      </c>
      <c r="R841" s="159" t="str">
        <f t="shared" si="40"/>
        <v/>
      </c>
      <c r="S841" s="156"/>
      <c r="T841" s="157" t="str">
        <f>IF($B841="","",IF(AND($Q841="yes",SUMPRODUCT((T$6:T840&gt;0)*($B$6:$B840=$B841)*1)=0),MAX(T$6:T840)+1,0))</f>
        <v/>
      </c>
      <c r="U841" s="157" t="str">
        <f>IF($B841="","",IF($Q841="yes",MAX(U$6:U840)+IF(OR($I841="",COUNTIF($R:$R,$I841)&gt;0),1,COUNTIF($B:$B,$I841)),0))</f>
        <v/>
      </c>
      <c r="V841" s="143"/>
    </row>
    <row r="842" spans="1:22" ht="15" customHeight="1" x14ac:dyDescent="0.25">
      <c r="A842" s="152">
        <f t="shared" si="41"/>
        <v>836</v>
      </c>
      <c r="B842" s="170"/>
      <c r="C842" s="170"/>
      <c r="D842" s="170"/>
      <c r="E842" s="170"/>
      <c r="F842" s="170"/>
      <c r="G842" s="175"/>
      <c r="H842" s="175"/>
      <c r="I842" s="170"/>
      <c r="J842" s="176"/>
      <c r="K842" s="153"/>
      <c r="L842" s="170"/>
      <c r="M842" s="170"/>
      <c r="N842" s="170" t="s">
        <v>40</v>
      </c>
      <c r="O842" s="170"/>
      <c r="P842" s="170"/>
      <c r="Q842" s="158" t="str">
        <f t="shared" si="39"/>
        <v/>
      </c>
      <c r="R842" s="159" t="str">
        <f t="shared" si="40"/>
        <v/>
      </c>
      <c r="S842" s="156"/>
      <c r="T842" s="157" t="str">
        <f>IF($B842="","",IF(AND($Q842="yes",SUMPRODUCT((T$6:T841&gt;0)*($B$6:$B841=$B842)*1)=0),MAX(T$6:T841)+1,0))</f>
        <v/>
      </c>
      <c r="U842" s="157" t="str">
        <f>IF($B842="","",IF($Q842="yes",MAX(U$6:U841)+IF(OR($I842="",COUNTIF($R:$R,$I842)&gt;0),1,COUNTIF($B:$B,$I842)),0))</f>
        <v/>
      </c>
      <c r="V842" s="143"/>
    </row>
    <row r="843" spans="1:22" ht="15" customHeight="1" x14ac:dyDescent="0.25">
      <c r="A843" s="152">
        <f t="shared" si="41"/>
        <v>837</v>
      </c>
      <c r="B843" s="170"/>
      <c r="C843" s="170"/>
      <c r="D843" s="170"/>
      <c r="E843" s="170"/>
      <c r="F843" s="170"/>
      <c r="G843" s="175"/>
      <c r="H843" s="175"/>
      <c r="I843" s="170"/>
      <c r="J843" s="176"/>
      <c r="K843" s="153"/>
      <c r="L843" s="170"/>
      <c r="M843" s="170"/>
      <c r="N843" s="170" t="s">
        <v>40</v>
      </c>
      <c r="O843" s="170"/>
      <c r="P843" s="170"/>
      <c r="Q843" s="158" t="str">
        <f t="shared" si="39"/>
        <v/>
      </c>
      <c r="R843" s="159" t="str">
        <f t="shared" si="40"/>
        <v/>
      </c>
      <c r="S843" s="156"/>
      <c r="T843" s="157" t="str">
        <f>IF($B843="","",IF(AND($Q843="yes",SUMPRODUCT((T$6:T842&gt;0)*($B$6:$B842=$B843)*1)=0),MAX(T$6:T842)+1,0))</f>
        <v/>
      </c>
      <c r="U843" s="157" t="str">
        <f>IF($B843="","",IF($Q843="yes",MAX(U$6:U842)+IF(OR($I843="",COUNTIF($R:$R,$I843)&gt;0),1,COUNTIF($B:$B,$I843)),0))</f>
        <v/>
      </c>
      <c r="V843" s="143"/>
    </row>
    <row r="844" spans="1:22" ht="15" customHeight="1" x14ac:dyDescent="0.25">
      <c r="A844" s="152">
        <f t="shared" si="41"/>
        <v>838</v>
      </c>
      <c r="B844" s="170"/>
      <c r="C844" s="170"/>
      <c r="D844" s="170"/>
      <c r="E844" s="170"/>
      <c r="F844" s="170"/>
      <c r="G844" s="175"/>
      <c r="H844" s="175"/>
      <c r="I844" s="170"/>
      <c r="J844" s="176"/>
      <c r="K844" s="153"/>
      <c r="L844" s="170"/>
      <c r="M844" s="170"/>
      <c r="N844" s="170" t="s">
        <v>40</v>
      </c>
      <c r="O844" s="170"/>
      <c r="P844" s="170"/>
      <c r="Q844" s="158" t="str">
        <f t="shared" si="39"/>
        <v/>
      </c>
      <c r="R844" s="159" t="str">
        <f t="shared" si="40"/>
        <v/>
      </c>
      <c r="S844" s="156"/>
      <c r="T844" s="157" t="str">
        <f>IF($B844="","",IF(AND($Q844="yes",SUMPRODUCT((T$6:T843&gt;0)*($B$6:$B843=$B844)*1)=0),MAX(T$6:T843)+1,0))</f>
        <v/>
      </c>
      <c r="U844" s="157" t="str">
        <f>IF($B844="","",IF($Q844="yes",MAX(U$6:U843)+IF(OR($I844="",COUNTIF($R:$R,$I844)&gt;0),1,COUNTIF($B:$B,$I844)),0))</f>
        <v/>
      </c>
      <c r="V844" s="143"/>
    </row>
    <row r="845" spans="1:22" ht="15" customHeight="1" x14ac:dyDescent="0.25">
      <c r="A845" s="152">
        <f t="shared" si="41"/>
        <v>839</v>
      </c>
      <c r="B845" s="170"/>
      <c r="C845" s="170"/>
      <c r="D845" s="170"/>
      <c r="E845" s="170"/>
      <c r="F845" s="170"/>
      <c r="G845" s="175"/>
      <c r="H845" s="175"/>
      <c r="I845" s="170"/>
      <c r="J845" s="176"/>
      <c r="K845" s="153"/>
      <c r="L845" s="170"/>
      <c r="M845" s="170"/>
      <c r="N845" s="170" t="s">
        <v>40</v>
      </c>
      <c r="O845" s="170"/>
      <c r="P845" s="170"/>
      <c r="Q845" s="158" t="str">
        <f t="shared" si="39"/>
        <v/>
      </c>
      <c r="R845" s="159" t="str">
        <f t="shared" si="40"/>
        <v/>
      </c>
      <c r="S845" s="156"/>
      <c r="T845" s="157" t="str">
        <f>IF($B845="","",IF(AND($Q845="yes",SUMPRODUCT((T$6:T844&gt;0)*($B$6:$B844=$B845)*1)=0),MAX(T$6:T844)+1,0))</f>
        <v/>
      </c>
      <c r="U845" s="157" t="str">
        <f>IF($B845="","",IF($Q845="yes",MAX(U$6:U844)+IF(OR($I845="",COUNTIF($R:$R,$I845)&gt;0),1,COUNTIF($B:$B,$I845)),0))</f>
        <v/>
      </c>
      <c r="V845" s="143"/>
    </row>
    <row r="846" spans="1:22" ht="15" customHeight="1" x14ac:dyDescent="0.25">
      <c r="A846" s="152">
        <f t="shared" si="41"/>
        <v>840</v>
      </c>
      <c r="B846" s="170"/>
      <c r="C846" s="170"/>
      <c r="D846" s="170"/>
      <c r="E846" s="170"/>
      <c r="F846" s="170"/>
      <c r="G846" s="175"/>
      <c r="H846" s="175"/>
      <c r="I846" s="170"/>
      <c r="J846" s="176"/>
      <c r="K846" s="153"/>
      <c r="L846" s="170"/>
      <c r="M846" s="170"/>
      <c r="N846" s="170" t="s">
        <v>40</v>
      </c>
      <c r="O846" s="170"/>
      <c r="P846" s="170"/>
      <c r="Q846" s="158" t="str">
        <f t="shared" si="39"/>
        <v/>
      </c>
      <c r="R846" s="159" t="str">
        <f t="shared" si="40"/>
        <v/>
      </c>
      <c r="S846" s="156"/>
      <c r="T846" s="157" t="str">
        <f>IF($B846="","",IF(AND($Q846="yes",SUMPRODUCT((T$6:T845&gt;0)*($B$6:$B845=$B846)*1)=0),MAX(T$6:T845)+1,0))</f>
        <v/>
      </c>
      <c r="U846" s="157" t="str">
        <f>IF($B846="","",IF($Q846="yes",MAX(U$6:U845)+IF(OR($I846="",COUNTIF($R:$R,$I846)&gt;0),1,COUNTIF($B:$B,$I846)),0))</f>
        <v/>
      </c>
      <c r="V846" s="143"/>
    </row>
    <row r="847" spans="1:22" ht="15" customHeight="1" x14ac:dyDescent="0.25">
      <c r="A847" s="152">
        <f t="shared" si="41"/>
        <v>841</v>
      </c>
      <c r="B847" s="170"/>
      <c r="C847" s="170"/>
      <c r="D847" s="170"/>
      <c r="E847" s="170"/>
      <c r="F847" s="170"/>
      <c r="G847" s="175"/>
      <c r="H847" s="175"/>
      <c r="I847" s="170"/>
      <c r="J847" s="176"/>
      <c r="K847" s="153"/>
      <c r="L847" s="170"/>
      <c r="M847" s="170"/>
      <c r="N847" s="170" t="s">
        <v>40</v>
      </c>
      <c r="O847" s="170"/>
      <c r="P847" s="170"/>
      <c r="Q847" s="158" t="str">
        <f t="shared" si="39"/>
        <v/>
      </c>
      <c r="R847" s="159" t="str">
        <f t="shared" si="40"/>
        <v/>
      </c>
      <c r="S847" s="156"/>
      <c r="T847" s="157" t="str">
        <f>IF($B847="","",IF(AND($Q847="yes",SUMPRODUCT((T$6:T846&gt;0)*($B$6:$B846=$B847)*1)=0),MAX(T$6:T846)+1,0))</f>
        <v/>
      </c>
      <c r="U847" s="157" t="str">
        <f>IF($B847="","",IF($Q847="yes",MAX(U$6:U846)+IF(OR($I847="",COUNTIF($R:$R,$I847)&gt;0),1,COUNTIF($B:$B,$I847)),0))</f>
        <v/>
      </c>
      <c r="V847" s="143"/>
    </row>
    <row r="848" spans="1:22" ht="15" customHeight="1" x14ac:dyDescent="0.25">
      <c r="A848" s="152">
        <f t="shared" si="41"/>
        <v>842</v>
      </c>
      <c r="B848" s="170"/>
      <c r="C848" s="170"/>
      <c r="D848" s="170"/>
      <c r="E848" s="170"/>
      <c r="F848" s="170"/>
      <c r="G848" s="175"/>
      <c r="H848" s="175"/>
      <c r="I848" s="170"/>
      <c r="J848" s="176"/>
      <c r="K848" s="153"/>
      <c r="L848" s="170"/>
      <c r="M848" s="170"/>
      <c r="N848" s="170" t="s">
        <v>40</v>
      </c>
      <c r="O848" s="170"/>
      <c r="P848" s="170"/>
      <c r="Q848" s="158" t="str">
        <f t="shared" si="39"/>
        <v/>
      </c>
      <c r="R848" s="159" t="str">
        <f t="shared" si="40"/>
        <v/>
      </c>
      <c r="S848" s="156"/>
      <c r="T848" s="157" t="str">
        <f>IF($B848="","",IF(AND($Q848="yes",SUMPRODUCT((T$6:T847&gt;0)*($B$6:$B847=$B848)*1)=0),MAX(T$6:T847)+1,0))</f>
        <v/>
      </c>
      <c r="U848" s="157" t="str">
        <f>IF($B848="","",IF($Q848="yes",MAX(U$6:U847)+IF(OR($I848="",COUNTIF($R:$R,$I848)&gt;0),1,COUNTIF($B:$B,$I848)),0))</f>
        <v/>
      </c>
      <c r="V848" s="143"/>
    </row>
    <row r="849" spans="1:22" ht="15" customHeight="1" x14ac:dyDescent="0.25">
      <c r="A849" s="152">
        <f t="shared" si="41"/>
        <v>843</v>
      </c>
      <c r="B849" s="170"/>
      <c r="C849" s="170"/>
      <c r="D849" s="170"/>
      <c r="E849" s="170"/>
      <c r="F849" s="170"/>
      <c r="G849" s="175"/>
      <c r="H849" s="175"/>
      <c r="I849" s="170"/>
      <c r="J849" s="176"/>
      <c r="K849" s="153"/>
      <c r="L849" s="170"/>
      <c r="M849" s="170"/>
      <c r="N849" s="170" t="s">
        <v>40</v>
      </c>
      <c r="O849" s="170"/>
      <c r="P849" s="170"/>
      <c r="Q849" s="158" t="str">
        <f t="shared" si="39"/>
        <v/>
      </c>
      <c r="R849" s="159" t="str">
        <f t="shared" si="40"/>
        <v/>
      </c>
      <c r="S849" s="156"/>
      <c r="T849" s="157" t="str">
        <f>IF($B849="","",IF(AND($Q849="yes",SUMPRODUCT((T$6:T848&gt;0)*($B$6:$B848=$B849)*1)=0),MAX(T$6:T848)+1,0))</f>
        <v/>
      </c>
      <c r="U849" s="157" t="str">
        <f>IF($B849="","",IF($Q849="yes",MAX(U$6:U848)+IF(OR($I849="",COUNTIF($R:$R,$I849)&gt;0),1,COUNTIF($B:$B,$I849)),0))</f>
        <v/>
      </c>
      <c r="V849" s="143"/>
    </row>
    <row r="850" spans="1:22" ht="15" customHeight="1" x14ac:dyDescent="0.25">
      <c r="A850" s="152">
        <f t="shared" si="41"/>
        <v>844</v>
      </c>
      <c r="B850" s="170"/>
      <c r="C850" s="170"/>
      <c r="D850" s="170"/>
      <c r="E850" s="170"/>
      <c r="F850" s="170"/>
      <c r="G850" s="175"/>
      <c r="H850" s="175"/>
      <c r="I850" s="170"/>
      <c r="J850" s="176"/>
      <c r="K850" s="153"/>
      <c r="L850" s="170"/>
      <c r="M850" s="170"/>
      <c r="N850" s="170" t="s">
        <v>40</v>
      </c>
      <c r="O850" s="170"/>
      <c r="P850" s="170"/>
      <c r="Q850" s="158" t="str">
        <f t="shared" si="39"/>
        <v/>
      </c>
      <c r="R850" s="159" t="str">
        <f t="shared" si="40"/>
        <v/>
      </c>
      <c r="S850" s="156"/>
      <c r="T850" s="157" t="str">
        <f>IF($B850="","",IF(AND($Q850="yes",SUMPRODUCT((T$6:T849&gt;0)*($B$6:$B849=$B850)*1)=0),MAX(T$6:T849)+1,0))</f>
        <v/>
      </c>
      <c r="U850" s="157" t="str">
        <f>IF($B850="","",IF($Q850="yes",MAX(U$6:U849)+IF(OR($I850="",COUNTIF($R:$R,$I850)&gt;0),1,COUNTIF($B:$B,$I850)),0))</f>
        <v/>
      </c>
      <c r="V850" s="143"/>
    </row>
    <row r="851" spans="1:22" ht="15" customHeight="1" x14ac:dyDescent="0.25">
      <c r="A851" s="152">
        <f t="shared" si="41"/>
        <v>845</v>
      </c>
      <c r="B851" s="170"/>
      <c r="C851" s="170"/>
      <c r="D851" s="170"/>
      <c r="E851" s="170"/>
      <c r="F851" s="170"/>
      <c r="G851" s="175"/>
      <c r="H851" s="175"/>
      <c r="I851" s="170"/>
      <c r="J851" s="176"/>
      <c r="K851" s="153"/>
      <c r="L851" s="170"/>
      <c r="M851" s="170"/>
      <c r="N851" s="170" t="s">
        <v>40</v>
      </c>
      <c r="O851" s="170"/>
      <c r="P851" s="170"/>
      <c r="Q851" s="158" t="str">
        <f t="shared" si="39"/>
        <v/>
      </c>
      <c r="R851" s="159" t="str">
        <f t="shared" si="40"/>
        <v/>
      </c>
      <c r="S851" s="156"/>
      <c r="T851" s="157" t="str">
        <f>IF($B851="","",IF(AND($Q851="yes",SUMPRODUCT((T$6:T850&gt;0)*($B$6:$B850=$B851)*1)=0),MAX(T$6:T850)+1,0))</f>
        <v/>
      </c>
      <c r="U851" s="157" t="str">
        <f>IF($B851="","",IF($Q851="yes",MAX(U$6:U850)+IF(OR($I851="",COUNTIF($R:$R,$I851)&gt;0),1,COUNTIF($B:$B,$I851)),0))</f>
        <v/>
      </c>
      <c r="V851" s="143"/>
    </row>
    <row r="852" spans="1:22" ht="15" customHeight="1" x14ac:dyDescent="0.25">
      <c r="A852" s="152">
        <f t="shared" si="41"/>
        <v>846</v>
      </c>
      <c r="B852" s="170"/>
      <c r="C852" s="170"/>
      <c r="D852" s="170"/>
      <c r="E852" s="170"/>
      <c r="F852" s="170"/>
      <c r="G852" s="175"/>
      <c r="H852" s="175"/>
      <c r="I852" s="170"/>
      <c r="J852" s="176"/>
      <c r="K852" s="153"/>
      <c r="L852" s="170"/>
      <c r="M852" s="170"/>
      <c r="N852" s="170" t="s">
        <v>40</v>
      </c>
      <c r="O852" s="170"/>
      <c r="P852" s="170"/>
      <c r="Q852" s="158" t="str">
        <f t="shared" si="39"/>
        <v/>
      </c>
      <c r="R852" s="159" t="str">
        <f t="shared" si="40"/>
        <v/>
      </c>
      <c r="S852" s="156"/>
      <c r="T852" s="157" t="str">
        <f>IF($B852="","",IF(AND($Q852="yes",SUMPRODUCT((T$6:T851&gt;0)*($B$6:$B851=$B852)*1)=0),MAX(T$6:T851)+1,0))</f>
        <v/>
      </c>
      <c r="U852" s="157" t="str">
        <f>IF($B852="","",IF($Q852="yes",MAX(U$6:U851)+IF(OR($I852="",COUNTIF($R:$R,$I852)&gt;0),1,COUNTIF($B:$B,$I852)),0))</f>
        <v/>
      </c>
      <c r="V852" s="143"/>
    </row>
    <row r="853" spans="1:22" ht="15" customHeight="1" x14ac:dyDescent="0.25">
      <c r="A853" s="152">
        <f t="shared" si="41"/>
        <v>847</v>
      </c>
      <c r="B853" s="170"/>
      <c r="C853" s="170"/>
      <c r="D853" s="170"/>
      <c r="E853" s="170"/>
      <c r="F853" s="170"/>
      <c r="G853" s="175"/>
      <c r="H853" s="175"/>
      <c r="I853" s="170"/>
      <c r="J853" s="176"/>
      <c r="K853" s="153"/>
      <c r="L853" s="170"/>
      <c r="M853" s="170"/>
      <c r="N853" s="170" t="s">
        <v>40</v>
      </c>
      <c r="O853" s="170"/>
      <c r="P853" s="170"/>
      <c r="Q853" s="158" t="str">
        <f t="shared" si="39"/>
        <v/>
      </c>
      <c r="R853" s="159" t="str">
        <f t="shared" si="40"/>
        <v/>
      </c>
      <c r="S853" s="156"/>
      <c r="T853" s="157" t="str">
        <f>IF($B853="","",IF(AND($Q853="yes",SUMPRODUCT((T$6:T852&gt;0)*($B$6:$B852=$B853)*1)=0),MAX(T$6:T852)+1,0))</f>
        <v/>
      </c>
      <c r="U853" s="157" t="str">
        <f>IF($B853="","",IF($Q853="yes",MAX(U$6:U852)+IF(OR($I853="",COUNTIF($R:$R,$I853)&gt;0),1,COUNTIF($B:$B,$I853)),0))</f>
        <v/>
      </c>
      <c r="V853" s="143"/>
    </row>
    <row r="854" spans="1:22" ht="15" customHeight="1" x14ac:dyDescent="0.25">
      <c r="A854" s="152">
        <f t="shared" si="41"/>
        <v>848</v>
      </c>
      <c r="B854" s="170"/>
      <c r="C854" s="170"/>
      <c r="D854" s="170"/>
      <c r="E854" s="170"/>
      <c r="F854" s="170"/>
      <c r="G854" s="175"/>
      <c r="H854" s="175"/>
      <c r="I854" s="170"/>
      <c r="J854" s="176"/>
      <c r="K854" s="153"/>
      <c r="L854" s="170"/>
      <c r="M854" s="170"/>
      <c r="N854" s="170" t="s">
        <v>40</v>
      </c>
      <c r="O854" s="170"/>
      <c r="P854" s="170"/>
      <c r="Q854" s="158" t="str">
        <f t="shared" si="39"/>
        <v/>
      </c>
      <c r="R854" s="159" t="str">
        <f t="shared" si="40"/>
        <v/>
      </c>
      <c r="S854" s="156"/>
      <c r="T854" s="157" t="str">
        <f>IF($B854="","",IF(AND($Q854="yes",SUMPRODUCT((T$6:T853&gt;0)*($B$6:$B853=$B854)*1)=0),MAX(T$6:T853)+1,0))</f>
        <v/>
      </c>
      <c r="U854" s="157" t="str">
        <f>IF($B854="","",IF($Q854="yes",MAX(U$6:U853)+IF(OR($I854="",COUNTIF($R:$R,$I854)&gt;0),1,COUNTIF($B:$B,$I854)),0))</f>
        <v/>
      </c>
      <c r="V854" s="143"/>
    </row>
    <row r="855" spans="1:22" ht="15" customHeight="1" x14ac:dyDescent="0.25">
      <c r="A855" s="152">
        <f t="shared" si="41"/>
        <v>849</v>
      </c>
      <c r="B855" s="170"/>
      <c r="C855" s="170"/>
      <c r="D855" s="170"/>
      <c r="E855" s="170"/>
      <c r="F855" s="170"/>
      <c r="G855" s="175"/>
      <c r="H855" s="175"/>
      <c r="I855" s="170"/>
      <c r="J855" s="176"/>
      <c r="K855" s="153"/>
      <c r="L855" s="170"/>
      <c r="M855" s="170"/>
      <c r="N855" s="170" t="s">
        <v>40</v>
      </c>
      <c r="O855" s="170"/>
      <c r="P855" s="170"/>
      <c r="Q855" s="158" t="str">
        <f t="shared" si="39"/>
        <v/>
      </c>
      <c r="R855" s="159" t="str">
        <f t="shared" si="40"/>
        <v/>
      </c>
      <c r="S855" s="156"/>
      <c r="T855" s="157" t="str">
        <f>IF($B855="","",IF(AND($Q855="yes",SUMPRODUCT((T$6:T854&gt;0)*($B$6:$B854=$B855)*1)=0),MAX(T$6:T854)+1,0))</f>
        <v/>
      </c>
      <c r="U855" s="157" t="str">
        <f>IF($B855="","",IF($Q855="yes",MAX(U$6:U854)+IF(OR($I855="",COUNTIF($R:$R,$I855)&gt;0),1,COUNTIF($B:$B,$I855)),0))</f>
        <v/>
      </c>
      <c r="V855" s="143"/>
    </row>
    <row r="856" spans="1:22" ht="15" customHeight="1" x14ac:dyDescent="0.25">
      <c r="A856" s="152">
        <f t="shared" si="41"/>
        <v>850</v>
      </c>
      <c r="B856" s="170"/>
      <c r="C856" s="170"/>
      <c r="D856" s="170"/>
      <c r="E856" s="170"/>
      <c r="F856" s="170"/>
      <c r="G856" s="175"/>
      <c r="H856" s="175"/>
      <c r="I856" s="170"/>
      <c r="J856" s="176"/>
      <c r="K856" s="153"/>
      <c r="L856" s="170"/>
      <c r="M856" s="170"/>
      <c r="N856" s="170" t="s">
        <v>40</v>
      </c>
      <c r="O856" s="170"/>
      <c r="P856" s="170"/>
      <c r="Q856" s="158" t="str">
        <f t="shared" si="39"/>
        <v/>
      </c>
      <c r="R856" s="159" t="str">
        <f t="shared" si="40"/>
        <v/>
      </c>
      <c r="S856" s="156"/>
      <c r="T856" s="157" t="str">
        <f>IF($B856="","",IF(AND($Q856="yes",SUMPRODUCT((T$6:T855&gt;0)*($B$6:$B855=$B856)*1)=0),MAX(T$6:T855)+1,0))</f>
        <v/>
      </c>
      <c r="U856" s="157" t="str">
        <f>IF($B856="","",IF($Q856="yes",MAX(U$6:U855)+IF(OR($I856="",COUNTIF($R:$R,$I856)&gt;0),1,COUNTIF($B:$B,$I856)),0))</f>
        <v/>
      </c>
      <c r="V856" s="143"/>
    </row>
    <row r="857" spans="1:22" ht="15" customHeight="1" x14ac:dyDescent="0.25">
      <c r="A857" s="152">
        <f t="shared" si="41"/>
        <v>851</v>
      </c>
      <c r="B857" s="170"/>
      <c r="C857" s="170"/>
      <c r="D857" s="170"/>
      <c r="E857" s="170"/>
      <c r="F857" s="170"/>
      <c r="G857" s="175"/>
      <c r="H857" s="175"/>
      <c r="I857" s="170"/>
      <c r="J857" s="176"/>
      <c r="K857" s="153"/>
      <c r="L857" s="170"/>
      <c r="M857" s="170"/>
      <c r="N857" s="170" t="s">
        <v>40</v>
      </c>
      <c r="O857" s="170"/>
      <c r="P857" s="170"/>
      <c r="Q857" s="158" t="str">
        <f t="shared" si="39"/>
        <v/>
      </c>
      <c r="R857" s="159" t="str">
        <f t="shared" si="40"/>
        <v/>
      </c>
      <c r="S857" s="156"/>
      <c r="T857" s="157" t="str">
        <f>IF($B857="","",IF(AND($Q857="yes",SUMPRODUCT((T$6:T856&gt;0)*($B$6:$B856=$B857)*1)=0),MAX(T$6:T856)+1,0))</f>
        <v/>
      </c>
      <c r="U857" s="157" t="str">
        <f>IF($B857="","",IF($Q857="yes",MAX(U$6:U856)+IF(OR($I857="",COUNTIF($R:$R,$I857)&gt;0),1,COUNTIF($B:$B,$I857)),0))</f>
        <v/>
      </c>
      <c r="V857" s="143"/>
    </row>
    <row r="858" spans="1:22" ht="15" customHeight="1" x14ac:dyDescent="0.25">
      <c r="A858" s="152">
        <f t="shared" si="41"/>
        <v>852</v>
      </c>
      <c r="B858" s="170"/>
      <c r="C858" s="170"/>
      <c r="D858" s="170"/>
      <c r="E858" s="170"/>
      <c r="F858" s="170"/>
      <c r="G858" s="175"/>
      <c r="H858" s="175"/>
      <c r="I858" s="170"/>
      <c r="J858" s="176"/>
      <c r="K858" s="153"/>
      <c r="L858" s="170"/>
      <c r="M858" s="170"/>
      <c r="N858" s="170" t="s">
        <v>40</v>
      </c>
      <c r="O858" s="170"/>
      <c r="P858" s="170"/>
      <c r="Q858" s="158" t="str">
        <f t="shared" si="39"/>
        <v/>
      </c>
      <c r="R858" s="159" t="str">
        <f t="shared" si="40"/>
        <v/>
      </c>
      <c r="S858" s="156"/>
      <c r="T858" s="157" t="str">
        <f>IF($B858="","",IF(AND($Q858="yes",SUMPRODUCT((T$6:T857&gt;0)*($B$6:$B857=$B858)*1)=0),MAX(T$6:T857)+1,0))</f>
        <v/>
      </c>
      <c r="U858" s="157" t="str">
        <f>IF($B858="","",IF($Q858="yes",MAX(U$6:U857)+IF(OR($I858="",COUNTIF($R:$R,$I858)&gt;0),1,COUNTIF($B:$B,$I858)),0))</f>
        <v/>
      </c>
      <c r="V858" s="143"/>
    </row>
    <row r="859" spans="1:22" ht="15" customHeight="1" x14ac:dyDescent="0.25">
      <c r="A859" s="152">
        <f t="shared" si="41"/>
        <v>853</v>
      </c>
      <c r="B859" s="170"/>
      <c r="C859" s="170"/>
      <c r="D859" s="170"/>
      <c r="E859" s="170"/>
      <c r="F859" s="170"/>
      <c r="G859" s="175"/>
      <c r="H859" s="175"/>
      <c r="I859" s="170"/>
      <c r="J859" s="176"/>
      <c r="K859" s="153"/>
      <c r="L859" s="170"/>
      <c r="M859" s="170"/>
      <c r="N859" s="170" t="s">
        <v>40</v>
      </c>
      <c r="O859" s="170"/>
      <c r="P859" s="170"/>
      <c r="Q859" s="158" t="str">
        <f t="shared" si="39"/>
        <v/>
      </c>
      <c r="R859" s="159" t="str">
        <f t="shared" si="40"/>
        <v/>
      </c>
      <c r="S859" s="156"/>
      <c r="T859" s="157" t="str">
        <f>IF($B859="","",IF(AND($Q859="yes",SUMPRODUCT((T$6:T858&gt;0)*($B$6:$B858=$B859)*1)=0),MAX(T$6:T858)+1,0))</f>
        <v/>
      </c>
      <c r="U859" s="157" t="str">
        <f>IF($B859="","",IF($Q859="yes",MAX(U$6:U858)+IF(OR($I859="",COUNTIF($R:$R,$I859)&gt;0),1,COUNTIF($B:$B,$I859)),0))</f>
        <v/>
      </c>
      <c r="V859" s="143"/>
    </row>
    <row r="860" spans="1:22" ht="15" customHeight="1" x14ac:dyDescent="0.25">
      <c r="A860" s="152">
        <f t="shared" si="41"/>
        <v>854</v>
      </c>
      <c r="B860" s="170"/>
      <c r="C860" s="170"/>
      <c r="D860" s="170"/>
      <c r="E860" s="170"/>
      <c r="F860" s="170"/>
      <c r="G860" s="175"/>
      <c r="H860" s="175"/>
      <c r="I860" s="170"/>
      <c r="J860" s="176"/>
      <c r="K860" s="153"/>
      <c r="L860" s="170"/>
      <c r="M860" s="170"/>
      <c r="N860" s="170" t="s">
        <v>40</v>
      </c>
      <c r="O860" s="170"/>
      <c r="P860" s="170"/>
      <c r="Q860" s="158" t="str">
        <f t="shared" si="39"/>
        <v/>
      </c>
      <c r="R860" s="159" t="str">
        <f t="shared" si="40"/>
        <v/>
      </c>
      <c r="S860" s="156"/>
      <c r="T860" s="157" t="str">
        <f>IF($B860="","",IF(AND($Q860="yes",SUMPRODUCT((T$6:T859&gt;0)*($B$6:$B859=$B860)*1)=0),MAX(T$6:T859)+1,0))</f>
        <v/>
      </c>
      <c r="U860" s="157" t="str">
        <f>IF($B860="","",IF($Q860="yes",MAX(U$6:U859)+IF(OR($I860="",COUNTIF($R:$R,$I860)&gt;0),1,COUNTIF($B:$B,$I860)),0))</f>
        <v/>
      </c>
      <c r="V860" s="143"/>
    </row>
    <row r="861" spans="1:22" ht="15" customHeight="1" x14ac:dyDescent="0.25">
      <c r="A861" s="152">
        <f t="shared" si="41"/>
        <v>855</v>
      </c>
      <c r="B861" s="170"/>
      <c r="C861" s="170"/>
      <c r="D861" s="170"/>
      <c r="E861" s="170"/>
      <c r="F861" s="170"/>
      <c r="G861" s="175"/>
      <c r="H861" s="175"/>
      <c r="I861" s="170"/>
      <c r="J861" s="176"/>
      <c r="K861" s="153"/>
      <c r="L861" s="170"/>
      <c r="M861" s="170"/>
      <c r="N861" s="170" t="s">
        <v>40</v>
      </c>
      <c r="O861" s="170"/>
      <c r="P861" s="170"/>
      <c r="Q861" s="158" t="str">
        <f t="shared" si="39"/>
        <v/>
      </c>
      <c r="R861" s="159" t="str">
        <f t="shared" si="40"/>
        <v/>
      </c>
      <c r="S861" s="156"/>
      <c r="T861" s="157" t="str">
        <f>IF($B861="","",IF(AND($Q861="yes",SUMPRODUCT((T$6:T860&gt;0)*($B$6:$B860=$B861)*1)=0),MAX(T$6:T860)+1,0))</f>
        <v/>
      </c>
      <c r="U861" s="157" t="str">
        <f>IF($B861="","",IF($Q861="yes",MAX(U$6:U860)+IF(OR($I861="",COUNTIF($R:$R,$I861)&gt;0),1,COUNTIF($B:$B,$I861)),0))</f>
        <v/>
      </c>
      <c r="V861" s="143"/>
    </row>
    <row r="862" spans="1:22" ht="15" customHeight="1" x14ac:dyDescent="0.25">
      <c r="A862" s="152">
        <f t="shared" si="41"/>
        <v>856</v>
      </c>
      <c r="B862" s="170"/>
      <c r="C862" s="170"/>
      <c r="D862" s="170"/>
      <c r="E862" s="170"/>
      <c r="F862" s="170"/>
      <c r="G862" s="175"/>
      <c r="H862" s="175"/>
      <c r="I862" s="170"/>
      <c r="J862" s="176"/>
      <c r="K862" s="153"/>
      <c r="L862" s="170"/>
      <c r="M862" s="170"/>
      <c r="N862" s="170" t="s">
        <v>40</v>
      </c>
      <c r="O862" s="170"/>
      <c r="P862" s="170"/>
      <c r="Q862" s="158" t="str">
        <f t="shared" si="39"/>
        <v/>
      </c>
      <c r="R862" s="159" t="str">
        <f t="shared" si="40"/>
        <v/>
      </c>
      <c r="S862" s="156"/>
      <c r="T862" s="157" t="str">
        <f>IF($B862="","",IF(AND($Q862="yes",SUMPRODUCT((T$6:T861&gt;0)*($B$6:$B861=$B862)*1)=0),MAX(T$6:T861)+1,0))</f>
        <v/>
      </c>
      <c r="U862" s="157" t="str">
        <f>IF($B862="","",IF($Q862="yes",MAX(U$6:U861)+IF(OR($I862="",COUNTIF($R:$R,$I862)&gt;0),1,COUNTIF($B:$B,$I862)),0))</f>
        <v/>
      </c>
      <c r="V862" s="143"/>
    </row>
    <row r="863" spans="1:22" ht="15" customHeight="1" x14ac:dyDescent="0.25">
      <c r="A863" s="152">
        <f t="shared" si="41"/>
        <v>857</v>
      </c>
      <c r="B863" s="170"/>
      <c r="C863" s="170"/>
      <c r="D863" s="170"/>
      <c r="E863" s="170"/>
      <c r="F863" s="170"/>
      <c r="G863" s="175"/>
      <c r="H863" s="175"/>
      <c r="I863" s="170"/>
      <c r="J863" s="176"/>
      <c r="K863" s="153"/>
      <c r="L863" s="170"/>
      <c r="M863" s="170"/>
      <c r="N863" s="170" t="s">
        <v>40</v>
      </c>
      <c r="O863" s="170"/>
      <c r="P863" s="170"/>
      <c r="Q863" s="158" t="str">
        <f t="shared" si="39"/>
        <v/>
      </c>
      <c r="R863" s="159" t="str">
        <f t="shared" si="40"/>
        <v/>
      </c>
      <c r="S863" s="156"/>
      <c r="T863" s="157" t="str">
        <f>IF($B863="","",IF(AND($Q863="yes",SUMPRODUCT((T$6:T862&gt;0)*($B$6:$B862=$B863)*1)=0),MAX(T$6:T862)+1,0))</f>
        <v/>
      </c>
      <c r="U863" s="157" t="str">
        <f>IF($B863="","",IF($Q863="yes",MAX(U$6:U862)+IF(OR($I863="",COUNTIF($R:$R,$I863)&gt;0),1,COUNTIF($B:$B,$I863)),0))</f>
        <v/>
      </c>
      <c r="V863" s="143"/>
    </row>
    <row r="864" spans="1:22" ht="15" customHeight="1" x14ac:dyDescent="0.25">
      <c r="A864" s="152">
        <f t="shared" si="41"/>
        <v>858</v>
      </c>
      <c r="B864" s="170"/>
      <c r="C864" s="170"/>
      <c r="D864" s="170"/>
      <c r="E864" s="170"/>
      <c r="F864" s="170"/>
      <c r="G864" s="175"/>
      <c r="H864" s="175"/>
      <c r="I864" s="170"/>
      <c r="J864" s="176"/>
      <c r="K864" s="153"/>
      <c r="L864" s="170"/>
      <c r="M864" s="170"/>
      <c r="N864" s="170" t="s">
        <v>40</v>
      </c>
      <c r="O864" s="170"/>
      <c r="P864" s="170"/>
      <c r="Q864" s="158" t="str">
        <f t="shared" si="39"/>
        <v/>
      </c>
      <c r="R864" s="159" t="str">
        <f t="shared" si="40"/>
        <v/>
      </c>
      <c r="S864" s="156"/>
      <c r="T864" s="157" t="str">
        <f>IF($B864="","",IF(AND($Q864="yes",SUMPRODUCT((T$6:T863&gt;0)*($B$6:$B863=$B864)*1)=0),MAX(T$6:T863)+1,0))</f>
        <v/>
      </c>
      <c r="U864" s="157" t="str">
        <f>IF($B864="","",IF($Q864="yes",MAX(U$6:U863)+IF(OR($I864="",COUNTIF($R:$R,$I864)&gt;0),1,COUNTIF($B:$B,$I864)),0))</f>
        <v/>
      </c>
      <c r="V864" s="143"/>
    </row>
    <row r="865" spans="1:22" ht="15" customHeight="1" x14ac:dyDescent="0.25">
      <c r="A865" s="152">
        <f t="shared" si="41"/>
        <v>859</v>
      </c>
      <c r="B865" s="170"/>
      <c r="C865" s="170"/>
      <c r="D865" s="170"/>
      <c r="E865" s="170"/>
      <c r="F865" s="170"/>
      <c r="G865" s="175"/>
      <c r="H865" s="175"/>
      <c r="I865" s="170"/>
      <c r="J865" s="176"/>
      <c r="K865" s="153"/>
      <c r="L865" s="170"/>
      <c r="M865" s="170"/>
      <c r="N865" s="170" t="s">
        <v>40</v>
      </c>
      <c r="O865" s="170"/>
      <c r="P865" s="170"/>
      <c r="Q865" s="158" t="str">
        <f t="shared" si="39"/>
        <v/>
      </c>
      <c r="R865" s="159" t="str">
        <f t="shared" si="40"/>
        <v/>
      </c>
      <c r="S865" s="156"/>
      <c r="T865" s="157" t="str">
        <f>IF($B865="","",IF(AND($Q865="yes",SUMPRODUCT((T$6:T864&gt;0)*($B$6:$B864=$B865)*1)=0),MAX(T$6:T864)+1,0))</f>
        <v/>
      </c>
      <c r="U865" s="157" t="str">
        <f>IF($B865="","",IF($Q865="yes",MAX(U$6:U864)+IF(OR($I865="",COUNTIF($R:$R,$I865)&gt;0),1,COUNTIF($B:$B,$I865)),0))</f>
        <v/>
      </c>
      <c r="V865" s="143"/>
    </row>
    <row r="866" spans="1:22" ht="15" customHeight="1" x14ac:dyDescent="0.25">
      <c r="A866" s="152">
        <f t="shared" si="41"/>
        <v>860</v>
      </c>
      <c r="B866" s="170"/>
      <c r="C866" s="170"/>
      <c r="D866" s="170"/>
      <c r="E866" s="170"/>
      <c r="F866" s="170"/>
      <c r="G866" s="175"/>
      <c r="H866" s="175"/>
      <c r="I866" s="170"/>
      <c r="J866" s="176"/>
      <c r="K866" s="153"/>
      <c r="L866" s="170"/>
      <c r="M866" s="170"/>
      <c r="N866" s="170" t="s">
        <v>40</v>
      </c>
      <c r="O866" s="170"/>
      <c r="P866" s="170"/>
      <c r="Q866" s="158" t="str">
        <f t="shared" si="39"/>
        <v/>
      </c>
      <c r="R866" s="159" t="str">
        <f t="shared" si="40"/>
        <v/>
      </c>
      <c r="S866" s="156"/>
      <c r="T866" s="157" t="str">
        <f>IF($B866="","",IF(AND($Q866="yes",SUMPRODUCT((T$6:T865&gt;0)*($B$6:$B865=$B866)*1)=0),MAX(T$6:T865)+1,0))</f>
        <v/>
      </c>
      <c r="U866" s="157" t="str">
        <f>IF($B866="","",IF($Q866="yes",MAX(U$6:U865)+IF(OR($I866="",COUNTIF($R:$R,$I866)&gt;0),1,COUNTIF($B:$B,$I866)),0))</f>
        <v/>
      </c>
      <c r="V866" s="143"/>
    </row>
    <row r="867" spans="1:22" ht="15" customHeight="1" x14ac:dyDescent="0.25">
      <c r="A867" s="152">
        <f t="shared" si="41"/>
        <v>861</v>
      </c>
      <c r="B867" s="170"/>
      <c r="C867" s="170"/>
      <c r="D867" s="170"/>
      <c r="E867" s="170"/>
      <c r="F867" s="170"/>
      <c r="G867" s="175"/>
      <c r="H867" s="175"/>
      <c r="I867" s="170"/>
      <c r="J867" s="176"/>
      <c r="K867" s="153"/>
      <c r="L867" s="170"/>
      <c r="M867" s="170"/>
      <c r="N867" s="170" t="s">
        <v>40</v>
      </c>
      <c r="O867" s="170"/>
      <c r="P867" s="170"/>
      <c r="Q867" s="158" t="str">
        <f t="shared" si="39"/>
        <v/>
      </c>
      <c r="R867" s="159" t="str">
        <f t="shared" si="40"/>
        <v/>
      </c>
      <c r="S867" s="156"/>
      <c r="T867" s="157" t="str">
        <f>IF($B867="","",IF(AND($Q867="yes",SUMPRODUCT((T$6:T866&gt;0)*($B$6:$B866=$B867)*1)=0),MAX(T$6:T866)+1,0))</f>
        <v/>
      </c>
      <c r="U867" s="157" t="str">
        <f>IF($B867="","",IF($Q867="yes",MAX(U$6:U866)+IF(OR($I867="",COUNTIF($R:$R,$I867)&gt;0),1,COUNTIF($B:$B,$I867)),0))</f>
        <v/>
      </c>
      <c r="V867" s="143"/>
    </row>
    <row r="868" spans="1:22" ht="15" customHeight="1" x14ac:dyDescent="0.25">
      <c r="A868" s="152">
        <f t="shared" si="41"/>
        <v>862</v>
      </c>
      <c r="B868" s="170"/>
      <c r="C868" s="170"/>
      <c r="D868" s="170"/>
      <c r="E868" s="170"/>
      <c r="F868" s="170"/>
      <c r="G868" s="175"/>
      <c r="H868" s="175"/>
      <c r="I868" s="170"/>
      <c r="J868" s="176"/>
      <c r="K868" s="153"/>
      <c r="L868" s="170"/>
      <c r="M868" s="170"/>
      <c r="N868" s="170" t="s">
        <v>40</v>
      </c>
      <c r="O868" s="170"/>
      <c r="P868" s="170"/>
      <c r="Q868" s="158" t="str">
        <f t="shared" si="39"/>
        <v/>
      </c>
      <c r="R868" s="159" t="str">
        <f t="shared" si="40"/>
        <v/>
      </c>
      <c r="S868" s="156"/>
      <c r="T868" s="157" t="str">
        <f>IF($B868="","",IF(AND($Q868="yes",SUMPRODUCT((T$6:T867&gt;0)*($B$6:$B867=$B868)*1)=0),MAX(T$6:T867)+1,0))</f>
        <v/>
      </c>
      <c r="U868" s="157" t="str">
        <f>IF($B868="","",IF($Q868="yes",MAX(U$6:U867)+IF(OR($I868="",COUNTIF($R:$R,$I868)&gt;0),1,COUNTIF($B:$B,$I868)),0))</f>
        <v/>
      </c>
      <c r="V868" s="143"/>
    </row>
    <row r="869" spans="1:22" ht="15" customHeight="1" x14ac:dyDescent="0.25">
      <c r="A869" s="152">
        <f t="shared" si="41"/>
        <v>863</v>
      </c>
      <c r="B869" s="170"/>
      <c r="C869" s="170"/>
      <c r="D869" s="170"/>
      <c r="E869" s="170"/>
      <c r="F869" s="170"/>
      <c r="G869" s="175"/>
      <c r="H869" s="175"/>
      <c r="I869" s="170"/>
      <c r="J869" s="176"/>
      <c r="K869" s="153"/>
      <c r="L869" s="170"/>
      <c r="M869" s="170"/>
      <c r="N869" s="170" t="s">
        <v>40</v>
      </c>
      <c r="O869" s="170"/>
      <c r="P869" s="170"/>
      <c r="Q869" s="158" t="str">
        <f t="shared" si="39"/>
        <v/>
      </c>
      <c r="R869" s="159" t="str">
        <f t="shared" si="40"/>
        <v/>
      </c>
      <c r="S869" s="156"/>
      <c r="T869" s="157" t="str">
        <f>IF($B869="","",IF(AND($Q869="yes",SUMPRODUCT((T$6:T868&gt;0)*($B$6:$B868=$B869)*1)=0),MAX(T$6:T868)+1,0))</f>
        <v/>
      </c>
      <c r="U869" s="157" t="str">
        <f>IF($B869="","",IF($Q869="yes",MAX(U$6:U868)+IF(OR($I869="",COUNTIF($R:$R,$I869)&gt;0),1,COUNTIF($B:$B,$I869)),0))</f>
        <v/>
      </c>
      <c r="V869" s="143"/>
    </row>
    <row r="870" spans="1:22" ht="15" customHeight="1" x14ac:dyDescent="0.25">
      <c r="A870" s="152">
        <f t="shared" si="41"/>
        <v>864</v>
      </c>
      <c r="B870" s="170"/>
      <c r="C870" s="170"/>
      <c r="D870" s="170"/>
      <c r="E870" s="170"/>
      <c r="F870" s="170"/>
      <c r="G870" s="175"/>
      <c r="H870" s="175"/>
      <c r="I870" s="170"/>
      <c r="J870" s="176"/>
      <c r="K870" s="153"/>
      <c r="L870" s="170"/>
      <c r="M870" s="170"/>
      <c r="N870" s="170" t="s">
        <v>40</v>
      </c>
      <c r="O870" s="170"/>
      <c r="P870" s="170"/>
      <c r="Q870" s="158" t="str">
        <f t="shared" si="39"/>
        <v/>
      </c>
      <c r="R870" s="159" t="str">
        <f t="shared" si="40"/>
        <v/>
      </c>
      <c r="S870" s="156"/>
      <c r="T870" s="157" t="str">
        <f>IF($B870="","",IF(AND($Q870="yes",SUMPRODUCT((T$6:T869&gt;0)*($B$6:$B869=$B870)*1)=0),MAX(T$6:T869)+1,0))</f>
        <v/>
      </c>
      <c r="U870" s="157" t="str">
        <f>IF($B870="","",IF($Q870="yes",MAX(U$6:U869)+IF(OR($I870="",COUNTIF($R:$R,$I870)&gt;0),1,COUNTIF($B:$B,$I870)),0))</f>
        <v/>
      </c>
      <c r="V870" s="143"/>
    </row>
    <row r="871" spans="1:22" ht="15" customHeight="1" x14ac:dyDescent="0.25">
      <c r="A871" s="152">
        <f t="shared" si="41"/>
        <v>865</v>
      </c>
      <c r="B871" s="170"/>
      <c r="C871" s="170"/>
      <c r="D871" s="170"/>
      <c r="E871" s="170"/>
      <c r="F871" s="170"/>
      <c r="G871" s="175"/>
      <c r="H871" s="175"/>
      <c r="I871" s="170"/>
      <c r="J871" s="176"/>
      <c r="K871" s="153"/>
      <c r="L871" s="170"/>
      <c r="M871" s="170"/>
      <c r="N871" s="170" t="s">
        <v>40</v>
      </c>
      <c r="O871" s="170"/>
      <c r="P871" s="170"/>
      <c r="Q871" s="158" t="str">
        <f t="shared" si="39"/>
        <v/>
      </c>
      <c r="R871" s="159" t="str">
        <f t="shared" si="40"/>
        <v/>
      </c>
      <c r="S871" s="156"/>
      <c r="T871" s="157" t="str">
        <f>IF($B871="","",IF(AND($Q871="yes",SUMPRODUCT((T$6:T870&gt;0)*($B$6:$B870=$B871)*1)=0),MAX(T$6:T870)+1,0))</f>
        <v/>
      </c>
      <c r="U871" s="157" t="str">
        <f>IF($B871="","",IF($Q871="yes",MAX(U$6:U870)+IF(OR($I871="",COUNTIF($R:$R,$I871)&gt;0),1,COUNTIF($B:$B,$I871)),0))</f>
        <v/>
      </c>
      <c r="V871" s="143"/>
    </row>
    <row r="872" spans="1:22" ht="15" customHeight="1" x14ac:dyDescent="0.25">
      <c r="A872" s="152">
        <f t="shared" si="41"/>
        <v>866</v>
      </c>
      <c r="B872" s="170"/>
      <c r="C872" s="170"/>
      <c r="D872" s="170"/>
      <c r="E872" s="170"/>
      <c r="F872" s="170"/>
      <c r="G872" s="175"/>
      <c r="H872" s="175"/>
      <c r="I872" s="170"/>
      <c r="J872" s="176"/>
      <c r="K872" s="153"/>
      <c r="L872" s="170"/>
      <c r="M872" s="170"/>
      <c r="N872" s="170" t="s">
        <v>40</v>
      </c>
      <c r="O872" s="170"/>
      <c r="P872" s="170"/>
      <c r="Q872" s="158" t="str">
        <f t="shared" si="39"/>
        <v/>
      </c>
      <c r="R872" s="159" t="str">
        <f t="shared" si="40"/>
        <v/>
      </c>
      <c r="S872" s="156"/>
      <c r="T872" s="157" t="str">
        <f>IF($B872="","",IF(AND($Q872="yes",SUMPRODUCT((T$6:T871&gt;0)*($B$6:$B871=$B872)*1)=0),MAX(T$6:T871)+1,0))</f>
        <v/>
      </c>
      <c r="U872" s="157" t="str">
        <f>IF($B872="","",IF($Q872="yes",MAX(U$6:U871)+IF(OR($I872="",COUNTIF($R:$R,$I872)&gt;0),1,COUNTIF($B:$B,$I872)),0))</f>
        <v/>
      </c>
      <c r="V872" s="143"/>
    </row>
    <row r="873" spans="1:22" ht="15" customHeight="1" x14ac:dyDescent="0.25">
      <c r="A873" s="152">
        <f t="shared" si="41"/>
        <v>867</v>
      </c>
      <c r="B873" s="170"/>
      <c r="C873" s="170"/>
      <c r="D873" s="170"/>
      <c r="E873" s="170"/>
      <c r="F873" s="170"/>
      <c r="G873" s="175"/>
      <c r="H873" s="175"/>
      <c r="I873" s="170"/>
      <c r="J873" s="176"/>
      <c r="K873" s="153"/>
      <c r="L873" s="170"/>
      <c r="M873" s="170"/>
      <c r="N873" s="170" t="s">
        <v>40</v>
      </c>
      <c r="O873" s="170"/>
      <c r="P873" s="170"/>
      <c r="Q873" s="158" t="str">
        <f t="shared" si="39"/>
        <v/>
      </c>
      <c r="R873" s="159" t="str">
        <f t="shared" si="40"/>
        <v/>
      </c>
      <c r="S873" s="156"/>
      <c r="T873" s="157" t="str">
        <f>IF($B873="","",IF(AND($Q873="yes",SUMPRODUCT((T$6:T872&gt;0)*($B$6:$B872=$B873)*1)=0),MAX(T$6:T872)+1,0))</f>
        <v/>
      </c>
      <c r="U873" s="157" t="str">
        <f>IF($B873="","",IF($Q873="yes",MAX(U$6:U872)+IF(OR($I873="",COUNTIF($R:$R,$I873)&gt;0),1,COUNTIF($B:$B,$I873)),0))</f>
        <v/>
      </c>
      <c r="V873" s="143"/>
    </row>
    <row r="874" spans="1:22" ht="15" customHeight="1" x14ac:dyDescent="0.25">
      <c r="A874" s="152">
        <f t="shared" si="41"/>
        <v>868</v>
      </c>
      <c r="B874" s="170"/>
      <c r="C874" s="170"/>
      <c r="D874" s="170"/>
      <c r="E874" s="170"/>
      <c r="F874" s="170"/>
      <c r="G874" s="175"/>
      <c r="H874" s="175"/>
      <c r="I874" s="170"/>
      <c r="J874" s="176"/>
      <c r="K874" s="153"/>
      <c r="L874" s="170"/>
      <c r="M874" s="170"/>
      <c r="N874" s="170" t="s">
        <v>40</v>
      </c>
      <c r="O874" s="170"/>
      <c r="P874" s="170"/>
      <c r="Q874" s="158" t="str">
        <f t="shared" si="39"/>
        <v/>
      </c>
      <c r="R874" s="159" t="str">
        <f t="shared" si="40"/>
        <v/>
      </c>
      <c r="S874" s="156"/>
      <c r="T874" s="157" t="str">
        <f>IF($B874="","",IF(AND($Q874="yes",SUMPRODUCT((T$6:T873&gt;0)*($B$6:$B873=$B874)*1)=0),MAX(T$6:T873)+1,0))</f>
        <v/>
      </c>
      <c r="U874" s="157" t="str">
        <f>IF($B874="","",IF($Q874="yes",MAX(U$6:U873)+IF(OR($I874="",COUNTIF($R:$R,$I874)&gt;0),1,COUNTIF($B:$B,$I874)),0))</f>
        <v/>
      </c>
      <c r="V874" s="143"/>
    </row>
    <row r="875" spans="1:22" ht="15" customHeight="1" x14ac:dyDescent="0.25">
      <c r="A875" s="152">
        <f t="shared" si="41"/>
        <v>869</v>
      </c>
      <c r="B875" s="170"/>
      <c r="C875" s="170"/>
      <c r="D875" s="170"/>
      <c r="E875" s="170"/>
      <c r="F875" s="170"/>
      <c r="G875" s="175"/>
      <c r="H875" s="175"/>
      <c r="I875" s="170"/>
      <c r="J875" s="176"/>
      <c r="K875" s="153"/>
      <c r="L875" s="170"/>
      <c r="M875" s="170"/>
      <c r="N875" s="170" t="s">
        <v>40</v>
      </c>
      <c r="O875" s="170"/>
      <c r="P875" s="170"/>
      <c r="Q875" s="158" t="str">
        <f t="shared" si="39"/>
        <v/>
      </c>
      <c r="R875" s="159" t="str">
        <f t="shared" si="40"/>
        <v/>
      </c>
      <c r="S875" s="156"/>
      <c r="T875" s="157" t="str">
        <f>IF($B875="","",IF(AND($Q875="yes",SUMPRODUCT((T$6:T874&gt;0)*($B$6:$B874=$B875)*1)=0),MAX(T$6:T874)+1,0))</f>
        <v/>
      </c>
      <c r="U875" s="157" t="str">
        <f>IF($B875="","",IF($Q875="yes",MAX(U$6:U874)+IF(OR($I875="",COUNTIF($R:$R,$I875)&gt;0),1,COUNTIF($B:$B,$I875)),0))</f>
        <v/>
      </c>
      <c r="V875" s="143"/>
    </row>
    <row r="876" spans="1:22" ht="15" customHeight="1" x14ac:dyDescent="0.25">
      <c r="A876" s="152">
        <f t="shared" si="41"/>
        <v>870</v>
      </c>
      <c r="B876" s="170"/>
      <c r="C876" s="170"/>
      <c r="D876" s="170"/>
      <c r="E876" s="170"/>
      <c r="F876" s="170"/>
      <c r="G876" s="175"/>
      <c r="H876" s="175"/>
      <c r="I876" s="170"/>
      <c r="J876" s="176"/>
      <c r="K876" s="153"/>
      <c r="L876" s="170"/>
      <c r="M876" s="170"/>
      <c r="N876" s="170" t="s">
        <v>40</v>
      </c>
      <c r="O876" s="170"/>
      <c r="P876" s="170"/>
      <c r="Q876" s="158" t="str">
        <f t="shared" si="39"/>
        <v/>
      </c>
      <c r="R876" s="159" t="str">
        <f t="shared" si="40"/>
        <v/>
      </c>
      <c r="S876" s="156"/>
      <c r="T876" s="157" t="str">
        <f>IF($B876="","",IF(AND($Q876="yes",SUMPRODUCT((T$6:T875&gt;0)*($B$6:$B875=$B876)*1)=0),MAX(T$6:T875)+1,0))</f>
        <v/>
      </c>
      <c r="U876" s="157" t="str">
        <f>IF($B876="","",IF($Q876="yes",MAX(U$6:U875)+IF(OR($I876="",COUNTIF($R:$R,$I876)&gt;0),1,COUNTIF($B:$B,$I876)),0))</f>
        <v/>
      </c>
      <c r="V876" s="143"/>
    </row>
    <row r="877" spans="1:22" ht="15" customHeight="1" x14ac:dyDescent="0.25">
      <c r="A877" s="152">
        <f t="shared" si="41"/>
        <v>871</v>
      </c>
      <c r="B877" s="170"/>
      <c r="C877" s="170"/>
      <c r="D877" s="170"/>
      <c r="E877" s="170"/>
      <c r="F877" s="170"/>
      <c r="G877" s="175"/>
      <c r="H877" s="175"/>
      <c r="I877" s="170"/>
      <c r="J877" s="176"/>
      <c r="K877" s="153"/>
      <c r="L877" s="170"/>
      <c r="M877" s="170"/>
      <c r="N877" s="170" t="s">
        <v>40</v>
      </c>
      <c r="O877" s="170"/>
      <c r="P877" s="170"/>
      <c r="Q877" s="158" t="str">
        <f t="shared" si="39"/>
        <v/>
      </c>
      <c r="R877" s="159" t="str">
        <f t="shared" si="40"/>
        <v/>
      </c>
      <c r="S877" s="156"/>
      <c r="T877" s="157" t="str">
        <f>IF($B877="","",IF(AND($Q877="yes",SUMPRODUCT((T$6:T876&gt;0)*($B$6:$B876=$B877)*1)=0),MAX(T$6:T876)+1,0))</f>
        <v/>
      </c>
      <c r="U877" s="157" t="str">
        <f>IF($B877="","",IF($Q877="yes",MAX(U$6:U876)+IF(OR($I877="",COUNTIF($R:$R,$I877)&gt;0),1,COUNTIF($B:$B,$I877)),0))</f>
        <v/>
      </c>
      <c r="V877" s="143"/>
    </row>
    <row r="878" spans="1:22" ht="15" customHeight="1" x14ac:dyDescent="0.25">
      <c r="A878" s="152">
        <f t="shared" si="41"/>
        <v>872</v>
      </c>
      <c r="B878" s="170"/>
      <c r="C878" s="170"/>
      <c r="D878" s="170"/>
      <c r="E878" s="170"/>
      <c r="F878" s="170"/>
      <c r="G878" s="175"/>
      <c r="H878" s="175"/>
      <c r="I878" s="170"/>
      <c r="J878" s="176"/>
      <c r="K878" s="153"/>
      <c r="L878" s="170"/>
      <c r="M878" s="170"/>
      <c r="N878" s="170" t="s">
        <v>40</v>
      </c>
      <c r="O878" s="170"/>
      <c r="P878" s="170"/>
      <c r="Q878" s="158" t="str">
        <f t="shared" si="39"/>
        <v/>
      </c>
      <c r="R878" s="159" t="str">
        <f t="shared" si="40"/>
        <v/>
      </c>
      <c r="S878" s="156"/>
      <c r="T878" s="157" t="str">
        <f>IF($B878="","",IF(AND($Q878="yes",SUMPRODUCT((T$6:T877&gt;0)*($B$6:$B877=$B878)*1)=0),MAX(T$6:T877)+1,0))</f>
        <v/>
      </c>
      <c r="U878" s="157" t="str">
        <f>IF($B878="","",IF($Q878="yes",MAX(U$6:U877)+IF(OR($I878="",COUNTIF($R:$R,$I878)&gt;0),1,COUNTIF($B:$B,$I878)),0))</f>
        <v/>
      </c>
      <c r="V878" s="143"/>
    </row>
    <row r="879" spans="1:22" ht="15" customHeight="1" x14ac:dyDescent="0.25">
      <c r="A879" s="152">
        <f t="shared" si="41"/>
        <v>873</v>
      </c>
      <c r="B879" s="170"/>
      <c r="C879" s="170"/>
      <c r="D879" s="170"/>
      <c r="E879" s="170"/>
      <c r="F879" s="170"/>
      <c r="G879" s="175"/>
      <c r="H879" s="175"/>
      <c r="I879" s="170"/>
      <c r="J879" s="176"/>
      <c r="K879" s="153"/>
      <c r="L879" s="170"/>
      <c r="M879" s="170"/>
      <c r="N879" s="170" t="s">
        <v>40</v>
      </c>
      <c r="O879" s="170"/>
      <c r="P879" s="170"/>
      <c r="Q879" s="158" t="str">
        <f t="shared" si="39"/>
        <v/>
      </c>
      <c r="R879" s="159" t="str">
        <f t="shared" si="40"/>
        <v/>
      </c>
      <c r="S879" s="156"/>
      <c r="T879" s="157" t="str">
        <f>IF($B879="","",IF(AND($Q879="yes",SUMPRODUCT((T$6:T878&gt;0)*($B$6:$B878=$B879)*1)=0),MAX(T$6:T878)+1,0))</f>
        <v/>
      </c>
      <c r="U879" s="157" t="str">
        <f>IF($B879="","",IF($Q879="yes",MAX(U$6:U878)+IF(OR($I879="",COUNTIF($R:$R,$I879)&gt;0),1,COUNTIF($B:$B,$I879)),0))</f>
        <v/>
      </c>
      <c r="V879" s="143"/>
    </row>
    <row r="880" spans="1:22" ht="15" customHeight="1" x14ac:dyDescent="0.25">
      <c r="A880" s="152">
        <f t="shared" si="41"/>
        <v>874</v>
      </c>
      <c r="B880" s="170"/>
      <c r="C880" s="170"/>
      <c r="D880" s="170"/>
      <c r="E880" s="170"/>
      <c r="F880" s="170"/>
      <c r="G880" s="175"/>
      <c r="H880" s="175"/>
      <c r="I880" s="170"/>
      <c r="J880" s="176"/>
      <c r="K880" s="153"/>
      <c r="L880" s="170"/>
      <c r="M880" s="170"/>
      <c r="N880" s="170" t="s">
        <v>40</v>
      </c>
      <c r="O880" s="170"/>
      <c r="P880" s="170"/>
      <c r="Q880" s="158" t="str">
        <f t="shared" si="39"/>
        <v/>
      </c>
      <c r="R880" s="159" t="str">
        <f t="shared" si="40"/>
        <v/>
      </c>
      <c r="S880" s="156"/>
      <c r="T880" s="157" t="str">
        <f>IF($B880="","",IF(AND($Q880="yes",SUMPRODUCT((T$6:T879&gt;0)*($B$6:$B879=$B880)*1)=0),MAX(T$6:T879)+1,0))</f>
        <v/>
      </c>
      <c r="U880" s="157" t="str">
        <f>IF($B880="","",IF($Q880="yes",MAX(U$6:U879)+IF(OR($I880="",COUNTIF($R:$R,$I880)&gt;0),1,COUNTIF($B:$B,$I880)),0))</f>
        <v/>
      </c>
      <c r="V880" s="143"/>
    </row>
    <row r="881" spans="1:22" ht="15" customHeight="1" x14ac:dyDescent="0.25">
      <c r="A881" s="152">
        <f t="shared" si="41"/>
        <v>875</v>
      </c>
      <c r="B881" s="170"/>
      <c r="C881" s="170"/>
      <c r="D881" s="170"/>
      <c r="E881" s="170"/>
      <c r="F881" s="170"/>
      <c r="G881" s="175"/>
      <c r="H881" s="175"/>
      <c r="I881" s="170"/>
      <c r="J881" s="176"/>
      <c r="K881" s="153"/>
      <c r="L881" s="170"/>
      <c r="M881" s="170"/>
      <c r="N881" s="170" t="s">
        <v>40</v>
      </c>
      <c r="O881" s="170"/>
      <c r="P881" s="170"/>
      <c r="Q881" s="158" t="str">
        <f t="shared" si="39"/>
        <v/>
      </c>
      <c r="R881" s="159" t="str">
        <f t="shared" si="40"/>
        <v/>
      </c>
      <c r="S881" s="156"/>
      <c r="T881" s="157" t="str">
        <f>IF($B881="","",IF(AND($Q881="yes",SUMPRODUCT((T$6:T880&gt;0)*($B$6:$B880=$B881)*1)=0),MAX(T$6:T880)+1,0))</f>
        <v/>
      </c>
      <c r="U881" s="157" t="str">
        <f>IF($B881="","",IF($Q881="yes",MAX(U$6:U880)+IF(OR($I881="",COUNTIF($R:$R,$I881)&gt;0),1,COUNTIF($B:$B,$I881)),0))</f>
        <v/>
      </c>
      <c r="V881" s="143"/>
    </row>
    <row r="882" spans="1:22" ht="15" customHeight="1" x14ac:dyDescent="0.25">
      <c r="A882" s="152">
        <f t="shared" si="41"/>
        <v>876</v>
      </c>
      <c r="B882" s="170"/>
      <c r="C882" s="170"/>
      <c r="D882" s="170"/>
      <c r="E882" s="170"/>
      <c r="F882" s="170"/>
      <c r="G882" s="175"/>
      <c r="H882" s="175"/>
      <c r="I882" s="170"/>
      <c r="J882" s="176"/>
      <c r="K882" s="153"/>
      <c r="L882" s="170"/>
      <c r="M882" s="170"/>
      <c r="N882" s="170" t="s">
        <v>40</v>
      </c>
      <c r="O882" s="170"/>
      <c r="P882" s="170"/>
      <c r="Q882" s="158" t="str">
        <f t="shared" si="39"/>
        <v/>
      </c>
      <c r="R882" s="159" t="str">
        <f t="shared" si="40"/>
        <v/>
      </c>
      <c r="S882" s="156"/>
      <c r="T882" s="157" t="str">
        <f>IF($B882="","",IF(AND($Q882="yes",SUMPRODUCT((T$6:T881&gt;0)*($B$6:$B881=$B882)*1)=0),MAX(T$6:T881)+1,0))</f>
        <v/>
      </c>
      <c r="U882" s="157" t="str">
        <f>IF($B882="","",IF($Q882="yes",MAX(U$6:U881)+IF(OR($I882="",COUNTIF($R:$R,$I882)&gt;0),1,COUNTIF($B:$B,$I882)),0))</f>
        <v/>
      </c>
      <c r="V882" s="143"/>
    </row>
    <row r="883" spans="1:22" ht="15" customHeight="1" x14ac:dyDescent="0.25">
      <c r="A883" s="152">
        <f t="shared" si="41"/>
        <v>877</v>
      </c>
      <c r="B883" s="170"/>
      <c r="C883" s="170"/>
      <c r="D883" s="170"/>
      <c r="E883" s="170"/>
      <c r="F883" s="170"/>
      <c r="G883" s="175"/>
      <c r="H883" s="175"/>
      <c r="I883" s="170"/>
      <c r="J883" s="176"/>
      <c r="K883" s="153"/>
      <c r="L883" s="170"/>
      <c r="M883" s="170"/>
      <c r="N883" s="170" t="s">
        <v>40</v>
      </c>
      <c r="O883" s="170"/>
      <c r="P883" s="170"/>
      <c r="Q883" s="158" t="str">
        <f t="shared" si="39"/>
        <v/>
      </c>
      <c r="R883" s="159" t="str">
        <f t="shared" si="40"/>
        <v/>
      </c>
      <c r="S883" s="156"/>
      <c r="T883" s="157" t="str">
        <f>IF($B883="","",IF(AND($Q883="yes",SUMPRODUCT((T$6:T882&gt;0)*($B$6:$B882=$B883)*1)=0),MAX(T$6:T882)+1,0))</f>
        <v/>
      </c>
      <c r="U883" s="157" t="str">
        <f>IF($B883="","",IF($Q883="yes",MAX(U$6:U882)+IF(OR($I883="",COUNTIF($R:$R,$I883)&gt;0),1,COUNTIF($B:$B,$I883)),0))</f>
        <v/>
      </c>
      <c r="V883" s="143"/>
    </row>
    <row r="884" spans="1:22" ht="15" customHeight="1" x14ac:dyDescent="0.25">
      <c r="A884" s="152">
        <f t="shared" si="41"/>
        <v>878</v>
      </c>
      <c r="B884" s="170"/>
      <c r="C884" s="170"/>
      <c r="D884" s="170"/>
      <c r="E884" s="170"/>
      <c r="F884" s="170"/>
      <c r="G884" s="175"/>
      <c r="H884" s="175"/>
      <c r="I884" s="170"/>
      <c r="J884" s="176"/>
      <c r="K884" s="153"/>
      <c r="L884" s="170"/>
      <c r="M884" s="170"/>
      <c r="N884" s="170" t="s">
        <v>40</v>
      </c>
      <c r="O884" s="170"/>
      <c r="P884" s="170"/>
      <c r="Q884" s="158" t="str">
        <f t="shared" si="39"/>
        <v/>
      </c>
      <c r="R884" s="159" t="str">
        <f t="shared" si="40"/>
        <v/>
      </c>
      <c r="S884" s="156"/>
      <c r="T884" s="157" t="str">
        <f>IF($B884="","",IF(AND($Q884="yes",SUMPRODUCT((T$6:T883&gt;0)*($B$6:$B883=$B884)*1)=0),MAX(T$6:T883)+1,0))</f>
        <v/>
      </c>
      <c r="U884" s="157" t="str">
        <f>IF($B884="","",IF($Q884="yes",MAX(U$6:U883)+IF(OR($I884="",COUNTIF($R:$R,$I884)&gt;0),1,COUNTIF($B:$B,$I884)),0))</f>
        <v/>
      </c>
      <c r="V884" s="143"/>
    </row>
    <row r="885" spans="1:22" ht="15" customHeight="1" x14ac:dyDescent="0.25">
      <c r="A885" s="152">
        <f t="shared" si="41"/>
        <v>879</v>
      </c>
      <c r="B885" s="170"/>
      <c r="C885" s="170"/>
      <c r="D885" s="170"/>
      <c r="E885" s="170"/>
      <c r="F885" s="170"/>
      <c r="G885" s="175"/>
      <c r="H885" s="175"/>
      <c r="I885" s="170"/>
      <c r="J885" s="176"/>
      <c r="K885" s="153"/>
      <c r="L885" s="170"/>
      <c r="M885" s="170"/>
      <c r="N885" s="170" t="s">
        <v>40</v>
      </c>
      <c r="O885" s="170"/>
      <c r="P885" s="170"/>
      <c r="Q885" s="158" t="str">
        <f t="shared" si="39"/>
        <v/>
      </c>
      <c r="R885" s="159" t="str">
        <f t="shared" si="40"/>
        <v/>
      </c>
      <c r="S885" s="156"/>
      <c r="T885" s="157" t="str">
        <f>IF($B885="","",IF(AND($Q885="yes",SUMPRODUCT((T$6:T884&gt;0)*($B$6:$B884=$B885)*1)=0),MAX(T$6:T884)+1,0))</f>
        <v/>
      </c>
      <c r="U885" s="157" t="str">
        <f>IF($B885="","",IF($Q885="yes",MAX(U$6:U884)+IF(OR($I885="",COUNTIF($R:$R,$I885)&gt;0),1,COUNTIF($B:$B,$I885)),0))</f>
        <v/>
      </c>
      <c r="V885" s="143"/>
    </row>
    <row r="886" spans="1:22" ht="15" customHeight="1" x14ac:dyDescent="0.25">
      <c r="A886" s="152">
        <f t="shared" si="41"/>
        <v>880</v>
      </c>
      <c r="B886" s="170"/>
      <c r="C886" s="170"/>
      <c r="D886" s="170"/>
      <c r="E886" s="170"/>
      <c r="F886" s="170"/>
      <c r="G886" s="175"/>
      <c r="H886" s="175"/>
      <c r="I886" s="170"/>
      <c r="J886" s="176"/>
      <c r="K886" s="153"/>
      <c r="L886" s="170"/>
      <c r="M886" s="170"/>
      <c r="N886" s="170" t="s">
        <v>40</v>
      </c>
      <c r="O886" s="170"/>
      <c r="P886" s="170"/>
      <c r="Q886" s="158" t="str">
        <f t="shared" si="39"/>
        <v/>
      </c>
      <c r="R886" s="159" t="str">
        <f t="shared" si="40"/>
        <v/>
      </c>
      <c r="S886" s="156"/>
      <c r="T886" s="157" t="str">
        <f>IF($B886="","",IF(AND($Q886="yes",SUMPRODUCT((T$6:T885&gt;0)*($B$6:$B885=$B886)*1)=0),MAX(T$6:T885)+1,0))</f>
        <v/>
      </c>
      <c r="U886" s="157" t="str">
        <f>IF($B886="","",IF($Q886="yes",MAX(U$6:U885)+IF(OR($I886="",COUNTIF($R:$R,$I886)&gt;0),1,COUNTIF($B:$B,$I886)),0))</f>
        <v/>
      </c>
      <c r="V886" s="143"/>
    </row>
    <row r="887" spans="1:22" ht="15" customHeight="1" x14ac:dyDescent="0.25">
      <c r="A887" s="152">
        <f t="shared" si="41"/>
        <v>881</v>
      </c>
      <c r="B887" s="170"/>
      <c r="C887" s="170"/>
      <c r="D887" s="170"/>
      <c r="E887" s="170"/>
      <c r="F887" s="170"/>
      <c r="G887" s="175"/>
      <c r="H887" s="175"/>
      <c r="I887" s="170"/>
      <c r="J887" s="176"/>
      <c r="K887" s="153"/>
      <c r="L887" s="170"/>
      <c r="M887" s="170"/>
      <c r="N887" s="170" t="s">
        <v>40</v>
      </c>
      <c r="O887" s="170"/>
      <c r="P887" s="170"/>
      <c r="Q887" s="158" t="str">
        <f t="shared" si="39"/>
        <v/>
      </c>
      <c r="R887" s="159" t="str">
        <f t="shared" si="40"/>
        <v/>
      </c>
      <c r="S887" s="156"/>
      <c r="T887" s="157" t="str">
        <f>IF($B887="","",IF(AND($Q887="yes",SUMPRODUCT((T$6:T886&gt;0)*($B$6:$B886=$B887)*1)=0),MAX(T$6:T886)+1,0))</f>
        <v/>
      </c>
      <c r="U887" s="157" t="str">
        <f>IF($B887="","",IF($Q887="yes",MAX(U$6:U886)+IF(OR($I887="",COUNTIF($R:$R,$I887)&gt;0),1,COUNTIF($B:$B,$I887)),0))</f>
        <v/>
      </c>
      <c r="V887" s="143"/>
    </row>
    <row r="888" spans="1:22" ht="15" customHeight="1" x14ac:dyDescent="0.25">
      <c r="A888" s="152">
        <f t="shared" si="41"/>
        <v>882</v>
      </c>
      <c r="B888" s="170"/>
      <c r="C888" s="170"/>
      <c r="D888" s="170"/>
      <c r="E888" s="170"/>
      <c r="F888" s="170"/>
      <c r="G888" s="175"/>
      <c r="H888" s="175"/>
      <c r="I888" s="170"/>
      <c r="J888" s="176"/>
      <c r="K888" s="153"/>
      <c r="L888" s="170"/>
      <c r="M888" s="170"/>
      <c r="N888" s="170" t="s">
        <v>40</v>
      </c>
      <c r="O888" s="170"/>
      <c r="P888" s="170"/>
      <c r="Q888" s="158" t="str">
        <f t="shared" si="39"/>
        <v/>
      </c>
      <c r="R888" s="159" t="str">
        <f t="shared" si="40"/>
        <v/>
      </c>
      <c r="S888" s="156"/>
      <c r="T888" s="157" t="str">
        <f>IF($B888="","",IF(AND($Q888="yes",SUMPRODUCT((T$6:T887&gt;0)*($B$6:$B887=$B888)*1)=0),MAX(T$6:T887)+1,0))</f>
        <v/>
      </c>
      <c r="U888" s="157" t="str">
        <f>IF($B888="","",IF($Q888="yes",MAX(U$6:U887)+IF(OR($I888="",COUNTIF($R:$R,$I888)&gt;0),1,COUNTIF($B:$B,$I888)),0))</f>
        <v/>
      </c>
      <c r="V888" s="143"/>
    </row>
    <row r="889" spans="1:22" ht="15" customHeight="1" x14ac:dyDescent="0.25">
      <c r="A889" s="152">
        <f t="shared" si="41"/>
        <v>883</v>
      </c>
      <c r="B889" s="170"/>
      <c r="C889" s="170"/>
      <c r="D889" s="170"/>
      <c r="E889" s="170"/>
      <c r="F889" s="170"/>
      <c r="G889" s="175"/>
      <c r="H889" s="175"/>
      <c r="I889" s="170"/>
      <c r="J889" s="176"/>
      <c r="K889" s="153"/>
      <c r="L889" s="170"/>
      <c r="M889" s="170"/>
      <c r="N889" s="170" t="s">
        <v>40</v>
      </c>
      <c r="O889" s="170"/>
      <c r="P889" s="170"/>
      <c r="Q889" s="158" t="str">
        <f t="shared" si="39"/>
        <v/>
      </c>
      <c r="R889" s="159" t="str">
        <f t="shared" si="40"/>
        <v/>
      </c>
      <c r="S889" s="156"/>
      <c r="T889" s="157" t="str">
        <f>IF($B889="","",IF(AND($Q889="yes",SUMPRODUCT((T$6:T888&gt;0)*($B$6:$B888=$B889)*1)=0),MAX(T$6:T888)+1,0))</f>
        <v/>
      </c>
      <c r="U889" s="157" t="str">
        <f>IF($B889="","",IF($Q889="yes",MAX(U$6:U888)+IF(OR($I889="",COUNTIF($R:$R,$I889)&gt;0),1,COUNTIF($B:$B,$I889)),0))</f>
        <v/>
      </c>
      <c r="V889" s="143"/>
    </row>
    <row r="890" spans="1:22" ht="15" customHeight="1" x14ac:dyDescent="0.25">
      <c r="A890" s="152">
        <f t="shared" si="41"/>
        <v>884</v>
      </c>
      <c r="B890" s="170"/>
      <c r="C890" s="170"/>
      <c r="D890" s="170"/>
      <c r="E890" s="170"/>
      <c r="F890" s="170"/>
      <c r="G890" s="175"/>
      <c r="H890" s="175"/>
      <c r="I890" s="170"/>
      <c r="J890" s="176"/>
      <c r="K890" s="153"/>
      <c r="L890" s="170"/>
      <c r="M890" s="170"/>
      <c r="N890" s="170" t="s">
        <v>40</v>
      </c>
      <c r="O890" s="170"/>
      <c r="P890" s="170"/>
      <c r="Q890" s="158" t="str">
        <f t="shared" si="39"/>
        <v/>
      </c>
      <c r="R890" s="159" t="str">
        <f t="shared" si="40"/>
        <v/>
      </c>
      <c r="S890" s="156"/>
      <c r="T890" s="157" t="str">
        <f>IF($B890="","",IF(AND($Q890="yes",SUMPRODUCT((T$6:T889&gt;0)*($B$6:$B889=$B890)*1)=0),MAX(T$6:T889)+1,0))</f>
        <v/>
      </c>
      <c r="U890" s="157" t="str">
        <f>IF($B890="","",IF($Q890="yes",MAX(U$6:U889)+IF(OR($I890="",COUNTIF($R:$R,$I890)&gt;0),1,COUNTIF($B:$B,$I890)),0))</f>
        <v/>
      </c>
      <c r="V890" s="143"/>
    </row>
    <row r="891" spans="1:22" ht="15" customHeight="1" x14ac:dyDescent="0.25">
      <c r="A891" s="152">
        <f t="shared" si="41"/>
        <v>885</v>
      </c>
      <c r="B891" s="170"/>
      <c r="C891" s="170"/>
      <c r="D891" s="170"/>
      <c r="E891" s="170"/>
      <c r="F891" s="170"/>
      <c r="G891" s="175"/>
      <c r="H891" s="175"/>
      <c r="I891" s="170"/>
      <c r="J891" s="176"/>
      <c r="K891" s="153"/>
      <c r="L891" s="170"/>
      <c r="M891" s="170"/>
      <c r="N891" s="170" t="s">
        <v>40</v>
      </c>
      <c r="O891" s="170"/>
      <c r="P891" s="170"/>
      <c r="Q891" s="158" t="str">
        <f t="shared" si="39"/>
        <v/>
      </c>
      <c r="R891" s="159" t="str">
        <f t="shared" si="40"/>
        <v/>
      </c>
      <c r="S891" s="156"/>
      <c r="T891" s="157" t="str">
        <f>IF($B891="","",IF(AND($Q891="yes",SUMPRODUCT((T$6:T890&gt;0)*($B$6:$B890=$B891)*1)=0),MAX(T$6:T890)+1,0))</f>
        <v/>
      </c>
      <c r="U891" s="157" t="str">
        <f>IF($B891="","",IF($Q891="yes",MAX(U$6:U890)+IF(OR($I891="",COUNTIF($R:$R,$I891)&gt;0),1,COUNTIF($B:$B,$I891)),0))</f>
        <v/>
      </c>
      <c r="V891" s="143"/>
    </row>
    <row r="892" spans="1:22" ht="15" customHeight="1" x14ac:dyDescent="0.25">
      <c r="A892" s="152">
        <f t="shared" si="41"/>
        <v>886</v>
      </c>
      <c r="B892" s="170"/>
      <c r="C892" s="170"/>
      <c r="D892" s="170"/>
      <c r="E892" s="170"/>
      <c r="F892" s="170"/>
      <c r="G892" s="175"/>
      <c r="H892" s="175"/>
      <c r="I892" s="170"/>
      <c r="J892" s="176"/>
      <c r="K892" s="153"/>
      <c r="L892" s="170"/>
      <c r="M892" s="170"/>
      <c r="N892" s="170" t="s">
        <v>40</v>
      </c>
      <c r="O892" s="170"/>
      <c r="P892" s="170"/>
      <c r="Q892" s="158" t="str">
        <f t="shared" si="39"/>
        <v/>
      </c>
      <c r="R892" s="159" t="str">
        <f t="shared" si="40"/>
        <v/>
      </c>
      <c r="S892" s="156"/>
      <c r="T892" s="157" t="str">
        <f>IF($B892="","",IF(AND($Q892="yes",SUMPRODUCT((T$6:T891&gt;0)*($B$6:$B891=$B892)*1)=0),MAX(T$6:T891)+1,0))</f>
        <v/>
      </c>
      <c r="U892" s="157" t="str">
        <f>IF($B892="","",IF($Q892="yes",MAX(U$6:U891)+IF(OR($I892="",COUNTIF($R:$R,$I892)&gt;0),1,COUNTIF($B:$B,$I892)),0))</f>
        <v/>
      </c>
      <c r="V892" s="143"/>
    </row>
    <row r="893" spans="1:22" ht="15" customHeight="1" x14ac:dyDescent="0.25">
      <c r="A893" s="152">
        <f t="shared" si="41"/>
        <v>887</v>
      </c>
      <c r="B893" s="170"/>
      <c r="C893" s="170"/>
      <c r="D893" s="170"/>
      <c r="E893" s="170"/>
      <c r="F893" s="170"/>
      <c r="G893" s="175"/>
      <c r="H893" s="175"/>
      <c r="I893" s="170"/>
      <c r="J893" s="176"/>
      <c r="K893" s="153"/>
      <c r="L893" s="170"/>
      <c r="M893" s="170"/>
      <c r="N893" s="170" t="s">
        <v>40</v>
      </c>
      <c r="O893" s="170"/>
      <c r="P893" s="170"/>
      <c r="Q893" s="158" t="str">
        <f t="shared" si="39"/>
        <v/>
      </c>
      <c r="R893" s="159" t="str">
        <f t="shared" si="40"/>
        <v/>
      </c>
      <c r="S893" s="156"/>
      <c r="T893" s="157" t="str">
        <f>IF($B893="","",IF(AND($Q893="yes",SUMPRODUCT((T$6:T892&gt;0)*($B$6:$B892=$B893)*1)=0),MAX(T$6:T892)+1,0))</f>
        <v/>
      </c>
      <c r="U893" s="157" t="str">
        <f>IF($B893="","",IF($Q893="yes",MAX(U$6:U892)+IF(OR($I893="",COUNTIF($R:$R,$I893)&gt;0),1,COUNTIF($B:$B,$I893)),0))</f>
        <v/>
      </c>
      <c r="V893" s="143"/>
    </row>
    <row r="894" spans="1:22" ht="15" customHeight="1" x14ac:dyDescent="0.25">
      <c r="A894" s="152">
        <f t="shared" si="41"/>
        <v>888</v>
      </c>
      <c r="B894" s="170"/>
      <c r="C894" s="170"/>
      <c r="D894" s="170"/>
      <c r="E894" s="170"/>
      <c r="F894" s="170"/>
      <c r="G894" s="175"/>
      <c r="H894" s="175"/>
      <c r="I894" s="170"/>
      <c r="J894" s="176"/>
      <c r="K894" s="153"/>
      <c r="L894" s="170"/>
      <c r="M894" s="170"/>
      <c r="N894" s="170" t="s">
        <v>40</v>
      </c>
      <c r="O894" s="170"/>
      <c r="P894" s="170"/>
      <c r="Q894" s="158" t="str">
        <f t="shared" si="39"/>
        <v/>
      </c>
      <c r="R894" s="159" t="str">
        <f t="shared" si="40"/>
        <v/>
      </c>
      <c r="S894" s="156"/>
      <c r="T894" s="157" t="str">
        <f>IF($B894="","",IF(AND($Q894="yes",SUMPRODUCT((T$6:T893&gt;0)*($B$6:$B893=$B894)*1)=0),MAX(T$6:T893)+1,0))</f>
        <v/>
      </c>
      <c r="U894" s="157" t="str">
        <f>IF($B894="","",IF($Q894="yes",MAX(U$6:U893)+IF(OR($I894="",COUNTIF($R:$R,$I894)&gt;0),1,COUNTIF($B:$B,$I894)),0))</f>
        <v/>
      </c>
      <c r="V894" s="143"/>
    </row>
    <row r="895" spans="1:22" ht="15" customHeight="1" x14ac:dyDescent="0.25">
      <c r="A895" s="152">
        <f t="shared" si="41"/>
        <v>889</v>
      </c>
      <c r="B895" s="170"/>
      <c r="C895" s="170"/>
      <c r="D895" s="170"/>
      <c r="E895" s="170"/>
      <c r="F895" s="170"/>
      <c r="G895" s="175"/>
      <c r="H895" s="175"/>
      <c r="I895" s="170"/>
      <c r="J895" s="176"/>
      <c r="K895" s="153"/>
      <c r="L895" s="170"/>
      <c r="M895" s="170"/>
      <c r="N895" s="170" t="s">
        <v>40</v>
      </c>
      <c r="O895" s="170"/>
      <c r="P895" s="170"/>
      <c r="Q895" s="158" t="str">
        <f t="shared" si="39"/>
        <v/>
      </c>
      <c r="R895" s="159" t="str">
        <f t="shared" si="40"/>
        <v/>
      </c>
      <c r="S895" s="156"/>
      <c r="T895" s="157" t="str">
        <f>IF($B895="","",IF(AND($Q895="yes",SUMPRODUCT((T$6:T894&gt;0)*($B$6:$B894=$B895)*1)=0),MAX(T$6:T894)+1,0))</f>
        <v/>
      </c>
      <c r="U895" s="157" t="str">
        <f>IF($B895="","",IF($Q895="yes",MAX(U$6:U894)+IF(OR($I895="",COUNTIF($R:$R,$I895)&gt;0),1,COUNTIF($B:$B,$I895)),0))</f>
        <v/>
      </c>
      <c r="V895" s="143"/>
    </row>
    <row r="896" spans="1:22" ht="15" customHeight="1" x14ac:dyDescent="0.25">
      <c r="A896" s="152">
        <f t="shared" si="41"/>
        <v>890</v>
      </c>
      <c r="B896" s="170"/>
      <c r="C896" s="170"/>
      <c r="D896" s="170"/>
      <c r="E896" s="170"/>
      <c r="F896" s="170"/>
      <c r="G896" s="175"/>
      <c r="H896" s="175"/>
      <c r="I896" s="170"/>
      <c r="J896" s="176"/>
      <c r="K896" s="153"/>
      <c r="L896" s="170"/>
      <c r="M896" s="170"/>
      <c r="N896" s="170" t="s">
        <v>40</v>
      </c>
      <c r="O896" s="170"/>
      <c r="P896" s="170"/>
      <c r="Q896" s="158" t="str">
        <f t="shared" si="39"/>
        <v/>
      </c>
      <c r="R896" s="159" t="str">
        <f t="shared" si="40"/>
        <v/>
      </c>
      <c r="S896" s="156"/>
      <c r="T896" s="157" t="str">
        <f>IF($B896="","",IF(AND($Q896="yes",SUMPRODUCT((T$6:T895&gt;0)*($B$6:$B895=$B896)*1)=0),MAX(T$6:T895)+1,0))</f>
        <v/>
      </c>
      <c r="U896" s="157" t="str">
        <f>IF($B896="","",IF($Q896="yes",MAX(U$6:U895)+IF(OR($I896="",COUNTIF($R:$R,$I896)&gt;0),1,COUNTIF($B:$B,$I896)),0))</f>
        <v/>
      </c>
      <c r="V896" s="143"/>
    </row>
    <row r="897" spans="1:22" ht="15" customHeight="1" x14ac:dyDescent="0.25">
      <c r="A897" s="152">
        <f t="shared" si="41"/>
        <v>891</v>
      </c>
      <c r="B897" s="170"/>
      <c r="C897" s="170"/>
      <c r="D897" s="170"/>
      <c r="E897" s="170"/>
      <c r="F897" s="170"/>
      <c r="G897" s="175"/>
      <c r="H897" s="175"/>
      <c r="I897" s="170"/>
      <c r="J897" s="176"/>
      <c r="K897" s="153"/>
      <c r="L897" s="170"/>
      <c r="M897" s="170"/>
      <c r="N897" s="170" t="s">
        <v>40</v>
      </c>
      <c r="O897" s="170"/>
      <c r="P897" s="170"/>
      <c r="Q897" s="158" t="str">
        <f t="shared" si="39"/>
        <v/>
      </c>
      <c r="R897" s="159" t="str">
        <f t="shared" si="40"/>
        <v/>
      </c>
      <c r="S897" s="156"/>
      <c r="T897" s="157" t="str">
        <f>IF($B897="","",IF(AND($Q897="yes",SUMPRODUCT((T$6:T896&gt;0)*($B$6:$B896=$B897)*1)=0),MAX(T$6:T896)+1,0))</f>
        <v/>
      </c>
      <c r="U897" s="157" t="str">
        <f>IF($B897="","",IF($Q897="yes",MAX(U$6:U896)+IF(OR($I897="",COUNTIF($R:$R,$I897)&gt;0),1,COUNTIF($B:$B,$I897)),0))</f>
        <v/>
      </c>
      <c r="V897" s="143"/>
    </row>
    <row r="898" spans="1:22" ht="15" customHeight="1" x14ac:dyDescent="0.25">
      <c r="A898" s="152">
        <f t="shared" si="41"/>
        <v>892</v>
      </c>
      <c r="B898" s="170"/>
      <c r="C898" s="170"/>
      <c r="D898" s="170"/>
      <c r="E898" s="170"/>
      <c r="F898" s="170"/>
      <c r="G898" s="175"/>
      <c r="H898" s="175"/>
      <c r="I898" s="170"/>
      <c r="J898" s="176"/>
      <c r="K898" s="153"/>
      <c r="L898" s="170"/>
      <c r="M898" s="170"/>
      <c r="N898" s="170" t="s">
        <v>40</v>
      </c>
      <c r="O898" s="170"/>
      <c r="P898" s="170"/>
      <c r="Q898" s="158" t="str">
        <f t="shared" si="39"/>
        <v/>
      </c>
      <c r="R898" s="159" t="str">
        <f t="shared" si="40"/>
        <v/>
      </c>
      <c r="S898" s="156"/>
      <c r="T898" s="157" t="str">
        <f>IF($B898="","",IF(AND($Q898="yes",SUMPRODUCT((T$6:T897&gt;0)*($B$6:$B897=$B898)*1)=0),MAX(T$6:T897)+1,0))</f>
        <v/>
      </c>
      <c r="U898" s="157" t="str">
        <f>IF($B898="","",IF($Q898="yes",MAX(U$6:U897)+IF(OR($I898="",COUNTIF($R:$R,$I898)&gt;0),1,COUNTIF($B:$B,$I898)),0))</f>
        <v/>
      </c>
      <c r="V898" s="143"/>
    </row>
    <row r="899" spans="1:22" ht="15" customHeight="1" x14ac:dyDescent="0.25">
      <c r="A899" s="152">
        <f t="shared" si="41"/>
        <v>893</v>
      </c>
      <c r="B899" s="170"/>
      <c r="C899" s="170"/>
      <c r="D899" s="170"/>
      <c r="E899" s="170"/>
      <c r="F899" s="170"/>
      <c r="G899" s="175"/>
      <c r="H899" s="175"/>
      <c r="I899" s="170"/>
      <c r="J899" s="176"/>
      <c r="K899" s="153"/>
      <c r="L899" s="170"/>
      <c r="M899" s="170"/>
      <c r="N899" s="170" t="s">
        <v>40</v>
      </c>
      <c r="O899" s="170"/>
      <c r="P899" s="170"/>
      <c r="Q899" s="158" t="str">
        <f t="shared" si="39"/>
        <v/>
      </c>
      <c r="R899" s="159" t="str">
        <f t="shared" si="40"/>
        <v/>
      </c>
      <c r="S899" s="156"/>
      <c r="T899" s="157" t="str">
        <f>IF($B899="","",IF(AND($Q899="yes",SUMPRODUCT((T$6:T898&gt;0)*($B$6:$B898=$B899)*1)=0),MAX(T$6:T898)+1,0))</f>
        <v/>
      </c>
      <c r="U899" s="157" t="str">
        <f>IF($B899="","",IF($Q899="yes",MAX(U$6:U898)+IF(OR($I899="",COUNTIF($R:$R,$I899)&gt;0),1,COUNTIF($B:$B,$I899)),0))</f>
        <v/>
      </c>
      <c r="V899" s="143"/>
    </row>
    <row r="900" spans="1:22" ht="15" customHeight="1" x14ac:dyDescent="0.25">
      <c r="A900" s="152">
        <f t="shared" si="41"/>
        <v>894</v>
      </c>
      <c r="B900" s="170"/>
      <c r="C900" s="170"/>
      <c r="D900" s="170"/>
      <c r="E900" s="170"/>
      <c r="F900" s="170"/>
      <c r="G900" s="175"/>
      <c r="H900" s="175"/>
      <c r="I900" s="170"/>
      <c r="J900" s="176"/>
      <c r="K900" s="153"/>
      <c r="L900" s="170"/>
      <c r="M900" s="170"/>
      <c r="N900" s="170" t="s">
        <v>40</v>
      </c>
      <c r="O900" s="170"/>
      <c r="P900" s="170"/>
      <c r="Q900" s="158" t="str">
        <f t="shared" si="39"/>
        <v/>
      </c>
      <c r="R900" s="159" t="str">
        <f t="shared" si="40"/>
        <v/>
      </c>
      <c r="S900" s="156"/>
      <c r="T900" s="157" t="str">
        <f>IF($B900="","",IF(AND($Q900="yes",SUMPRODUCT((T$6:T899&gt;0)*($B$6:$B899=$B900)*1)=0),MAX(T$6:T899)+1,0))</f>
        <v/>
      </c>
      <c r="U900" s="157" t="str">
        <f>IF($B900="","",IF($Q900="yes",MAX(U$6:U899)+IF(OR($I900="",COUNTIF($R:$R,$I900)&gt;0),1,COUNTIF($B:$B,$I900)),0))</f>
        <v/>
      </c>
      <c r="V900" s="143"/>
    </row>
    <row r="901" spans="1:22" ht="15" customHeight="1" x14ac:dyDescent="0.25">
      <c r="A901" s="152">
        <f t="shared" si="41"/>
        <v>895</v>
      </c>
      <c r="B901" s="170"/>
      <c r="C901" s="170"/>
      <c r="D901" s="170"/>
      <c r="E901" s="170"/>
      <c r="F901" s="170"/>
      <c r="G901" s="175"/>
      <c r="H901" s="175"/>
      <c r="I901" s="170"/>
      <c r="J901" s="176"/>
      <c r="K901" s="153"/>
      <c r="L901" s="170"/>
      <c r="M901" s="170"/>
      <c r="N901" s="170" t="s">
        <v>40</v>
      </c>
      <c r="O901" s="170"/>
      <c r="P901" s="170"/>
      <c r="Q901" s="158" t="str">
        <f t="shared" si="39"/>
        <v/>
      </c>
      <c r="R901" s="159" t="str">
        <f t="shared" si="40"/>
        <v/>
      </c>
      <c r="S901" s="156"/>
      <c r="T901" s="157" t="str">
        <f>IF($B901="","",IF(AND($Q901="yes",SUMPRODUCT((T$6:T900&gt;0)*($B$6:$B900=$B901)*1)=0),MAX(T$6:T900)+1,0))</f>
        <v/>
      </c>
      <c r="U901" s="157" t="str">
        <f>IF($B901="","",IF($Q901="yes",MAX(U$6:U900)+IF(OR($I901="",COUNTIF($R:$R,$I901)&gt;0),1,COUNTIF($B:$B,$I901)),0))</f>
        <v/>
      </c>
      <c r="V901" s="143"/>
    </row>
    <row r="902" spans="1:22" ht="15" customHeight="1" x14ac:dyDescent="0.25">
      <c r="A902" s="152">
        <f t="shared" si="41"/>
        <v>896</v>
      </c>
      <c r="B902" s="170"/>
      <c r="C902" s="170"/>
      <c r="D902" s="170"/>
      <c r="E902" s="170"/>
      <c r="F902" s="170"/>
      <c r="G902" s="175"/>
      <c r="H902" s="175"/>
      <c r="I902" s="170"/>
      <c r="J902" s="176"/>
      <c r="K902" s="153"/>
      <c r="L902" s="170"/>
      <c r="M902" s="170"/>
      <c r="N902" s="170" t="s">
        <v>40</v>
      </c>
      <c r="O902" s="170"/>
      <c r="P902" s="170"/>
      <c r="Q902" s="158" t="str">
        <f t="shared" si="39"/>
        <v/>
      </c>
      <c r="R902" s="159" t="str">
        <f t="shared" si="40"/>
        <v/>
      </c>
      <c r="S902" s="156"/>
      <c r="T902" s="157" t="str">
        <f>IF($B902="","",IF(AND($Q902="yes",SUMPRODUCT((T$6:T901&gt;0)*($B$6:$B901=$B902)*1)=0),MAX(T$6:T901)+1,0))</f>
        <v/>
      </c>
      <c r="U902" s="157" t="str">
        <f>IF($B902="","",IF($Q902="yes",MAX(U$6:U901)+IF(OR($I902="",COUNTIF($R:$R,$I902)&gt;0),1,COUNTIF($B:$B,$I902)),0))</f>
        <v/>
      </c>
      <c r="V902" s="143"/>
    </row>
    <row r="903" spans="1:22" ht="15" customHeight="1" x14ac:dyDescent="0.25">
      <c r="A903" s="152">
        <f t="shared" si="41"/>
        <v>897</v>
      </c>
      <c r="B903" s="170"/>
      <c r="C903" s="170"/>
      <c r="D903" s="170"/>
      <c r="E903" s="170"/>
      <c r="F903" s="170"/>
      <c r="G903" s="175"/>
      <c r="H903" s="175"/>
      <c r="I903" s="170"/>
      <c r="J903" s="176"/>
      <c r="K903" s="153"/>
      <c r="L903" s="170"/>
      <c r="M903" s="170"/>
      <c r="N903" s="170" t="s">
        <v>40</v>
      </c>
      <c r="O903" s="170"/>
      <c r="P903" s="170"/>
      <c r="Q903" s="158" t="str">
        <f t="shared" ref="Q903:Q966" si="42">IF($B903="","",IF(COUNTIF($L903:$P903,"=Yes")&gt;0,"Yes","No"))</f>
        <v/>
      </c>
      <c r="R903" s="159" t="str">
        <f t="shared" ref="R903:R966" si="43">IF($B903="","",IFERROR(IF($Q903="Yes",$B903,VLOOKUP($I903,LE_Inputs,COLUMNS(LE_Inputs),FALSE)),"None"))</f>
        <v/>
      </c>
      <c r="S903" s="156"/>
      <c r="T903" s="157" t="str">
        <f>IF($B903="","",IF(AND($Q903="yes",SUMPRODUCT((T$6:T902&gt;0)*($B$6:$B902=$B903)*1)=0),MAX(T$6:T902)+1,0))</f>
        <v/>
      </c>
      <c r="U903" s="157" t="str">
        <f>IF($B903="","",IF($Q903="yes",MAX(U$6:U902)+IF(OR($I903="",COUNTIF($R:$R,$I903)&gt;0),1,COUNTIF($B:$B,$I903)),0))</f>
        <v/>
      </c>
      <c r="V903" s="143"/>
    </row>
    <row r="904" spans="1:22" ht="15" customHeight="1" x14ac:dyDescent="0.25">
      <c r="A904" s="152">
        <f t="shared" si="41"/>
        <v>898</v>
      </c>
      <c r="B904" s="170"/>
      <c r="C904" s="170"/>
      <c r="D904" s="170"/>
      <c r="E904" s="170"/>
      <c r="F904" s="170"/>
      <c r="G904" s="175"/>
      <c r="H904" s="175"/>
      <c r="I904" s="170"/>
      <c r="J904" s="176"/>
      <c r="K904" s="153"/>
      <c r="L904" s="170"/>
      <c r="M904" s="170"/>
      <c r="N904" s="170" t="s">
        <v>40</v>
      </c>
      <c r="O904" s="170"/>
      <c r="P904" s="170"/>
      <c r="Q904" s="158" t="str">
        <f t="shared" si="42"/>
        <v/>
      </c>
      <c r="R904" s="159" t="str">
        <f t="shared" si="43"/>
        <v/>
      </c>
      <c r="S904" s="156"/>
      <c r="T904" s="157" t="str">
        <f>IF($B904="","",IF(AND($Q904="yes",SUMPRODUCT((T$6:T903&gt;0)*($B$6:$B903=$B904)*1)=0),MAX(T$6:T903)+1,0))</f>
        <v/>
      </c>
      <c r="U904" s="157" t="str">
        <f>IF($B904="","",IF($Q904="yes",MAX(U$6:U903)+IF(OR($I904="",COUNTIF($R:$R,$I904)&gt;0),1,COUNTIF($B:$B,$I904)),0))</f>
        <v/>
      </c>
      <c r="V904" s="143"/>
    </row>
    <row r="905" spans="1:22" ht="15" customHeight="1" x14ac:dyDescent="0.25">
      <c r="A905" s="152">
        <f t="shared" ref="A905:A968" si="44">A904+1</f>
        <v>899</v>
      </c>
      <c r="B905" s="170"/>
      <c r="C905" s="170"/>
      <c r="D905" s="170"/>
      <c r="E905" s="170"/>
      <c r="F905" s="170"/>
      <c r="G905" s="175"/>
      <c r="H905" s="175"/>
      <c r="I905" s="170"/>
      <c r="J905" s="176"/>
      <c r="K905" s="153"/>
      <c r="L905" s="170"/>
      <c r="M905" s="170"/>
      <c r="N905" s="170" t="s">
        <v>40</v>
      </c>
      <c r="O905" s="170"/>
      <c r="P905" s="170"/>
      <c r="Q905" s="158" t="str">
        <f t="shared" si="42"/>
        <v/>
      </c>
      <c r="R905" s="159" t="str">
        <f t="shared" si="43"/>
        <v/>
      </c>
      <c r="S905" s="156"/>
      <c r="T905" s="157" t="str">
        <f>IF($B905="","",IF(AND($Q905="yes",SUMPRODUCT((T$6:T904&gt;0)*($B$6:$B904=$B905)*1)=0),MAX(T$6:T904)+1,0))</f>
        <v/>
      </c>
      <c r="U905" s="157" t="str">
        <f>IF($B905="","",IF($Q905="yes",MAX(U$6:U904)+IF(OR($I905="",COUNTIF($R:$R,$I905)&gt;0),1,COUNTIF($B:$B,$I905)),0))</f>
        <v/>
      </c>
      <c r="V905" s="143"/>
    </row>
    <row r="906" spans="1:22" ht="15" customHeight="1" x14ac:dyDescent="0.25">
      <c r="A906" s="152">
        <f t="shared" si="44"/>
        <v>900</v>
      </c>
      <c r="B906" s="170"/>
      <c r="C906" s="170"/>
      <c r="D906" s="170"/>
      <c r="E906" s="170"/>
      <c r="F906" s="170"/>
      <c r="G906" s="175"/>
      <c r="H906" s="175"/>
      <c r="I906" s="170"/>
      <c r="J906" s="176"/>
      <c r="K906" s="153"/>
      <c r="L906" s="170"/>
      <c r="M906" s="170"/>
      <c r="N906" s="170" t="s">
        <v>40</v>
      </c>
      <c r="O906" s="170"/>
      <c r="P906" s="170"/>
      <c r="Q906" s="158" t="str">
        <f t="shared" si="42"/>
        <v/>
      </c>
      <c r="R906" s="159" t="str">
        <f t="shared" si="43"/>
        <v/>
      </c>
      <c r="S906" s="156"/>
      <c r="T906" s="157" t="str">
        <f>IF($B906="","",IF(AND($Q906="yes",SUMPRODUCT((T$6:T905&gt;0)*($B$6:$B905=$B906)*1)=0),MAX(T$6:T905)+1,0))</f>
        <v/>
      </c>
      <c r="U906" s="157" t="str">
        <f>IF($B906="","",IF($Q906="yes",MAX(U$6:U905)+IF(OR($I906="",COUNTIF($R:$R,$I906)&gt;0),1,COUNTIF($B:$B,$I906)),0))</f>
        <v/>
      </c>
      <c r="V906" s="143"/>
    </row>
    <row r="907" spans="1:22" ht="15" customHeight="1" x14ac:dyDescent="0.25">
      <c r="A907" s="152">
        <f t="shared" si="44"/>
        <v>901</v>
      </c>
      <c r="B907" s="170"/>
      <c r="C907" s="170"/>
      <c r="D907" s="170"/>
      <c r="E907" s="170"/>
      <c r="F907" s="170"/>
      <c r="G907" s="175"/>
      <c r="H907" s="175"/>
      <c r="I907" s="170"/>
      <c r="J907" s="176"/>
      <c r="K907" s="153"/>
      <c r="L907" s="170"/>
      <c r="M907" s="170"/>
      <c r="N907" s="170" t="s">
        <v>40</v>
      </c>
      <c r="O907" s="170"/>
      <c r="P907" s="170"/>
      <c r="Q907" s="158" t="str">
        <f t="shared" si="42"/>
        <v/>
      </c>
      <c r="R907" s="159" t="str">
        <f t="shared" si="43"/>
        <v/>
      </c>
      <c r="S907" s="156"/>
      <c r="T907" s="157" t="str">
        <f>IF($B907="","",IF(AND($Q907="yes",SUMPRODUCT((T$6:T906&gt;0)*($B$6:$B906=$B907)*1)=0),MAX(T$6:T906)+1,0))</f>
        <v/>
      </c>
      <c r="U907" s="157" t="str">
        <f>IF($B907="","",IF($Q907="yes",MAX(U$6:U906)+IF(OR($I907="",COUNTIF($R:$R,$I907)&gt;0),1,COUNTIF($B:$B,$I907)),0))</f>
        <v/>
      </c>
      <c r="V907" s="143"/>
    </row>
    <row r="908" spans="1:22" ht="15" customHeight="1" x14ac:dyDescent="0.25">
      <c r="A908" s="152">
        <f t="shared" si="44"/>
        <v>902</v>
      </c>
      <c r="B908" s="170"/>
      <c r="C908" s="170"/>
      <c r="D908" s="170"/>
      <c r="E908" s="170"/>
      <c r="F908" s="170"/>
      <c r="G908" s="175"/>
      <c r="H908" s="175"/>
      <c r="I908" s="170"/>
      <c r="J908" s="176"/>
      <c r="K908" s="153"/>
      <c r="L908" s="170"/>
      <c r="M908" s="170"/>
      <c r="N908" s="170" t="s">
        <v>40</v>
      </c>
      <c r="O908" s="170"/>
      <c r="P908" s="170"/>
      <c r="Q908" s="158" t="str">
        <f t="shared" si="42"/>
        <v/>
      </c>
      <c r="R908" s="159" t="str">
        <f t="shared" si="43"/>
        <v/>
      </c>
      <c r="S908" s="156"/>
      <c r="T908" s="157" t="str">
        <f>IF($B908="","",IF(AND($Q908="yes",SUMPRODUCT((T$6:T907&gt;0)*($B$6:$B907=$B908)*1)=0),MAX(T$6:T907)+1,0))</f>
        <v/>
      </c>
      <c r="U908" s="157" t="str">
        <f>IF($B908="","",IF($Q908="yes",MAX(U$6:U907)+IF(OR($I908="",COUNTIF($R:$R,$I908)&gt;0),1,COUNTIF($B:$B,$I908)),0))</f>
        <v/>
      </c>
      <c r="V908" s="143"/>
    </row>
    <row r="909" spans="1:22" ht="15" customHeight="1" x14ac:dyDescent="0.25">
      <c r="A909" s="152">
        <f t="shared" si="44"/>
        <v>903</v>
      </c>
      <c r="B909" s="170"/>
      <c r="C909" s="170"/>
      <c r="D909" s="170"/>
      <c r="E909" s="170"/>
      <c r="F909" s="170"/>
      <c r="G909" s="175"/>
      <c r="H909" s="175"/>
      <c r="I909" s="170"/>
      <c r="J909" s="176"/>
      <c r="K909" s="153"/>
      <c r="L909" s="170"/>
      <c r="M909" s="170"/>
      <c r="N909" s="170" t="s">
        <v>40</v>
      </c>
      <c r="O909" s="170"/>
      <c r="P909" s="170"/>
      <c r="Q909" s="158" t="str">
        <f t="shared" si="42"/>
        <v/>
      </c>
      <c r="R909" s="159" t="str">
        <f t="shared" si="43"/>
        <v/>
      </c>
      <c r="S909" s="156"/>
      <c r="T909" s="157" t="str">
        <f>IF($B909="","",IF(AND($Q909="yes",SUMPRODUCT((T$6:T908&gt;0)*($B$6:$B908=$B909)*1)=0),MAX(T$6:T908)+1,0))</f>
        <v/>
      </c>
      <c r="U909" s="157" t="str">
        <f>IF($B909="","",IF($Q909="yes",MAX(U$6:U908)+IF(OR($I909="",COUNTIF($R:$R,$I909)&gt;0),1,COUNTIF($B:$B,$I909)),0))</f>
        <v/>
      </c>
      <c r="V909" s="143"/>
    </row>
    <row r="910" spans="1:22" ht="15" customHeight="1" x14ac:dyDescent="0.25">
      <c r="A910" s="152">
        <f t="shared" si="44"/>
        <v>904</v>
      </c>
      <c r="B910" s="170"/>
      <c r="C910" s="170"/>
      <c r="D910" s="170"/>
      <c r="E910" s="170"/>
      <c r="F910" s="170"/>
      <c r="G910" s="175"/>
      <c r="H910" s="175"/>
      <c r="I910" s="170"/>
      <c r="J910" s="176"/>
      <c r="K910" s="153"/>
      <c r="L910" s="170"/>
      <c r="M910" s="170"/>
      <c r="N910" s="170" t="s">
        <v>40</v>
      </c>
      <c r="O910" s="170"/>
      <c r="P910" s="170"/>
      <c r="Q910" s="158" t="str">
        <f t="shared" si="42"/>
        <v/>
      </c>
      <c r="R910" s="159" t="str">
        <f t="shared" si="43"/>
        <v/>
      </c>
      <c r="S910" s="156"/>
      <c r="T910" s="157" t="str">
        <f>IF($B910="","",IF(AND($Q910="yes",SUMPRODUCT((T$6:T909&gt;0)*($B$6:$B909=$B910)*1)=0),MAX(T$6:T909)+1,0))</f>
        <v/>
      </c>
      <c r="U910" s="157" t="str">
        <f>IF($B910="","",IF($Q910="yes",MAX(U$6:U909)+IF(OR($I910="",COUNTIF($R:$R,$I910)&gt;0),1,COUNTIF($B:$B,$I910)),0))</f>
        <v/>
      </c>
      <c r="V910" s="143"/>
    </row>
    <row r="911" spans="1:22" ht="15" customHeight="1" x14ac:dyDescent="0.25">
      <c r="A911" s="152">
        <f t="shared" si="44"/>
        <v>905</v>
      </c>
      <c r="B911" s="170"/>
      <c r="C911" s="170"/>
      <c r="D911" s="170"/>
      <c r="E911" s="170"/>
      <c r="F911" s="170"/>
      <c r="G911" s="175"/>
      <c r="H911" s="175"/>
      <c r="I911" s="170"/>
      <c r="J911" s="176"/>
      <c r="K911" s="153"/>
      <c r="L911" s="170"/>
      <c r="M911" s="170"/>
      <c r="N911" s="170" t="s">
        <v>40</v>
      </c>
      <c r="O911" s="170"/>
      <c r="P911" s="170"/>
      <c r="Q911" s="158" t="str">
        <f t="shared" si="42"/>
        <v/>
      </c>
      <c r="R911" s="159" t="str">
        <f t="shared" si="43"/>
        <v/>
      </c>
      <c r="S911" s="156"/>
      <c r="T911" s="157" t="str">
        <f>IF($B911="","",IF(AND($Q911="yes",SUMPRODUCT((T$6:T910&gt;0)*($B$6:$B910=$B911)*1)=0),MAX(T$6:T910)+1,0))</f>
        <v/>
      </c>
      <c r="U911" s="157" t="str">
        <f>IF($B911="","",IF($Q911="yes",MAX(U$6:U910)+IF(OR($I911="",COUNTIF($R:$R,$I911)&gt;0),1,COUNTIF($B:$B,$I911)),0))</f>
        <v/>
      </c>
      <c r="V911" s="143"/>
    </row>
    <row r="912" spans="1:22" ht="15" customHeight="1" x14ac:dyDescent="0.25">
      <c r="A912" s="152">
        <f t="shared" si="44"/>
        <v>906</v>
      </c>
      <c r="B912" s="170"/>
      <c r="C912" s="170"/>
      <c r="D912" s="170"/>
      <c r="E912" s="170"/>
      <c r="F912" s="170"/>
      <c r="G912" s="175"/>
      <c r="H912" s="175"/>
      <c r="I912" s="170"/>
      <c r="J912" s="176"/>
      <c r="K912" s="153"/>
      <c r="L912" s="170"/>
      <c r="M912" s="170"/>
      <c r="N912" s="170" t="s">
        <v>40</v>
      </c>
      <c r="O912" s="170"/>
      <c r="P912" s="170"/>
      <c r="Q912" s="158" t="str">
        <f t="shared" si="42"/>
        <v/>
      </c>
      <c r="R912" s="159" t="str">
        <f t="shared" si="43"/>
        <v/>
      </c>
      <c r="S912" s="156"/>
      <c r="T912" s="157" t="str">
        <f>IF($B912="","",IF(AND($Q912="yes",SUMPRODUCT((T$6:T911&gt;0)*($B$6:$B911=$B912)*1)=0),MAX(T$6:T911)+1,0))</f>
        <v/>
      </c>
      <c r="U912" s="157" t="str">
        <f>IF($B912="","",IF($Q912="yes",MAX(U$6:U911)+IF(OR($I912="",COUNTIF($R:$R,$I912)&gt;0),1,COUNTIF($B:$B,$I912)),0))</f>
        <v/>
      </c>
      <c r="V912" s="143"/>
    </row>
    <row r="913" spans="1:22" ht="15" customHeight="1" x14ac:dyDescent="0.25">
      <c r="A913" s="152">
        <f t="shared" si="44"/>
        <v>907</v>
      </c>
      <c r="B913" s="170"/>
      <c r="C913" s="170"/>
      <c r="D913" s="170"/>
      <c r="E913" s="170"/>
      <c r="F913" s="170"/>
      <c r="G913" s="175"/>
      <c r="H913" s="175"/>
      <c r="I913" s="170"/>
      <c r="J913" s="176"/>
      <c r="K913" s="153"/>
      <c r="L913" s="170"/>
      <c r="M913" s="170"/>
      <c r="N913" s="170" t="s">
        <v>40</v>
      </c>
      <c r="O913" s="170"/>
      <c r="P913" s="170"/>
      <c r="Q913" s="158" t="str">
        <f t="shared" si="42"/>
        <v/>
      </c>
      <c r="R913" s="159" t="str">
        <f t="shared" si="43"/>
        <v/>
      </c>
      <c r="S913" s="156"/>
      <c r="T913" s="157" t="str">
        <f>IF($B913="","",IF(AND($Q913="yes",SUMPRODUCT((T$6:T912&gt;0)*($B$6:$B912=$B913)*1)=0),MAX(T$6:T912)+1,0))</f>
        <v/>
      </c>
      <c r="U913" s="157" t="str">
        <f>IF($B913="","",IF($Q913="yes",MAX(U$6:U912)+IF(OR($I913="",COUNTIF($R:$R,$I913)&gt;0),1,COUNTIF($B:$B,$I913)),0))</f>
        <v/>
      </c>
      <c r="V913" s="143"/>
    </row>
    <row r="914" spans="1:22" ht="15" customHeight="1" x14ac:dyDescent="0.25">
      <c r="A914" s="152">
        <f t="shared" si="44"/>
        <v>908</v>
      </c>
      <c r="B914" s="170"/>
      <c r="C914" s="170"/>
      <c r="D914" s="170"/>
      <c r="E914" s="170"/>
      <c r="F914" s="170"/>
      <c r="G914" s="175"/>
      <c r="H914" s="175"/>
      <c r="I914" s="170"/>
      <c r="J914" s="176"/>
      <c r="K914" s="153"/>
      <c r="L914" s="170"/>
      <c r="M914" s="170"/>
      <c r="N914" s="170" t="s">
        <v>40</v>
      </c>
      <c r="O914" s="170"/>
      <c r="P914" s="170"/>
      <c r="Q914" s="158" t="str">
        <f t="shared" si="42"/>
        <v/>
      </c>
      <c r="R914" s="159" t="str">
        <f t="shared" si="43"/>
        <v/>
      </c>
      <c r="S914" s="156"/>
      <c r="T914" s="157" t="str">
        <f>IF($B914="","",IF(AND($Q914="yes",SUMPRODUCT((T$6:T913&gt;0)*($B$6:$B913=$B914)*1)=0),MAX(T$6:T913)+1,0))</f>
        <v/>
      </c>
      <c r="U914" s="157" t="str">
        <f>IF($B914="","",IF($Q914="yes",MAX(U$6:U913)+IF(OR($I914="",COUNTIF($R:$R,$I914)&gt;0),1,COUNTIF($B:$B,$I914)),0))</f>
        <v/>
      </c>
      <c r="V914" s="143"/>
    </row>
    <row r="915" spans="1:22" ht="15" customHeight="1" x14ac:dyDescent="0.25">
      <c r="A915" s="152">
        <f t="shared" si="44"/>
        <v>909</v>
      </c>
      <c r="B915" s="170"/>
      <c r="C915" s="170"/>
      <c r="D915" s="170"/>
      <c r="E915" s="170"/>
      <c r="F915" s="170"/>
      <c r="G915" s="175"/>
      <c r="H915" s="175"/>
      <c r="I915" s="170"/>
      <c r="J915" s="176"/>
      <c r="K915" s="153"/>
      <c r="L915" s="170"/>
      <c r="M915" s="170"/>
      <c r="N915" s="170" t="s">
        <v>40</v>
      </c>
      <c r="O915" s="170"/>
      <c r="P915" s="170"/>
      <c r="Q915" s="158" t="str">
        <f t="shared" si="42"/>
        <v/>
      </c>
      <c r="R915" s="159" t="str">
        <f t="shared" si="43"/>
        <v/>
      </c>
      <c r="S915" s="156"/>
      <c r="T915" s="157" t="str">
        <f>IF($B915="","",IF(AND($Q915="yes",SUMPRODUCT((T$6:T914&gt;0)*($B$6:$B914=$B915)*1)=0),MAX(T$6:T914)+1,0))</f>
        <v/>
      </c>
      <c r="U915" s="157" t="str">
        <f>IF($B915="","",IF($Q915="yes",MAX(U$6:U914)+IF(OR($I915="",COUNTIF($R:$R,$I915)&gt;0),1,COUNTIF($B:$B,$I915)),0))</f>
        <v/>
      </c>
      <c r="V915" s="143"/>
    </row>
    <row r="916" spans="1:22" ht="15" customHeight="1" x14ac:dyDescent="0.25">
      <c r="A916" s="152">
        <f t="shared" si="44"/>
        <v>910</v>
      </c>
      <c r="B916" s="170"/>
      <c r="C916" s="170"/>
      <c r="D916" s="170"/>
      <c r="E916" s="170"/>
      <c r="F916" s="170"/>
      <c r="G916" s="175"/>
      <c r="H916" s="175"/>
      <c r="I916" s="170"/>
      <c r="J916" s="176"/>
      <c r="K916" s="153"/>
      <c r="L916" s="170"/>
      <c r="M916" s="170"/>
      <c r="N916" s="170" t="s">
        <v>40</v>
      </c>
      <c r="O916" s="170"/>
      <c r="P916" s="170"/>
      <c r="Q916" s="158" t="str">
        <f t="shared" si="42"/>
        <v/>
      </c>
      <c r="R916" s="159" t="str">
        <f t="shared" si="43"/>
        <v/>
      </c>
      <c r="S916" s="156"/>
      <c r="T916" s="157" t="str">
        <f>IF($B916="","",IF(AND($Q916="yes",SUMPRODUCT((T$6:T915&gt;0)*($B$6:$B915=$B916)*1)=0),MAX(T$6:T915)+1,0))</f>
        <v/>
      </c>
      <c r="U916" s="157" t="str">
        <f>IF($B916="","",IF($Q916="yes",MAX(U$6:U915)+IF(OR($I916="",COUNTIF($R:$R,$I916)&gt;0),1,COUNTIF($B:$B,$I916)),0))</f>
        <v/>
      </c>
      <c r="V916" s="143"/>
    </row>
    <row r="917" spans="1:22" ht="15" customHeight="1" x14ac:dyDescent="0.25">
      <c r="A917" s="152">
        <f t="shared" si="44"/>
        <v>911</v>
      </c>
      <c r="B917" s="170"/>
      <c r="C917" s="170"/>
      <c r="D917" s="170"/>
      <c r="E917" s="170"/>
      <c r="F917" s="170"/>
      <c r="G917" s="175"/>
      <c r="H917" s="175"/>
      <c r="I917" s="170"/>
      <c r="J917" s="176"/>
      <c r="K917" s="153"/>
      <c r="L917" s="170"/>
      <c r="M917" s="170"/>
      <c r="N917" s="170" t="s">
        <v>40</v>
      </c>
      <c r="O917" s="170"/>
      <c r="P917" s="170"/>
      <c r="Q917" s="158" t="str">
        <f t="shared" si="42"/>
        <v/>
      </c>
      <c r="R917" s="159" t="str">
        <f t="shared" si="43"/>
        <v/>
      </c>
      <c r="S917" s="156"/>
      <c r="T917" s="157" t="str">
        <f>IF($B917="","",IF(AND($Q917="yes",SUMPRODUCT((T$6:T916&gt;0)*($B$6:$B916=$B917)*1)=0),MAX(T$6:T916)+1,0))</f>
        <v/>
      </c>
      <c r="U917" s="157" t="str">
        <f>IF($B917="","",IF($Q917="yes",MAX(U$6:U916)+IF(OR($I917="",COUNTIF($R:$R,$I917)&gt;0),1,COUNTIF($B:$B,$I917)),0))</f>
        <v/>
      </c>
      <c r="V917" s="143"/>
    </row>
    <row r="918" spans="1:22" ht="15" customHeight="1" x14ac:dyDescent="0.25">
      <c r="A918" s="152">
        <f t="shared" si="44"/>
        <v>912</v>
      </c>
      <c r="B918" s="170"/>
      <c r="C918" s="170"/>
      <c r="D918" s="170"/>
      <c r="E918" s="170"/>
      <c r="F918" s="170"/>
      <c r="G918" s="175"/>
      <c r="H918" s="175"/>
      <c r="I918" s="170"/>
      <c r="J918" s="176"/>
      <c r="K918" s="153"/>
      <c r="L918" s="170"/>
      <c r="M918" s="170"/>
      <c r="N918" s="170" t="s">
        <v>40</v>
      </c>
      <c r="O918" s="170"/>
      <c r="P918" s="170"/>
      <c r="Q918" s="158" t="str">
        <f t="shared" si="42"/>
        <v/>
      </c>
      <c r="R918" s="159" t="str">
        <f t="shared" si="43"/>
        <v/>
      </c>
      <c r="S918" s="156"/>
      <c r="T918" s="157" t="str">
        <f>IF($B918="","",IF(AND($Q918="yes",SUMPRODUCT((T$6:T917&gt;0)*($B$6:$B917=$B918)*1)=0),MAX(T$6:T917)+1,0))</f>
        <v/>
      </c>
      <c r="U918" s="157" t="str">
        <f>IF($B918="","",IF($Q918="yes",MAX(U$6:U917)+IF(OR($I918="",COUNTIF($R:$R,$I918)&gt;0),1,COUNTIF($B:$B,$I918)),0))</f>
        <v/>
      </c>
      <c r="V918" s="143"/>
    </row>
    <row r="919" spans="1:22" ht="15" customHeight="1" x14ac:dyDescent="0.25">
      <c r="A919" s="152">
        <f t="shared" si="44"/>
        <v>913</v>
      </c>
      <c r="B919" s="170"/>
      <c r="C919" s="170"/>
      <c r="D919" s="170"/>
      <c r="E919" s="170"/>
      <c r="F919" s="170"/>
      <c r="G919" s="175"/>
      <c r="H919" s="175"/>
      <c r="I919" s="170"/>
      <c r="J919" s="176"/>
      <c r="K919" s="153"/>
      <c r="L919" s="170"/>
      <c r="M919" s="170"/>
      <c r="N919" s="170" t="s">
        <v>40</v>
      </c>
      <c r="O919" s="170"/>
      <c r="P919" s="170"/>
      <c r="Q919" s="158" t="str">
        <f t="shared" si="42"/>
        <v/>
      </c>
      <c r="R919" s="159" t="str">
        <f t="shared" si="43"/>
        <v/>
      </c>
      <c r="S919" s="156"/>
      <c r="T919" s="157" t="str">
        <f>IF($B919="","",IF(AND($Q919="yes",SUMPRODUCT((T$6:T918&gt;0)*($B$6:$B918=$B919)*1)=0),MAX(T$6:T918)+1,0))</f>
        <v/>
      </c>
      <c r="U919" s="157" t="str">
        <f>IF($B919="","",IF($Q919="yes",MAX(U$6:U918)+IF(OR($I919="",COUNTIF($R:$R,$I919)&gt;0),1,COUNTIF($B:$B,$I919)),0))</f>
        <v/>
      </c>
      <c r="V919" s="143"/>
    </row>
    <row r="920" spans="1:22" ht="15" customHeight="1" x14ac:dyDescent="0.25">
      <c r="A920" s="152">
        <f t="shared" si="44"/>
        <v>914</v>
      </c>
      <c r="B920" s="170"/>
      <c r="C920" s="170"/>
      <c r="D920" s="170"/>
      <c r="E920" s="170"/>
      <c r="F920" s="170"/>
      <c r="G920" s="175"/>
      <c r="H920" s="175"/>
      <c r="I920" s="170"/>
      <c r="J920" s="176"/>
      <c r="K920" s="153"/>
      <c r="L920" s="170"/>
      <c r="M920" s="170"/>
      <c r="N920" s="170" t="s">
        <v>40</v>
      </c>
      <c r="O920" s="170"/>
      <c r="P920" s="170"/>
      <c r="Q920" s="158" t="str">
        <f t="shared" si="42"/>
        <v/>
      </c>
      <c r="R920" s="159" t="str">
        <f t="shared" si="43"/>
        <v/>
      </c>
      <c r="S920" s="156"/>
      <c r="T920" s="157" t="str">
        <f>IF($B920="","",IF(AND($Q920="yes",SUMPRODUCT((T$6:T919&gt;0)*($B$6:$B919=$B920)*1)=0),MAX(T$6:T919)+1,0))</f>
        <v/>
      </c>
      <c r="U920" s="157" t="str">
        <f>IF($B920="","",IF($Q920="yes",MAX(U$6:U919)+IF(OR($I920="",COUNTIF($R:$R,$I920)&gt;0),1,COUNTIF($B:$B,$I920)),0))</f>
        <v/>
      </c>
      <c r="V920" s="143"/>
    </row>
    <row r="921" spans="1:22" ht="15" customHeight="1" x14ac:dyDescent="0.25">
      <c r="A921" s="152">
        <f t="shared" si="44"/>
        <v>915</v>
      </c>
      <c r="B921" s="170"/>
      <c r="C921" s="170"/>
      <c r="D921" s="170"/>
      <c r="E921" s="170"/>
      <c r="F921" s="170"/>
      <c r="G921" s="175"/>
      <c r="H921" s="175"/>
      <c r="I921" s="170"/>
      <c r="J921" s="176"/>
      <c r="K921" s="153"/>
      <c r="L921" s="170"/>
      <c r="M921" s="170"/>
      <c r="N921" s="170" t="s">
        <v>40</v>
      </c>
      <c r="O921" s="170"/>
      <c r="P921" s="170"/>
      <c r="Q921" s="158" t="str">
        <f t="shared" si="42"/>
        <v/>
      </c>
      <c r="R921" s="159" t="str">
        <f t="shared" si="43"/>
        <v/>
      </c>
      <c r="S921" s="156"/>
      <c r="T921" s="157" t="str">
        <f>IF($B921="","",IF(AND($Q921="yes",SUMPRODUCT((T$6:T920&gt;0)*($B$6:$B920=$B921)*1)=0),MAX(T$6:T920)+1,0))</f>
        <v/>
      </c>
      <c r="U921" s="157" t="str">
        <f>IF($B921="","",IF($Q921="yes",MAX(U$6:U920)+IF(OR($I921="",COUNTIF($R:$R,$I921)&gt;0),1,COUNTIF($B:$B,$I921)),0))</f>
        <v/>
      </c>
      <c r="V921" s="143"/>
    </row>
    <row r="922" spans="1:22" ht="15" customHeight="1" x14ac:dyDescent="0.25">
      <c r="A922" s="152">
        <f t="shared" si="44"/>
        <v>916</v>
      </c>
      <c r="B922" s="170"/>
      <c r="C922" s="170"/>
      <c r="D922" s="170"/>
      <c r="E922" s="170"/>
      <c r="F922" s="170"/>
      <c r="G922" s="175"/>
      <c r="H922" s="175"/>
      <c r="I922" s="170"/>
      <c r="J922" s="176"/>
      <c r="K922" s="153"/>
      <c r="L922" s="170"/>
      <c r="M922" s="170"/>
      <c r="N922" s="170" t="s">
        <v>40</v>
      </c>
      <c r="O922" s="170"/>
      <c r="P922" s="170"/>
      <c r="Q922" s="158" t="str">
        <f t="shared" si="42"/>
        <v/>
      </c>
      <c r="R922" s="159" t="str">
        <f t="shared" si="43"/>
        <v/>
      </c>
      <c r="S922" s="156"/>
      <c r="T922" s="157" t="str">
        <f>IF($B922="","",IF(AND($Q922="yes",SUMPRODUCT((T$6:T921&gt;0)*($B$6:$B921=$B922)*1)=0),MAX(T$6:T921)+1,0))</f>
        <v/>
      </c>
      <c r="U922" s="157" t="str">
        <f>IF($B922="","",IF($Q922="yes",MAX(U$6:U921)+IF(OR($I922="",COUNTIF($R:$R,$I922)&gt;0),1,COUNTIF($B:$B,$I922)),0))</f>
        <v/>
      </c>
      <c r="V922" s="143"/>
    </row>
    <row r="923" spans="1:22" ht="15" customHeight="1" x14ac:dyDescent="0.25">
      <c r="A923" s="152">
        <f t="shared" si="44"/>
        <v>917</v>
      </c>
      <c r="B923" s="170"/>
      <c r="C923" s="170"/>
      <c r="D923" s="170"/>
      <c r="E923" s="170"/>
      <c r="F923" s="170"/>
      <c r="G923" s="175"/>
      <c r="H923" s="175"/>
      <c r="I923" s="170"/>
      <c r="J923" s="176"/>
      <c r="K923" s="153"/>
      <c r="L923" s="170"/>
      <c r="M923" s="170"/>
      <c r="N923" s="170" t="s">
        <v>40</v>
      </c>
      <c r="O923" s="170"/>
      <c r="P923" s="170"/>
      <c r="Q923" s="158" t="str">
        <f t="shared" si="42"/>
        <v/>
      </c>
      <c r="R923" s="159" t="str">
        <f t="shared" si="43"/>
        <v/>
      </c>
      <c r="S923" s="156"/>
      <c r="T923" s="157" t="str">
        <f>IF($B923="","",IF(AND($Q923="yes",SUMPRODUCT((T$6:T922&gt;0)*($B$6:$B922=$B923)*1)=0),MAX(T$6:T922)+1,0))</f>
        <v/>
      </c>
      <c r="U923" s="157" t="str">
        <f>IF($B923="","",IF($Q923="yes",MAX(U$6:U922)+IF(OR($I923="",COUNTIF($R:$R,$I923)&gt;0),1,COUNTIF($B:$B,$I923)),0))</f>
        <v/>
      </c>
      <c r="V923" s="143"/>
    </row>
    <row r="924" spans="1:22" ht="15" customHeight="1" x14ac:dyDescent="0.25">
      <c r="A924" s="152">
        <f t="shared" si="44"/>
        <v>918</v>
      </c>
      <c r="B924" s="170"/>
      <c r="C924" s="170"/>
      <c r="D924" s="170"/>
      <c r="E924" s="170"/>
      <c r="F924" s="170"/>
      <c r="G924" s="175"/>
      <c r="H924" s="175"/>
      <c r="I924" s="170"/>
      <c r="J924" s="176"/>
      <c r="K924" s="153"/>
      <c r="L924" s="170"/>
      <c r="M924" s="170"/>
      <c r="N924" s="170" t="s">
        <v>40</v>
      </c>
      <c r="O924" s="170"/>
      <c r="P924" s="170"/>
      <c r="Q924" s="158" t="str">
        <f t="shared" si="42"/>
        <v/>
      </c>
      <c r="R924" s="159" t="str">
        <f t="shared" si="43"/>
        <v/>
      </c>
      <c r="S924" s="156"/>
      <c r="T924" s="157" t="str">
        <f>IF($B924="","",IF(AND($Q924="yes",SUMPRODUCT((T$6:T923&gt;0)*($B$6:$B923=$B924)*1)=0),MAX(T$6:T923)+1,0))</f>
        <v/>
      </c>
      <c r="U924" s="157" t="str">
        <f>IF($B924="","",IF($Q924="yes",MAX(U$6:U923)+IF(OR($I924="",COUNTIF($R:$R,$I924)&gt;0),1,COUNTIF($B:$B,$I924)),0))</f>
        <v/>
      </c>
      <c r="V924" s="143"/>
    </row>
    <row r="925" spans="1:22" ht="15" customHeight="1" x14ac:dyDescent="0.25">
      <c r="A925" s="152">
        <f t="shared" si="44"/>
        <v>919</v>
      </c>
      <c r="B925" s="170"/>
      <c r="C925" s="170"/>
      <c r="D925" s="170"/>
      <c r="E925" s="170"/>
      <c r="F925" s="170"/>
      <c r="G925" s="175"/>
      <c r="H925" s="175"/>
      <c r="I925" s="170"/>
      <c r="J925" s="176"/>
      <c r="K925" s="153"/>
      <c r="L925" s="170"/>
      <c r="M925" s="170"/>
      <c r="N925" s="170" t="s">
        <v>40</v>
      </c>
      <c r="O925" s="170"/>
      <c r="P925" s="170"/>
      <c r="Q925" s="158" t="str">
        <f t="shared" si="42"/>
        <v/>
      </c>
      <c r="R925" s="159" t="str">
        <f t="shared" si="43"/>
        <v/>
      </c>
      <c r="S925" s="156"/>
      <c r="T925" s="157" t="str">
        <f>IF($B925="","",IF(AND($Q925="yes",SUMPRODUCT((T$6:T924&gt;0)*($B$6:$B924=$B925)*1)=0),MAX(T$6:T924)+1,0))</f>
        <v/>
      </c>
      <c r="U925" s="157" t="str">
        <f>IF($B925="","",IF($Q925="yes",MAX(U$6:U924)+IF(OR($I925="",COUNTIF($R:$R,$I925)&gt;0),1,COUNTIF($B:$B,$I925)),0))</f>
        <v/>
      </c>
      <c r="V925" s="143"/>
    </row>
    <row r="926" spans="1:22" ht="15" customHeight="1" x14ac:dyDescent="0.25">
      <c r="A926" s="152">
        <f t="shared" si="44"/>
        <v>920</v>
      </c>
      <c r="B926" s="170"/>
      <c r="C926" s="170"/>
      <c r="D926" s="170"/>
      <c r="E926" s="170"/>
      <c r="F926" s="170"/>
      <c r="G926" s="175"/>
      <c r="H926" s="175"/>
      <c r="I926" s="170"/>
      <c r="J926" s="176"/>
      <c r="K926" s="153"/>
      <c r="L926" s="170"/>
      <c r="M926" s="170"/>
      <c r="N926" s="170" t="s">
        <v>40</v>
      </c>
      <c r="O926" s="170"/>
      <c r="P926" s="170"/>
      <c r="Q926" s="158" t="str">
        <f t="shared" si="42"/>
        <v/>
      </c>
      <c r="R926" s="159" t="str">
        <f t="shared" si="43"/>
        <v/>
      </c>
      <c r="S926" s="156"/>
      <c r="T926" s="157" t="str">
        <f>IF($B926="","",IF(AND($Q926="yes",SUMPRODUCT((T$6:T925&gt;0)*($B$6:$B925=$B926)*1)=0),MAX(T$6:T925)+1,0))</f>
        <v/>
      </c>
      <c r="U926" s="157" t="str">
        <f>IF($B926="","",IF($Q926="yes",MAX(U$6:U925)+IF(OR($I926="",COUNTIF($R:$R,$I926)&gt;0),1,COUNTIF($B:$B,$I926)),0))</f>
        <v/>
      </c>
      <c r="V926" s="143"/>
    </row>
    <row r="927" spans="1:22" ht="15" customHeight="1" x14ac:dyDescent="0.25">
      <c r="A927" s="152">
        <f t="shared" si="44"/>
        <v>921</v>
      </c>
      <c r="B927" s="170"/>
      <c r="C927" s="170"/>
      <c r="D927" s="170"/>
      <c r="E927" s="170"/>
      <c r="F927" s="170"/>
      <c r="G927" s="175"/>
      <c r="H927" s="175"/>
      <c r="I927" s="170"/>
      <c r="J927" s="176"/>
      <c r="K927" s="153"/>
      <c r="L927" s="170"/>
      <c r="M927" s="170"/>
      <c r="N927" s="170" t="s">
        <v>40</v>
      </c>
      <c r="O927" s="170"/>
      <c r="P927" s="170"/>
      <c r="Q927" s="158" t="str">
        <f t="shared" si="42"/>
        <v/>
      </c>
      <c r="R927" s="159" t="str">
        <f t="shared" si="43"/>
        <v/>
      </c>
      <c r="S927" s="156"/>
      <c r="T927" s="157" t="str">
        <f>IF($B927="","",IF(AND($Q927="yes",SUMPRODUCT((T$6:T926&gt;0)*($B$6:$B926=$B927)*1)=0),MAX(T$6:T926)+1,0))</f>
        <v/>
      </c>
      <c r="U927" s="157" t="str">
        <f>IF($B927="","",IF($Q927="yes",MAX(U$6:U926)+IF(OR($I927="",COUNTIF($R:$R,$I927)&gt;0),1,COUNTIF($B:$B,$I927)),0))</f>
        <v/>
      </c>
      <c r="V927" s="143"/>
    </row>
    <row r="928" spans="1:22" ht="15" customHeight="1" x14ac:dyDescent="0.25">
      <c r="A928" s="152">
        <f t="shared" si="44"/>
        <v>922</v>
      </c>
      <c r="B928" s="170"/>
      <c r="C928" s="170"/>
      <c r="D928" s="170"/>
      <c r="E928" s="170"/>
      <c r="F928" s="170"/>
      <c r="G928" s="175"/>
      <c r="H928" s="175"/>
      <c r="I928" s="170"/>
      <c r="J928" s="176"/>
      <c r="K928" s="153"/>
      <c r="L928" s="170"/>
      <c r="M928" s="170"/>
      <c r="N928" s="170" t="s">
        <v>40</v>
      </c>
      <c r="O928" s="170"/>
      <c r="P928" s="170"/>
      <c r="Q928" s="158" t="str">
        <f t="shared" si="42"/>
        <v/>
      </c>
      <c r="R928" s="159" t="str">
        <f t="shared" si="43"/>
        <v/>
      </c>
      <c r="S928" s="156"/>
      <c r="T928" s="157" t="str">
        <f>IF($B928="","",IF(AND($Q928="yes",SUMPRODUCT((T$6:T927&gt;0)*($B$6:$B927=$B928)*1)=0),MAX(T$6:T927)+1,0))</f>
        <v/>
      </c>
      <c r="U928" s="157" t="str">
        <f>IF($B928="","",IF($Q928="yes",MAX(U$6:U927)+IF(OR($I928="",COUNTIF($R:$R,$I928)&gt;0),1,COUNTIF($B:$B,$I928)),0))</f>
        <v/>
      </c>
      <c r="V928" s="143"/>
    </row>
    <row r="929" spans="1:22" ht="15" customHeight="1" x14ac:dyDescent="0.25">
      <c r="A929" s="152">
        <f t="shared" si="44"/>
        <v>923</v>
      </c>
      <c r="B929" s="170"/>
      <c r="C929" s="170"/>
      <c r="D929" s="170"/>
      <c r="E929" s="170"/>
      <c r="F929" s="170"/>
      <c r="G929" s="175"/>
      <c r="H929" s="175"/>
      <c r="I929" s="170"/>
      <c r="J929" s="176"/>
      <c r="K929" s="153"/>
      <c r="L929" s="170"/>
      <c r="M929" s="170"/>
      <c r="N929" s="170" t="s">
        <v>40</v>
      </c>
      <c r="O929" s="170"/>
      <c r="P929" s="170"/>
      <c r="Q929" s="158" t="str">
        <f t="shared" si="42"/>
        <v/>
      </c>
      <c r="R929" s="159" t="str">
        <f t="shared" si="43"/>
        <v/>
      </c>
      <c r="S929" s="156"/>
      <c r="T929" s="157" t="str">
        <f>IF($B929="","",IF(AND($Q929="yes",SUMPRODUCT((T$6:T928&gt;0)*($B$6:$B928=$B929)*1)=0),MAX(T$6:T928)+1,0))</f>
        <v/>
      </c>
      <c r="U929" s="157" t="str">
        <f>IF($B929="","",IF($Q929="yes",MAX(U$6:U928)+IF(OR($I929="",COUNTIF($R:$R,$I929)&gt;0),1,COUNTIF($B:$B,$I929)),0))</f>
        <v/>
      </c>
      <c r="V929" s="143"/>
    </row>
    <row r="930" spans="1:22" ht="15" customHeight="1" x14ac:dyDescent="0.25">
      <c r="A930" s="152">
        <f t="shared" si="44"/>
        <v>924</v>
      </c>
      <c r="B930" s="170"/>
      <c r="C930" s="170"/>
      <c r="D930" s="170"/>
      <c r="E930" s="170"/>
      <c r="F930" s="170"/>
      <c r="G930" s="175"/>
      <c r="H930" s="175"/>
      <c r="I930" s="170"/>
      <c r="J930" s="176"/>
      <c r="K930" s="153"/>
      <c r="L930" s="170"/>
      <c r="M930" s="170"/>
      <c r="N930" s="170" t="s">
        <v>40</v>
      </c>
      <c r="O930" s="170"/>
      <c r="P930" s="170"/>
      <c r="Q930" s="158" t="str">
        <f t="shared" si="42"/>
        <v/>
      </c>
      <c r="R930" s="159" t="str">
        <f t="shared" si="43"/>
        <v/>
      </c>
      <c r="S930" s="156"/>
      <c r="T930" s="157" t="str">
        <f>IF($B930="","",IF(AND($Q930="yes",SUMPRODUCT((T$6:T929&gt;0)*($B$6:$B929=$B930)*1)=0),MAX(T$6:T929)+1,0))</f>
        <v/>
      </c>
      <c r="U930" s="157" t="str">
        <f>IF($B930="","",IF($Q930="yes",MAX(U$6:U929)+IF(OR($I930="",COUNTIF($R:$R,$I930)&gt;0),1,COUNTIF($B:$B,$I930)),0))</f>
        <v/>
      </c>
      <c r="V930" s="143"/>
    </row>
    <row r="931" spans="1:22" ht="15" customHeight="1" x14ac:dyDescent="0.25">
      <c r="A931" s="152">
        <f t="shared" si="44"/>
        <v>925</v>
      </c>
      <c r="B931" s="170"/>
      <c r="C931" s="170"/>
      <c r="D931" s="170"/>
      <c r="E931" s="170"/>
      <c r="F931" s="170"/>
      <c r="G931" s="175"/>
      <c r="H931" s="175"/>
      <c r="I931" s="170"/>
      <c r="J931" s="176"/>
      <c r="K931" s="153"/>
      <c r="L931" s="170"/>
      <c r="M931" s="170"/>
      <c r="N931" s="170" t="s">
        <v>40</v>
      </c>
      <c r="O931" s="170"/>
      <c r="P931" s="170"/>
      <c r="Q931" s="158" t="str">
        <f t="shared" si="42"/>
        <v/>
      </c>
      <c r="R931" s="159" t="str">
        <f t="shared" si="43"/>
        <v/>
      </c>
      <c r="S931" s="156"/>
      <c r="T931" s="157" t="str">
        <f>IF($B931="","",IF(AND($Q931="yes",SUMPRODUCT((T$6:T930&gt;0)*($B$6:$B930=$B931)*1)=0),MAX(T$6:T930)+1,0))</f>
        <v/>
      </c>
      <c r="U931" s="157" t="str">
        <f>IF($B931="","",IF($Q931="yes",MAX(U$6:U930)+IF(OR($I931="",COUNTIF($R:$R,$I931)&gt;0),1,COUNTIF($B:$B,$I931)),0))</f>
        <v/>
      </c>
      <c r="V931" s="143"/>
    </row>
    <row r="932" spans="1:22" ht="15" customHeight="1" x14ac:dyDescent="0.25">
      <c r="A932" s="152">
        <f t="shared" si="44"/>
        <v>926</v>
      </c>
      <c r="B932" s="170"/>
      <c r="C932" s="170"/>
      <c r="D932" s="170"/>
      <c r="E932" s="170"/>
      <c r="F932" s="170"/>
      <c r="G932" s="175"/>
      <c r="H932" s="175"/>
      <c r="I932" s="170"/>
      <c r="J932" s="176"/>
      <c r="K932" s="153"/>
      <c r="L932" s="170"/>
      <c r="M932" s="170"/>
      <c r="N932" s="170" t="s">
        <v>40</v>
      </c>
      <c r="O932" s="170"/>
      <c r="P932" s="170"/>
      <c r="Q932" s="158" t="str">
        <f t="shared" si="42"/>
        <v/>
      </c>
      <c r="R932" s="159" t="str">
        <f t="shared" si="43"/>
        <v/>
      </c>
      <c r="S932" s="156"/>
      <c r="T932" s="157" t="str">
        <f>IF($B932="","",IF(AND($Q932="yes",SUMPRODUCT((T$6:T931&gt;0)*($B$6:$B931=$B932)*1)=0),MAX(T$6:T931)+1,0))</f>
        <v/>
      </c>
      <c r="U932" s="157" t="str">
        <f>IF($B932="","",IF($Q932="yes",MAX(U$6:U931)+IF(OR($I932="",COUNTIF($R:$R,$I932)&gt;0),1,COUNTIF($B:$B,$I932)),0))</f>
        <v/>
      </c>
      <c r="V932" s="143"/>
    </row>
    <row r="933" spans="1:22" ht="15" customHeight="1" x14ac:dyDescent="0.25">
      <c r="A933" s="152">
        <f t="shared" si="44"/>
        <v>927</v>
      </c>
      <c r="B933" s="170"/>
      <c r="C933" s="170"/>
      <c r="D933" s="170"/>
      <c r="E933" s="170"/>
      <c r="F933" s="170"/>
      <c r="G933" s="175"/>
      <c r="H933" s="175"/>
      <c r="I933" s="170"/>
      <c r="J933" s="176"/>
      <c r="K933" s="153"/>
      <c r="L933" s="170"/>
      <c r="M933" s="170"/>
      <c r="N933" s="170" t="s">
        <v>40</v>
      </c>
      <c r="O933" s="170"/>
      <c r="P933" s="170"/>
      <c r="Q933" s="158" t="str">
        <f t="shared" si="42"/>
        <v/>
      </c>
      <c r="R933" s="159" t="str">
        <f t="shared" si="43"/>
        <v/>
      </c>
      <c r="S933" s="156"/>
      <c r="T933" s="157" t="str">
        <f>IF($B933="","",IF(AND($Q933="yes",SUMPRODUCT((T$6:T932&gt;0)*($B$6:$B932=$B933)*1)=0),MAX(T$6:T932)+1,0))</f>
        <v/>
      </c>
      <c r="U933" s="157" t="str">
        <f>IF($B933="","",IF($Q933="yes",MAX(U$6:U932)+IF(OR($I933="",COUNTIF($R:$R,$I933)&gt;0),1,COUNTIF($B:$B,$I933)),0))</f>
        <v/>
      </c>
      <c r="V933" s="143"/>
    </row>
    <row r="934" spans="1:22" ht="15" customHeight="1" x14ac:dyDescent="0.25">
      <c r="A934" s="152">
        <f t="shared" si="44"/>
        <v>928</v>
      </c>
      <c r="B934" s="170"/>
      <c r="C934" s="170"/>
      <c r="D934" s="170"/>
      <c r="E934" s="170"/>
      <c r="F934" s="170"/>
      <c r="G934" s="175"/>
      <c r="H934" s="175"/>
      <c r="I934" s="170"/>
      <c r="J934" s="176"/>
      <c r="K934" s="153"/>
      <c r="L934" s="170"/>
      <c r="M934" s="170"/>
      <c r="N934" s="170" t="s">
        <v>40</v>
      </c>
      <c r="O934" s="170"/>
      <c r="P934" s="170"/>
      <c r="Q934" s="158" t="str">
        <f t="shared" si="42"/>
        <v/>
      </c>
      <c r="R934" s="159" t="str">
        <f t="shared" si="43"/>
        <v/>
      </c>
      <c r="S934" s="156"/>
      <c r="T934" s="157" t="str">
        <f>IF($B934="","",IF(AND($Q934="yes",SUMPRODUCT((T$6:T933&gt;0)*($B$6:$B933=$B934)*1)=0),MAX(T$6:T933)+1,0))</f>
        <v/>
      </c>
      <c r="U934" s="157" t="str">
        <f>IF($B934="","",IF($Q934="yes",MAX(U$6:U933)+IF(OR($I934="",COUNTIF($R:$R,$I934)&gt;0),1,COUNTIF($B:$B,$I934)),0))</f>
        <v/>
      </c>
      <c r="V934" s="143"/>
    </row>
    <row r="935" spans="1:22" ht="15" customHeight="1" x14ac:dyDescent="0.25">
      <c r="A935" s="152">
        <f t="shared" si="44"/>
        <v>929</v>
      </c>
      <c r="B935" s="170"/>
      <c r="C935" s="170"/>
      <c r="D935" s="170"/>
      <c r="E935" s="170"/>
      <c r="F935" s="170"/>
      <c r="G935" s="175"/>
      <c r="H935" s="175"/>
      <c r="I935" s="170"/>
      <c r="J935" s="176"/>
      <c r="K935" s="153"/>
      <c r="L935" s="170"/>
      <c r="M935" s="170"/>
      <c r="N935" s="170" t="s">
        <v>40</v>
      </c>
      <c r="O935" s="170"/>
      <c r="P935" s="170"/>
      <c r="Q935" s="158" t="str">
        <f t="shared" si="42"/>
        <v/>
      </c>
      <c r="R935" s="159" t="str">
        <f t="shared" si="43"/>
        <v/>
      </c>
      <c r="S935" s="156"/>
      <c r="T935" s="157" t="str">
        <f>IF($B935="","",IF(AND($Q935="yes",SUMPRODUCT((T$6:T934&gt;0)*($B$6:$B934=$B935)*1)=0),MAX(T$6:T934)+1,0))</f>
        <v/>
      </c>
      <c r="U935" s="157" t="str">
        <f>IF($B935="","",IF($Q935="yes",MAX(U$6:U934)+IF(OR($I935="",COUNTIF($R:$R,$I935)&gt;0),1,COUNTIF($B:$B,$I935)),0))</f>
        <v/>
      </c>
      <c r="V935" s="143"/>
    </row>
    <row r="936" spans="1:22" ht="15" customHeight="1" x14ac:dyDescent="0.25">
      <c r="A936" s="152">
        <f t="shared" si="44"/>
        <v>930</v>
      </c>
      <c r="B936" s="170"/>
      <c r="C936" s="170"/>
      <c r="D936" s="170"/>
      <c r="E936" s="170"/>
      <c r="F936" s="170"/>
      <c r="G936" s="175"/>
      <c r="H936" s="175"/>
      <c r="I936" s="170"/>
      <c r="J936" s="176"/>
      <c r="K936" s="153"/>
      <c r="L936" s="170"/>
      <c r="M936" s="170"/>
      <c r="N936" s="170" t="s">
        <v>40</v>
      </c>
      <c r="O936" s="170"/>
      <c r="P936" s="170"/>
      <c r="Q936" s="158" t="str">
        <f t="shared" si="42"/>
        <v/>
      </c>
      <c r="R936" s="159" t="str">
        <f t="shared" si="43"/>
        <v/>
      </c>
      <c r="S936" s="156"/>
      <c r="T936" s="157" t="str">
        <f>IF($B936="","",IF(AND($Q936="yes",SUMPRODUCT((T$6:T935&gt;0)*($B$6:$B935=$B936)*1)=0),MAX(T$6:T935)+1,0))</f>
        <v/>
      </c>
      <c r="U936" s="157" t="str">
        <f>IF($B936="","",IF($Q936="yes",MAX(U$6:U935)+IF(OR($I936="",COUNTIF($R:$R,$I936)&gt;0),1,COUNTIF($B:$B,$I936)),0))</f>
        <v/>
      </c>
      <c r="V936" s="143"/>
    </row>
    <row r="937" spans="1:22" ht="15" customHeight="1" x14ac:dyDescent="0.25">
      <c r="A937" s="152">
        <f t="shared" si="44"/>
        <v>931</v>
      </c>
      <c r="B937" s="170"/>
      <c r="C937" s="170"/>
      <c r="D937" s="170"/>
      <c r="E937" s="170"/>
      <c r="F937" s="170"/>
      <c r="G937" s="175"/>
      <c r="H937" s="175"/>
      <c r="I937" s="170"/>
      <c r="J937" s="176"/>
      <c r="K937" s="153"/>
      <c r="L937" s="170"/>
      <c r="M937" s="170"/>
      <c r="N937" s="170" t="s">
        <v>40</v>
      </c>
      <c r="O937" s="170"/>
      <c r="P937" s="170"/>
      <c r="Q937" s="158" t="str">
        <f t="shared" si="42"/>
        <v/>
      </c>
      <c r="R937" s="159" t="str">
        <f t="shared" si="43"/>
        <v/>
      </c>
      <c r="S937" s="156"/>
      <c r="T937" s="157" t="str">
        <f>IF($B937="","",IF(AND($Q937="yes",SUMPRODUCT((T$6:T936&gt;0)*($B$6:$B936=$B937)*1)=0),MAX(T$6:T936)+1,0))</f>
        <v/>
      </c>
      <c r="U937" s="157" t="str">
        <f>IF($B937="","",IF($Q937="yes",MAX(U$6:U936)+IF(OR($I937="",COUNTIF($R:$R,$I937)&gt;0),1,COUNTIF($B:$B,$I937)),0))</f>
        <v/>
      </c>
      <c r="V937" s="143"/>
    </row>
    <row r="938" spans="1:22" ht="15" customHeight="1" x14ac:dyDescent="0.25">
      <c r="A938" s="152">
        <f t="shared" si="44"/>
        <v>932</v>
      </c>
      <c r="B938" s="170"/>
      <c r="C938" s="170"/>
      <c r="D938" s="170"/>
      <c r="E938" s="170"/>
      <c r="F938" s="170"/>
      <c r="G938" s="175"/>
      <c r="H938" s="175"/>
      <c r="I938" s="170"/>
      <c r="J938" s="176"/>
      <c r="K938" s="153"/>
      <c r="L938" s="170"/>
      <c r="M938" s="170"/>
      <c r="N938" s="170" t="s">
        <v>40</v>
      </c>
      <c r="O938" s="170"/>
      <c r="P938" s="170"/>
      <c r="Q938" s="158" t="str">
        <f t="shared" si="42"/>
        <v/>
      </c>
      <c r="R938" s="159" t="str">
        <f t="shared" si="43"/>
        <v/>
      </c>
      <c r="S938" s="156"/>
      <c r="T938" s="157" t="str">
        <f>IF($B938="","",IF(AND($Q938="yes",SUMPRODUCT((T$6:T937&gt;0)*($B$6:$B937=$B938)*1)=0),MAX(T$6:T937)+1,0))</f>
        <v/>
      </c>
      <c r="U938" s="157" t="str">
        <f>IF($B938="","",IF($Q938="yes",MAX(U$6:U937)+IF(OR($I938="",COUNTIF($R:$R,$I938)&gt;0),1,COUNTIF($B:$B,$I938)),0))</f>
        <v/>
      </c>
      <c r="V938" s="143"/>
    </row>
    <row r="939" spans="1:22" ht="15" customHeight="1" x14ac:dyDescent="0.25">
      <c r="A939" s="152">
        <f t="shared" si="44"/>
        <v>933</v>
      </c>
      <c r="B939" s="170"/>
      <c r="C939" s="170"/>
      <c r="D939" s="170"/>
      <c r="E939" s="170"/>
      <c r="F939" s="170"/>
      <c r="G939" s="175"/>
      <c r="H939" s="175"/>
      <c r="I939" s="170"/>
      <c r="J939" s="176"/>
      <c r="K939" s="153"/>
      <c r="L939" s="170"/>
      <c r="M939" s="170"/>
      <c r="N939" s="170" t="s">
        <v>40</v>
      </c>
      <c r="O939" s="170"/>
      <c r="P939" s="170"/>
      <c r="Q939" s="158" t="str">
        <f t="shared" si="42"/>
        <v/>
      </c>
      <c r="R939" s="159" t="str">
        <f t="shared" si="43"/>
        <v/>
      </c>
      <c r="S939" s="156"/>
      <c r="T939" s="157" t="str">
        <f>IF($B939="","",IF(AND($Q939="yes",SUMPRODUCT((T$6:T938&gt;0)*($B$6:$B938=$B939)*1)=0),MAX(T$6:T938)+1,0))</f>
        <v/>
      </c>
      <c r="U939" s="157" t="str">
        <f>IF($B939="","",IF($Q939="yes",MAX(U$6:U938)+IF(OR($I939="",COUNTIF($R:$R,$I939)&gt;0),1,COUNTIF($B:$B,$I939)),0))</f>
        <v/>
      </c>
      <c r="V939" s="143"/>
    </row>
    <row r="940" spans="1:22" ht="15" customHeight="1" x14ac:dyDescent="0.25">
      <c r="A940" s="152">
        <f t="shared" si="44"/>
        <v>934</v>
      </c>
      <c r="B940" s="170"/>
      <c r="C940" s="170"/>
      <c r="D940" s="170"/>
      <c r="E940" s="170"/>
      <c r="F940" s="170"/>
      <c r="G940" s="175"/>
      <c r="H940" s="175"/>
      <c r="I940" s="170"/>
      <c r="J940" s="176"/>
      <c r="K940" s="153"/>
      <c r="L940" s="170"/>
      <c r="M940" s="170"/>
      <c r="N940" s="170" t="s">
        <v>40</v>
      </c>
      <c r="O940" s="170"/>
      <c r="P940" s="170"/>
      <c r="Q940" s="158" t="str">
        <f t="shared" si="42"/>
        <v/>
      </c>
      <c r="R940" s="159" t="str">
        <f t="shared" si="43"/>
        <v/>
      </c>
      <c r="S940" s="156"/>
      <c r="T940" s="157" t="str">
        <f>IF($B940="","",IF(AND($Q940="yes",SUMPRODUCT((T$6:T939&gt;0)*($B$6:$B939=$B940)*1)=0),MAX(T$6:T939)+1,0))</f>
        <v/>
      </c>
      <c r="U940" s="157" t="str">
        <f>IF($B940="","",IF($Q940="yes",MAX(U$6:U939)+IF(OR($I940="",COUNTIF($R:$R,$I940)&gt;0),1,COUNTIF($B:$B,$I940)),0))</f>
        <v/>
      </c>
      <c r="V940" s="143"/>
    </row>
    <row r="941" spans="1:22" ht="15" customHeight="1" x14ac:dyDescent="0.25">
      <c r="A941" s="152">
        <f t="shared" si="44"/>
        <v>935</v>
      </c>
      <c r="B941" s="170"/>
      <c r="C941" s="170"/>
      <c r="D941" s="170"/>
      <c r="E941" s="170"/>
      <c r="F941" s="170"/>
      <c r="G941" s="175"/>
      <c r="H941" s="175"/>
      <c r="I941" s="170"/>
      <c r="J941" s="176"/>
      <c r="K941" s="153"/>
      <c r="L941" s="170"/>
      <c r="M941" s="170"/>
      <c r="N941" s="170" t="s">
        <v>40</v>
      </c>
      <c r="O941" s="170"/>
      <c r="P941" s="170"/>
      <c r="Q941" s="158" t="str">
        <f t="shared" si="42"/>
        <v/>
      </c>
      <c r="R941" s="159" t="str">
        <f t="shared" si="43"/>
        <v/>
      </c>
      <c r="S941" s="156"/>
      <c r="T941" s="157" t="str">
        <f>IF($B941="","",IF(AND($Q941="yes",SUMPRODUCT((T$6:T940&gt;0)*($B$6:$B940=$B941)*1)=0),MAX(T$6:T940)+1,0))</f>
        <v/>
      </c>
      <c r="U941" s="157" t="str">
        <f>IF($B941="","",IF($Q941="yes",MAX(U$6:U940)+IF(OR($I941="",COUNTIF($R:$R,$I941)&gt;0),1,COUNTIF($B:$B,$I941)),0))</f>
        <v/>
      </c>
      <c r="V941" s="143"/>
    </row>
    <row r="942" spans="1:22" ht="15" customHeight="1" x14ac:dyDescent="0.25">
      <c r="A942" s="152">
        <f t="shared" si="44"/>
        <v>936</v>
      </c>
      <c r="B942" s="170"/>
      <c r="C942" s="170"/>
      <c r="D942" s="170"/>
      <c r="E942" s="170"/>
      <c r="F942" s="170"/>
      <c r="G942" s="175"/>
      <c r="H942" s="175"/>
      <c r="I942" s="170"/>
      <c r="J942" s="176"/>
      <c r="K942" s="153"/>
      <c r="L942" s="170"/>
      <c r="M942" s="170"/>
      <c r="N942" s="170" t="s">
        <v>40</v>
      </c>
      <c r="O942" s="170"/>
      <c r="P942" s="170"/>
      <c r="Q942" s="158" t="str">
        <f t="shared" si="42"/>
        <v/>
      </c>
      <c r="R942" s="159" t="str">
        <f t="shared" si="43"/>
        <v/>
      </c>
      <c r="S942" s="156"/>
      <c r="T942" s="157" t="str">
        <f>IF($B942="","",IF(AND($Q942="yes",SUMPRODUCT((T$6:T941&gt;0)*($B$6:$B941=$B942)*1)=0),MAX(T$6:T941)+1,0))</f>
        <v/>
      </c>
      <c r="U942" s="157" t="str">
        <f>IF($B942="","",IF($Q942="yes",MAX(U$6:U941)+IF(OR($I942="",COUNTIF($R:$R,$I942)&gt;0),1,COUNTIF($B:$B,$I942)),0))</f>
        <v/>
      </c>
      <c r="V942" s="143"/>
    </row>
    <row r="943" spans="1:22" ht="15" customHeight="1" x14ac:dyDescent="0.25">
      <c r="A943" s="152">
        <f t="shared" si="44"/>
        <v>937</v>
      </c>
      <c r="B943" s="170"/>
      <c r="C943" s="170"/>
      <c r="D943" s="170"/>
      <c r="E943" s="170"/>
      <c r="F943" s="170"/>
      <c r="G943" s="175"/>
      <c r="H943" s="175"/>
      <c r="I943" s="170"/>
      <c r="J943" s="176"/>
      <c r="K943" s="153"/>
      <c r="L943" s="170"/>
      <c r="M943" s="170"/>
      <c r="N943" s="170" t="s">
        <v>40</v>
      </c>
      <c r="O943" s="170"/>
      <c r="P943" s="170"/>
      <c r="Q943" s="158" t="str">
        <f t="shared" si="42"/>
        <v/>
      </c>
      <c r="R943" s="159" t="str">
        <f t="shared" si="43"/>
        <v/>
      </c>
      <c r="S943" s="156"/>
      <c r="T943" s="157" t="str">
        <f>IF($B943="","",IF(AND($Q943="yes",SUMPRODUCT((T$6:T942&gt;0)*($B$6:$B942=$B943)*1)=0),MAX(T$6:T942)+1,0))</f>
        <v/>
      </c>
      <c r="U943" s="157" t="str">
        <f>IF($B943="","",IF($Q943="yes",MAX(U$6:U942)+IF(OR($I943="",COUNTIF($R:$R,$I943)&gt;0),1,COUNTIF($B:$B,$I943)),0))</f>
        <v/>
      </c>
      <c r="V943" s="143"/>
    </row>
    <row r="944" spans="1:22" ht="15" customHeight="1" x14ac:dyDescent="0.25">
      <c r="A944" s="152">
        <f t="shared" si="44"/>
        <v>938</v>
      </c>
      <c r="B944" s="170"/>
      <c r="C944" s="170"/>
      <c r="D944" s="170"/>
      <c r="E944" s="170"/>
      <c r="F944" s="170"/>
      <c r="G944" s="175"/>
      <c r="H944" s="175"/>
      <c r="I944" s="170"/>
      <c r="J944" s="176"/>
      <c r="K944" s="153"/>
      <c r="L944" s="170"/>
      <c r="M944" s="170"/>
      <c r="N944" s="170" t="s">
        <v>40</v>
      </c>
      <c r="O944" s="170"/>
      <c r="P944" s="170"/>
      <c r="Q944" s="158" t="str">
        <f t="shared" si="42"/>
        <v/>
      </c>
      <c r="R944" s="159" t="str">
        <f t="shared" si="43"/>
        <v/>
      </c>
      <c r="S944" s="156"/>
      <c r="T944" s="157" t="str">
        <f>IF($B944="","",IF(AND($Q944="yes",SUMPRODUCT((T$6:T943&gt;0)*($B$6:$B943=$B944)*1)=0),MAX(T$6:T943)+1,0))</f>
        <v/>
      </c>
      <c r="U944" s="157" t="str">
        <f>IF($B944="","",IF($Q944="yes",MAX(U$6:U943)+IF(OR($I944="",COUNTIF($R:$R,$I944)&gt;0),1,COUNTIF($B:$B,$I944)),0))</f>
        <v/>
      </c>
      <c r="V944" s="143"/>
    </row>
    <row r="945" spans="1:22" ht="15" customHeight="1" x14ac:dyDescent="0.25">
      <c r="A945" s="152">
        <f t="shared" si="44"/>
        <v>939</v>
      </c>
      <c r="B945" s="170"/>
      <c r="C945" s="170"/>
      <c r="D945" s="170"/>
      <c r="E945" s="170"/>
      <c r="F945" s="170"/>
      <c r="G945" s="175"/>
      <c r="H945" s="175"/>
      <c r="I945" s="170"/>
      <c r="J945" s="176"/>
      <c r="K945" s="153"/>
      <c r="L945" s="170"/>
      <c r="M945" s="170"/>
      <c r="N945" s="170" t="s">
        <v>40</v>
      </c>
      <c r="O945" s="170"/>
      <c r="P945" s="170"/>
      <c r="Q945" s="158" t="str">
        <f t="shared" si="42"/>
        <v/>
      </c>
      <c r="R945" s="159" t="str">
        <f t="shared" si="43"/>
        <v/>
      </c>
      <c r="S945" s="156"/>
      <c r="T945" s="157" t="str">
        <f>IF($B945="","",IF(AND($Q945="yes",SUMPRODUCT((T$6:T944&gt;0)*($B$6:$B944=$B945)*1)=0),MAX(T$6:T944)+1,0))</f>
        <v/>
      </c>
      <c r="U945" s="157" t="str">
        <f>IF($B945="","",IF($Q945="yes",MAX(U$6:U944)+IF(OR($I945="",COUNTIF($R:$R,$I945)&gt;0),1,COUNTIF($B:$B,$I945)),0))</f>
        <v/>
      </c>
      <c r="V945" s="143"/>
    </row>
    <row r="946" spans="1:22" ht="15" customHeight="1" x14ac:dyDescent="0.25">
      <c r="A946" s="152">
        <f t="shared" si="44"/>
        <v>940</v>
      </c>
      <c r="B946" s="170"/>
      <c r="C946" s="170"/>
      <c r="D946" s="170"/>
      <c r="E946" s="170"/>
      <c r="F946" s="170"/>
      <c r="G946" s="175"/>
      <c r="H946" s="175"/>
      <c r="I946" s="170"/>
      <c r="J946" s="176"/>
      <c r="K946" s="153"/>
      <c r="L946" s="170"/>
      <c r="M946" s="170"/>
      <c r="N946" s="170" t="s">
        <v>40</v>
      </c>
      <c r="O946" s="170"/>
      <c r="P946" s="170"/>
      <c r="Q946" s="158" t="str">
        <f t="shared" si="42"/>
        <v/>
      </c>
      <c r="R946" s="159" t="str">
        <f t="shared" si="43"/>
        <v/>
      </c>
      <c r="S946" s="156"/>
      <c r="T946" s="157" t="str">
        <f>IF($B946="","",IF(AND($Q946="yes",SUMPRODUCT((T$6:T945&gt;0)*($B$6:$B945=$B946)*1)=0),MAX(T$6:T945)+1,0))</f>
        <v/>
      </c>
      <c r="U946" s="157" t="str">
        <f>IF($B946="","",IF($Q946="yes",MAX(U$6:U945)+IF(OR($I946="",COUNTIF($R:$R,$I946)&gt;0),1,COUNTIF($B:$B,$I946)),0))</f>
        <v/>
      </c>
      <c r="V946" s="143"/>
    </row>
    <row r="947" spans="1:22" ht="15" customHeight="1" x14ac:dyDescent="0.25">
      <c r="A947" s="152">
        <f t="shared" si="44"/>
        <v>941</v>
      </c>
      <c r="B947" s="170"/>
      <c r="C947" s="170"/>
      <c r="D947" s="170"/>
      <c r="E947" s="170"/>
      <c r="F947" s="170"/>
      <c r="G947" s="175"/>
      <c r="H947" s="175"/>
      <c r="I947" s="170"/>
      <c r="J947" s="176"/>
      <c r="K947" s="153"/>
      <c r="L947" s="170"/>
      <c r="M947" s="170"/>
      <c r="N947" s="170" t="s">
        <v>40</v>
      </c>
      <c r="O947" s="170"/>
      <c r="P947" s="170"/>
      <c r="Q947" s="158" t="str">
        <f t="shared" si="42"/>
        <v/>
      </c>
      <c r="R947" s="159" t="str">
        <f t="shared" si="43"/>
        <v/>
      </c>
      <c r="S947" s="156"/>
      <c r="T947" s="157" t="str">
        <f>IF($B947="","",IF(AND($Q947="yes",SUMPRODUCT((T$6:T946&gt;0)*($B$6:$B946=$B947)*1)=0),MAX(T$6:T946)+1,0))</f>
        <v/>
      </c>
      <c r="U947" s="157" t="str">
        <f>IF($B947="","",IF($Q947="yes",MAX(U$6:U946)+IF(OR($I947="",COUNTIF($R:$R,$I947)&gt;0),1,COUNTIF($B:$B,$I947)),0))</f>
        <v/>
      </c>
      <c r="V947" s="143"/>
    </row>
    <row r="948" spans="1:22" ht="15" customHeight="1" x14ac:dyDescent="0.25">
      <c r="A948" s="152">
        <f t="shared" si="44"/>
        <v>942</v>
      </c>
      <c r="B948" s="170"/>
      <c r="C948" s="170"/>
      <c r="D948" s="170"/>
      <c r="E948" s="170"/>
      <c r="F948" s="170"/>
      <c r="G948" s="175"/>
      <c r="H948" s="175"/>
      <c r="I948" s="170"/>
      <c r="J948" s="176"/>
      <c r="K948" s="153"/>
      <c r="L948" s="170"/>
      <c r="M948" s="170"/>
      <c r="N948" s="170" t="s">
        <v>40</v>
      </c>
      <c r="O948" s="170"/>
      <c r="P948" s="170"/>
      <c r="Q948" s="158" t="str">
        <f t="shared" si="42"/>
        <v/>
      </c>
      <c r="R948" s="159" t="str">
        <f t="shared" si="43"/>
        <v/>
      </c>
      <c r="S948" s="156"/>
      <c r="T948" s="157" t="str">
        <f>IF($B948="","",IF(AND($Q948="yes",SUMPRODUCT((T$6:T947&gt;0)*($B$6:$B947=$B948)*1)=0),MAX(T$6:T947)+1,0))</f>
        <v/>
      </c>
      <c r="U948" s="157" t="str">
        <f>IF($B948="","",IF($Q948="yes",MAX(U$6:U947)+IF(OR($I948="",COUNTIF($R:$R,$I948)&gt;0),1,COUNTIF($B:$B,$I948)),0))</f>
        <v/>
      </c>
      <c r="V948" s="143"/>
    </row>
    <row r="949" spans="1:22" ht="15" customHeight="1" x14ac:dyDescent="0.25">
      <c r="A949" s="152">
        <f t="shared" si="44"/>
        <v>943</v>
      </c>
      <c r="B949" s="170"/>
      <c r="C949" s="170"/>
      <c r="D949" s="170"/>
      <c r="E949" s="170"/>
      <c r="F949" s="170"/>
      <c r="G949" s="175"/>
      <c r="H949" s="175"/>
      <c r="I949" s="170"/>
      <c r="J949" s="176"/>
      <c r="K949" s="153"/>
      <c r="L949" s="170"/>
      <c r="M949" s="170"/>
      <c r="N949" s="170" t="s">
        <v>40</v>
      </c>
      <c r="O949" s="170"/>
      <c r="P949" s="170"/>
      <c r="Q949" s="158" t="str">
        <f t="shared" si="42"/>
        <v/>
      </c>
      <c r="R949" s="159" t="str">
        <f t="shared" si="43"/>
        <v/>
      </c>
      <c r="S949" s="156"/>
      <c r="T949" s="157" t="str">
        <f>IF($B949="","",IF(AND($Q949="yes",SUMPRODUCT((T$6:T948&gt;0)*($B$6:$B948=$B949)*1)=0),MAX(T$6:T948)+1,0))</f>
        <v/>
      </c>
      <c r="U949" s="157" t="str">
        <f>IF($B949="","",IF($Q949="yes",MAX(U$6:U948)+IF(OR($I949="",COUNTIF($R:$R,$I949)&gt;0),1,COUNTIF($B:$B,$I949)),0))</f>
        <v/>
      </c>
      <c r="V949" s="143"/>
    </row>
    <row r="950" spans="1:22" ht="15" customHeight="1" x14ac:dyDescent="0.25">
      <c r="A950" s="152">
        <f t="shared" si="44"/>
        <v>944</v>
      </c>
      <c r="B950" s="170"/>
      <c r="C950" s="170"/>
      <c r="D950" s="170"/>
      <c r="E950" s="170"/>
      <c r="F950" s="170"/>
      <c r="G950" s="175"/>
      <c r="H950" s="175"/>
      <c r="I950" s="170"/>
      <c r="J950" s="176"/>
      <c r="K950" s="153"/>
      <c r="L950" s="170"/>
      <c r="M950" s="170"/>
      <c r="N950" s="170" t="s">
        <v>40</v>
      </c>
      <c r="O950" s="170"/>
      <c r="P950" s="170"/>
      <c r="Q950" s="158" t="str">
        <f t="shared" si="42"/>
        <v/>
      </c>
      <c r="R950" s="159" t="str">
        <f t="shared" si="43"/>
        <v/>
      </c>
      <c r="S950" s="156"/>
      <c r="T950" s="157" t="str">
        <f>IF($B950="","",IF(AND($Q950="yes",SUMPRODUCT((T$6:T949&gt;0)*($B$6:$B949=$B950)*1)=0),MAX(T$6:T949)+1,0))</f>
        <v/>
      </c>
      <c r="U950" s="157" t="str">
        <f>IF($B950="","",IF($Q950="yes",MAX(U$6:U949)+IF(OR($I950="",COUNTIF($R:$R,$I950)&gt;0),1,COUNTIF($B:$B,$I950)),0))</f>
        <v/>
      </c>
      <c r="V950" s="143"/>
    </row>
    <row r="951" spans="1:22" ht="15" customHeight="1" x14ac:dyDescent="0.25">
      <c r="A951" s="152">
        <f t="shared" si="44"/>
        <v>945</v>
      </c>
      <c r="B951" s="170"/>
      <c r="C951" s="170"/>
      <c r="D951" s="170"/>
      <c r="E951" s="170"/>
      <c r="F951" s="170"/>
      <c r="G951" s="175"/>
      <c r="H951" s="175"/>
      <c r="I951" s="170"/>
      <c r="J951" s="176"/>
      <c r="K951" s="153"/>
      <c r="L951" s="170"/>
      <c r="M951" s="170"/>
      <c r="N951" s="170" t="s">
        <v>40</v>
      </c>
      <c r="O951" s="170"/>
      <c r="P951" s="170"/>
      <c r="Q951" s="158" t="str">
        <f t="shared" si="42"/>
        <v/>
      </c>
      <c r="R951" s="159" t="str">
        <f t="shared" si="43"/>
        <v/>
      </c>
      <c r="S951" s="156"/>
      <c r="T951" s="157" t="str">
        <f>IF($B951="","",IF(AND($Q951="yes",SUMPRODUCT((T$6:T950&gt;0)*($B$6:$B950=$B951)*1)=0),MAX(T$6:T950)+1,0))</f>
        <v/>
      </c>
      <c r="U951" s="157" t="str">
        <f>IF($B951="","",IF($Q951="yes",MAX(U$6:U950)+IF(OR($I951="",COUNTIF($R:$R,$I951)&gt;0),1,COUNTIF($B:$B,$I951)),0))</f>
        <v/>
      </c>
      <c r="V951" s="143"/>
    </row>
    <row r="952" spans="1:22" ht="15" customHeight="1" x14ac:dyDescent="0.25">
      <c r="A952" s="152">
        <f t="shared" si="44"/>
        <v>946</v>
      </c>
      <c r="B952" s="170"/>
      <c r="C952" s="170"/>
      <c r="D952" s="170"/>
      <c r="E952" s="170"/>
      <c r="F952" s="170"/>
      <c r="G952" s="175"/>
      <c r="H952" s="175"/>
      <c r="I952" s="170"/>
      <c r="J952" s="176"/>
      <c r="K952" s="153"/>
      <c r="L952" s="170"/>
      <c r="M952" s="170"/>
      <c r="N952" s="170" t="s">
        <v>40</v>
      </c>
      <c r="O952" s="170"/>
      <c r="P952" s="170"/>
      <c r="Q952" s="158" t="str">
        <f t="shared" si="42"/>
        <v/>
      </c>
      <c r="R952" s="159" t="str">
        <f t="shared" si="43"/>
        <v/>
      </c>
      <c r="S952" s="156"/>
      <c r="T952" s="157" t="str">
        <f>IF($B952="","",IF(AND($Q952="yes",SUMPRODUCT((T$6:T951&gt;0)*($B$6:$B951=$B952)*1)=0),MAX(T$6:T951)+1,0))</f>
        <v/>
      </c>
      <c r="U952" s="157" t="str">
        <f>IF($B952="","",IF($Q952="yes",MAX(U$6:U951)+IF(OR($I952="",COUNTIF($R:$R,$I952)&gt;0),1,COUNTIF($B:$B,$I952)),0))</f>
        <v/>
      </c>
      <c r="V952" s="143"/>
    </row>
    <row r="953" spans="1:22" ht="15" customHeight="1" x14ac:dyDescent="0.25">
      <c r="A953" s="152">
        <f t="shared" si="44"/>
        <v>947</v>
      </c>
      <c r="B953" s="170"/>
      <c r="C953" s="170"/>
      <c r="D953" s="170"/>
      <c r="E953" s="170"/>
      <c r="F953" s="170"/>
      <c r="G953" s="175"/>
      <c r="H953" s="175"/>
      <c r="I953" s="170"/>
      <c r="J953" s="176"/>
      <c r="K953" s="153"/>
      <c r="L953" s="170"/>
      <c r="M953" s="170"/>
      <c r="N953" s="170" t="s">
        <v>40</v>
      </c>
      <c r="O953" s="170"/>
      <c r="P953" s="170"/>
      <c r="Q953" s="158" t="str">
        <f t="shared" si="42"/>
        <v/>
      </c>
      <c r="R953" s="159" t="str">
        <f t="shared" si="43"/>
        <v/>
      </c>
      <c r="S953" s="156"/>
      <c r="T953" s="157" t="str">
        <f>IF($B953="","",IF(AND($Q953="yes",SUMPRODUCT((T$6:T952&gt;0)*($B$6:$B952=$B953)*1)=0),MAX(T$6:T952)+1,0))</f>
        <v/>
      </c>
      <c r="U953" s="157" t="str">
        <f>IF($B953="","",IF($Q953="yes",MAX(U$6:U952)+IF(OR($I953="",COUNTIF($R:$R,$I953)&gt;0),1,COUNTIF($B:$B,$I953)),0))</f>
        <v/>
      </c>
      <c r="V953" s="143"/>
    </row>
    <row r="954" spans="1:22" ht="15" customHeight="1" x14ac:dyDescent="0.25">
      <c r="A954" s="152">
        <f t="shared" si="44"/>
        <v>948</v>
      </c>
      <c r="B954" s="170"/>
      <c r="C954" s="170"/>
      <c r="D954" s="170"/>
      <c r="E954" s="170"/>
      <c r="F954" s="170"/>
      <c r="G954" s="175"/>
      <c r="H954" s="175"/>
      <c r="I954" s="170"/>
      <c r="J954" s="176"/>
      <c r="K954" s="153"/>
      <c r="L954" s="170"/>
      <c r="M954" s="170"/>
      <c r="N954" s="170" t="s">
        <v>40</v>
      </c>
      <c r="O954" s="170"/>
      <c r="P954" s="170"/>
      <c r="Q954" s="158" t="str">
        <f t="shared" si="42"/>
        <v/>
      </c>
      <c r="R954" s="159" t="str">
        <f t="shared" si="43"/>
        <v/>
      </c>
      <c r="S954" s="156"/>
      <c r="T954" s="157" t="str">
        <f>IF($B954="","",IF(AND($Q954="yes",SUMPRODUCT((T$6:T953&gt;0)*($B$6:$B953=$B954)*1)=0),MAX(T$6:T953)+1,0))</f>
        <v/>
      </c>
      <c r="U954" s="157" t="str">
        <f>IF($B954="","",IF($Q954="yes",MAX(U$6:U953)+IF(OR($I954="",COUNTIF($R:$R,$I954)&gt;0),1,COUNTIF($B:$B,$I954)),0))</f>
        <v/>
      </c>
      <c r="V954" s="143"/>
    </row>
    <row r="955" spans="1:22" ht="15" customHeight="1" x14ac:dyDescent="0.25">
      <c r="A955" s="152">
        <f t="shared" si="44"/>
        <v>949</v>
      </c>
      <c r="B955" s="170"/>
      <c r="C955" s="170"/>
      <c r="D955" s="170"/>
      <c r="E955" s="170"/>
      <c r="F955" s="170"/>
      <c r="G955" s="175"/>
      <c r="H955" s="175"/>
      <c r="I955" s="170"/>
      <c r="J955" s="176"/>
      <c r="K955" s="153"/>
      <c r="L955" s="170"/>
      <c r="M955" s="170"/>
      <c r="N955" s="170" t="s">
        <v>40</v>
      </c>
      <c r="O955" s="170"/>
      <c r="P955" s="170"/>
      <c r="Q955" s="158" t="str">
        <f t="shared" si="42"/>
        <v/>
      </c>
      <c r="R955" s="159" t="str">
        <f t="shared" si="43"/>
        <v/>
      </c>
      <c r="S955" s="156"/>
      <c r="T955" s="157" t="str">
        <f>IF($B955="","",IF(AND($Q955="yes",SUMPRODUCT((T$6:T954&gt;0)*($B$6:$B954=$B955)*1)=0),MAX(T$6:T954)+1,0))</f>
        <v/>
      </c>
      <c r="U955" s="157" t="str">
        <f>IF($B955="","",IF($Q955="yes",MAX(U$6:U954)+IF(OR($I955="",COUNTIF($R:$R,$I955)&gt;0),1,COUNTIF($B:$B,$I955)),0))</f>
        <v/>
      </c>
      <c r="V955" s="143"/>
    </row>
    <row r="956" spans="1:22" ht="15" customHeight="1" x14ac:dyDescent="0.25">
      <c r="A956" s="152">
        <f t="shared" si="44"/>
        <v>950</v>
      </c>
      <c r="B956" s="170"/>
      <c r="C956" s="170"/>
      <c r="D956" s="170"/>
      <c r="E956" s="170"/>
      <c r="F956" s="170"/>
      <c r="G956" s="175"/>
      <c r="H956" s="175"/>
      <c r="I956" s="170"/>
      <c r="J956" s="176"/>
      <c r="K956" s="153"/>
      <c r="L956" s="170"/>
      <c r="M956" s="170"/>
      <c r="N956" s="170" t="s">
        <v>40</v>
      </c>
      <c r="O956" s="170"/>
      <c r="P956" s="170"/>
      <c r="Q956" s="158" t="str">
        <f t="shared" si="42"/>
        <v/>
      </c>
      <c r="R956" s="159" t="str">
        <f t="shared" si="43"/>
        <v/>
      </c>
      <c r="S956" s="156"/>
      <c r="T956" s="157" t="str">
        <f>IF($B956="","",IF(AND($Q956="yes",SUMPRODUCT((T$6:T955&gt;0)*($B$6:$B955=$B956)*1)=0),MAX(T$6:T955)+1,0))</f>
        <v/>
      </c>
      <c r="U956" s="157" t="str">
        <f>IF($B956="","",IF($Q956="yes",MAX(U$6:U955)+IF(OR($I956="",COUNTIF($R:$R,$I956)&gt;0),1,COUNTIF($B:$B,$I956)),0))</f>
        <v/>
      </c>
      <c r="V956" s="143"/>
    </row>
    <row r="957" spans="1:22" ht="15" customHeight="1" x14ac:dyDescent="0.25">
      <c r="A957" s="152">
        <f t="shared" si="44"/>
        <v>951</v>
      </c>
      <c r="B957" s="170"/>
      <c r="C957" s="170"/>
      <c r="D957" s="170"/>
      <c r="E957" s="170"/>
      <c r="F957" s="170"/>
      <c r="G957" s="175"/>
      <c r="H957" s="175"/>
      <c r="I957" s="170"/>
      <c r="J957" s="176"/>
      <c r="K957" s="153"/>
      <c r="L957" s="170"/>
      <c r="M957" s="170"/>
      <c r="N957" s="170" t="s">
        <v>40</v>
      </c>
      <c r="O957" s="170"/>
      <c r="P957" s="170"/>
      <c r="Q957" s="158" t="str">
        <f t="shared" si="42"/>
        <v/>
      </c>
      <c r="R957" s="159" t="str">
        <f t="shared" si="43"/>
        <v/>
      </c>
      <c r="S957" s="156"/>
      <c r="T957" s="157" t="str">
        <f>IF($B957="","",IF(AND($Q957="yes",SUMPRODUCT((T$6:T956&gt;0)*($B$6:$B956=$B957)*1)=0),MAX(T$6:T956)+1,0))</f>
        <v/>
      </c>
      <c r="U957" s="157" t="str">
        <f>IF($B957="","",IF($Q957="yes",MAX(U$6:U956)+IF(OR($I957="",COUNTIF($R:$R,$I957)&gt;0),1,COUNTIF($B:$B,$I957)),0))</f>
        <v/>
      </c>
      <c r="V957" s="143"/>
    </row>
    <row r="958" spans="1:22" ht="15" customHeight="1" x14ac:dyDescent="0.25">
      <c r="A958" s="152">
        <f t="shared" si="44"/>
        <v>952</v>
      </c>
      <c r="B958" s="170"/>
      <c r="C958" s="170"/>
      <c r="D958" s="170"/>
      <c r="E958" s="170"/>
      <c r="F958" s="170"/>
      <c r="G958" s="175"/>
      <c r="H958" s="175"/>
      <c r="I958" s="170"/>
      <c r="J958" s="176"/>
      <c r="K958" s="153"/>
      <c r="L958" s="170"/>
      <c r="M958" s="170"/>
      <c r="N958" s="170" t="s">
        <v>40</v>
      </c>
      <c r="O958" s="170"/>
      <c r="P958" s="170"/>
      <c r="Q958" s="158" t="str">
        <f t="shared" si="42"/>
        <v/>
      </c>
      <c r="R958" s="159" t="str">
        <f t="shared" si="43"/>
        <v/>
      </c>
      <c r="S958" s="156"/>
      <c r="T958" s="157" t="str">
        <f>IF($B958="","",IF(AND($Q958="yes",SUMPRODUCT((T$6:T957&gt;0)*($B$6:$B957=$B958)*1)=0),MAX(T$6:T957)+1,0))</f>
        <v/>
      </c>
      <c r="U958" s="157" t="str">
        <f>IF($B958="","",IF($Q958="yes",MAX(U$6:U957)+IF(OR($I958="",COUNTIF($R:$R,$I958)&gt;0),1,COUNTIF($B:$B,$I958)),0))</f>
        <v/>
      </c>
      <c r="V958" s="143"/>
    </row>
    <row r="959" spans="1:22" ht="15" customHeight="1" x14ac:dyDescent="0.25">
      <c r="A959" s="152">
        <f t="shared" si="44"/>
        <v>953</v>
      </c>
      <c r="B959" s="170"/>
      <c r="C959" s="170"/>
      <c r="D959" s="170"/>
      <c r="E959" s="170"/>
      <c r="F959" s="170"/>
      <c r="G959" s="175"/>
      <c r="H959" s="175"/>
      <c r="I959" s="170"/>
      <c r="J959" s="176"/>
      <c r="K959" s="153"/>
      <c r="L959" s="170"/>
      <c r="M959" s="170"/>
      <c r="N959" s="170" t="s">
        <v>40</v>
      </c>
      <c r="O959" s="170"/>
      <c r="P959" s="170"/>
      <c r="Q959" s="158" t="str">
        <f t="shared" si="42"/>
        <v/>
      </c>
      <c r="R959" s="159" t="str">
        <f t="shared" si="43"/>
        <v/>
      </c>
      <c r="S959" s="156"/>
      <c r="T959" s="157" t="str">
        <f>IF($B959="","",IF(AND($Q959="yes",SUMPRODUCT((T$6:T958&gt;0)*($B$6:$B958=$B959)*1)=0),MAX(T$6:T958)+1,0))</f>
        <v/>
      </c>
      <c r="U959" s="157" t="str">
        <f>IF($B959="","",IF($Q959="yes",MAX(U$6:U958)+IF(OR($I959="",COUNTIF($R:$R,$I959)&gt;0),1,COUNTIF($B:$B,$I959)),0))</f>
        <v/>
      </c>
      <c r="V959" s="143"/>
    </row>
    <row r="960" spans="1:22" ht="15" customHeight="1" x14ac:dyDescent="0.25">
      <c r="A960" s="152">
        <f t="shared" si="44"/>
        <v>954</v>
      </c>
      <c r="B960" s="170"/>
      <c r="C960" s="170"/>
      <c r="D960" s="170"/>
      <c r="E960" s="170"/>
      <c r="F960" s="170"/>
      <c r="G960" s="175"/>
      <c r="H960" s="175"/>
      <c r="I960" s="170"/>
      <c r="J960" s="176"/>
      <c r="K960" s="153"/>
      <c r="L960" s="170"/>
      <c r="M960" s="170"/>
      <c r="N960" s="170" t="s">
        <v>40</v>
      </c>
      <c r="O960" s="170"/>
      <c r="P960" s="170"/>
      <c r="Q960" s="158" t="str">
        <f t="shared" si="42"/>
        <v/>
      </c>
      <c r="R960" s="159" t="str">
        <f t="shared" si="43"/>
        <v/>
      </c>
      <c r="S960" s="156"/>
      <c r="T960" s="157" t="str">
        <f>IF($B960="","",IF(AND($Q960="yes",SUMPRODUCT((T$6:T959&gt;0)*($B$6:$B959=$B960)*1)=0),MAX(T$6:T959)+1,0))</f>
        <v/>
      </c>
      <c r="U960" s="157" t="str">
        <f>IF($B960="","",IF($Q960="yes",MAX(U$6:U959)+IF(OR($I960="",COUNTIF($R:$R,$I960)&gt;0),1,COUNTIF($B:$B,$I960)),0))</f>
        <v/>
      </c>
      <c r="V960" s="143"/>
    </row>
    <row r="961" spans="1:22" ht="15" customHeight="1" x14ac:dyDescent="0.25">
      <c r="A961" s="152">
        <f t="shared" si="44"/>
        <v>955</v>
      </c>
      <c r="B961" s="170"/>
      <c r="C961" s="170"/>
      <c r="D961" s="170"/>
      <c r="E961" s="170"/>
      <c r="F961" s="170"/>
      <c r="G961" s="175"/>
      <c r="H961" s="175"/>
      <c r="I961" s="170"/>
      <c r="J961" s="176"/>
      <c r="K961" s="153"/>
      <c r="L961" s="170"/>
      <c r="M961" s="170"/>
      <c r="N961" s="170" t="s">
        <v>40</v>
      </c>
      <c r="O961" s="170"/>
      <c r="P961" s="170"/>
      <c r="Q961" s="158" t="str">
        <f t="shared" si="42"/>
        <v/>
      </c>
      <c r="R961" s="159" t="str">
        <f t="shared" si="43"/>
        <v/>
      </c>
      <c r="S961" s="156"/>
      <c r="T961" s="157" t="str">
        <f>IF($B961="","",IF(AND($Q961="yes",SUMPRODUCT((T$6:T960&gt;0)*($B$6:$B960=$B961)*1)=0),MAX(T$6:T960)+1,0))</f>
        <v/>
      </c>
      <c r="U961" s="157" t="str">
        <f>IF($B961="","",IF($Q961="yes",MAX(U$6:U960)+IF(OR($I961="",COUNTIF($R:$R,$I961)&gt;0),1,COUNTIF($B:$B,$I961)),0))</f>
        <v/>
      </c>
      <c r="V961" s="143"/>
    </row>
    <row r="962" spans="1:22" ht="15" customHeight="1" x14ac:dyDescent="0.25">
      <c r="A962" s="152">
        <f t="shared" si="44"/>
        <v>956</v>
      </c>
      <c r="B962" s="170"/>
      <c r="C962" s="170"/>
      <c r="D962" s="170"/>
      <c r="E962" s="170"/>
      <c r="F962" s="170"/>
      <c r="G962" s="175"/>
      <c r="H962" s="175"/>
      <c r="I962" s="170"/>
      <c r="J962" s="176"/>
      <c r="K962" s="153"/>
      <c r="L962" s="170"/>
      <c r="M962" s="170"/>
      <c r="N962" s="170" t="s">
        <v>40</v>
      </c>
      <c r="O962" s="170"/>
      <c r="P962" s="170"/>
      <c r="Q962" s="158" t="str">
        <f t="shared" si="42"/>
        <v/>
      </c>
      <c r="R962" s="159" t="str">
        <f t="shared" si="43"/>
        <v/>
      </c>
      <c r="S962" s="156"/>
      <c r="T962" s="157" t="str">
        <f>IF($B962="","",IF(AND($Q962="yes",SUMPRODUCT((T$6:T961&gt;0)*($B$6:$B961=$B962)*1)=0),MAX(T$6:T961)+1,0))</f>
        <v/>
      </c>
      <c r="U962" s="157" t="str">
        <f>IF($B962="","",IF($Q962="yes",MAX(U$6:U961)+IF(OR($I962="",COUNTIF($R:$R,$I962)&gt;0),1,COUNTIF($B:$B,$I962)),0))</f>
        <v/>
      </c>
      <c r="V962" s="143"/>
    </row>
    <row r="963" spans="1:22" ht="15" customHeight="1" x14ac:dyDescent="0.25">
      <c r="A963" s="152">
        <f t="shared" si="44"/>
        <v>957</v>
      </c>
      <c r="B963" s="170"/>
      <c r="C963" s="170"/>
      <c r="D963" s="170"/>
      <c r="E963" s="170"/>
      <c r="F963" s="170"/>
      <c r="G963" s="175"/>
      <c r="H963" s="175"/>
      <c r="I963" s="170"/>
      <c r="J963" s="176"/>
      <c r="K963" s="153"/>
      <c r="L963" s="170"/>
      <c r="M963" s="170"/>
      <c r="N963" s="170" t="s">
        <v>40</v>
      </c>
      <c r="O963" s="170"/>
      <c r="P963" s="170"/>
      <c r="Q963" s="158" t="str">
        <f t="shared" si="42"/>
        <v/>
      </c>
      <c r="R963" s="159" t="str">
        <f t="shared" si="43"/>
        <v/>
      </c>
      <c r="S963" s="156"/>
      <c r="T963" s="157" t="str">
        <f>IF($B963="","",IF(AND($Q963="yes",SUMPRODUCT((T$6:T962&gt;0)*($B$6:$B962=$B963)*1)=0),MAX(T$6:T962)+1,0))</f>
        <v/>
      </c>
      <c r="U963" s="157" t="str">
        <f>IF($B963="","",IF($Q963="yes",MAX(U$6:U962)+IF(OR($I963="",COUNTIF($R:$R,$I963)&gt;0),1,COUNTIF($B:$B,$I963)),0))</f>
        <v/>
      </c>
      <c r="V963" s="143"/>
    </row>
    <row r="964" spans="1:22" ht="15" customHeight="1" x14ac:dyDescent="0.25">
      <c r="A964" s="152">
        <f t="shared" si="44"/>
        <v>958</v>
      </c>
      <c r="B964" s="170"/>
      <c r="C964" s="170"/>
      <c r="D964" s="170"/>
      <c r="E964" s="170"/>
      <c r="F964" s="170"/>
      <c r="G964" s="175"/>
      <c r="H964" s="175"/>
      <c r="I964" s="170"/>
      <c r="J964" s="176"/>
      <c r="K964" s="153"/>
      <c r="L964" s="170"/>
      <c r="M964" s="170"/>
      <c r="N964" s="170" t="s">
        <v>40</v>
      </c>
      <c r="O964" s="170"/>
      <c r="P964" s="170"/>
      <c r="Q964" s="158" t="str">
        <f t="shared" si="42"/>
        <v/>
      </c>
      <c r="R964" s="159" t="str">
        <f t="shared" si="43"/>
        <v/>
      </c>
      <c r="S964" s="156"/>
      <c r="T964" s="157" t="str">
        <f>IF($B964="","",IF(AND($Q964="yes",SUMPRODUCT((T$6:T963&gt;0)*($B$6:$B963=$B964)*1)=0),MAX(T$6:T963)+1,0))</f>
        <v/>
      </c>
      <c r="U964" s="157" t="str">
        <f>IF($B964="","",IF($Q964="yes",MAX(U$6:U963)+IF(OR($I964="",COUNTIF($R:$R,$I964)&gt;0),1,COUNTIF($B:$B,$I964)),0))</f>
        <v/>
      </c>
      <c r="V964" s="143"/>
    </row>
    <row r="965" spans="1:22" ht="15" customHeight="1" x14ac:dyDescent="0.25">
      <c r="A965" s="152">
        <f t="shared" si="44"/>
        <v>959</v>
      </c>
      <c r="B965" s="170"/>
      <c r="C965" s="170"/>
      <c r="D965" s="170"/>
      <c r="E965" s="170"/>
      <c r="F965" s="170"/>
      <c r="G965" s="175"/>
      <c r="H965" s="175"/>
      <c r="I965" s="170"/>
      <c r="J965" s="176"/>
      <c r="K965" s="153"/>
      <c r="L965" s="170"/>
      <c r="M965" s="170"/>
      <c r="N965" s="170" t="s">
        <v>40</v>
      </c>
      <c r="O965" s="170"/>
      <c r="P965" s="170"/>
      <c r="Q965" s="158" t="str">
        <f t="shared" si="42"/>
        <v/>
      </c>
      <c r="R965" s="159" t="str">
        <f t="shared" si="43"/>
        <v/>
      </c>
      <c r="S965" s="156"/>
      <c r="T965" s="157" t="str">
        <f>IF($B965="","",IF(AND($Q965="yes",SUMPRODUCT((T$6:T964&gt;0)*($B$6:$B964=$B965)*1)=0),MAX(T$6:T964)+1,0))</f>
        <v/>
      </c>
      <c r="U965" s="157" t="str">
        <f>IF($B965="","",IF($Q965="yes",MAX(U$6:U964)+IF(OR($I965="",COUNTIF($R:$R,$I965)&gt;0),1,COUNTIF($B:$B,$I965)),0))</f>
        <v/>
      </c>
      <c r="V965" s="143"/>
    </row>
    <row r="966" spans="1:22" ht="15" customHeight="1" x14ac:dyDescent="0.25">
      <c r="A966" s="152">
        <f t="shared" si="44"/>
        <v>960</v>
      </c>
      <c r="B966" s="170"/>
      <c r="C966" s="170"/>
      <c r="D966" s="170"/>
      <c r="E966" s="170"/>
      <c r="F966" s="170"/>
      <c r="G966" s="175"/>
      <c r="H966" s="175"/>
      <c r="I966" s="170"/>
      <c r="J966" s="176"/>
      <c r="K966" s="153"/>
      <c r="L966" s="170"/>
      <c r="M966" s="170"/>
      <c r="N966" s="170" t="s">
        <v>40</v>
      </c>
      <c r="O966" s="170"/>
      <c r="P966" s="170"/>
      <c r="Q966" s="158" t="str">
        <f t="shared" si="42"/>
        <v/>
      </c>
      <c r="R966" s="159" t="str">
        <f t="shared" si="43"/>
        <v/>
      </c>
      <c r="S966" s="156"/>
      <c r="T966" s="157" t="str">
        <f>IF($B966="","",IF(AND($Q966="yes",SUMPRODUCT((T$6:T965&gt;0)*($B$6:$B965=$B966)*1)=0),MAX(T$6:T965)+1,0))</f>
        <v/>
      </c>
      <c r="U966" s="157" t="str">
        <f>IF($B966="","",IF($Q966="yes",MAX(U$6:U965)+IF(OR($I966="",COUNTIF($R:$R,$I966)&gt;0),1,COUNTIF($B:$B,$I966)),0))</f>
        <v/>
      </c>
      <c r="V966" s="143"/>
    </row>
    <row r="967" spans="1:22" ht="15" customHeight="1" x14ac:dyDescent="0.25">
      <c r="A967" s="152">
        <f t="shared" si="44"/>
        <v>961</v>
      </c>
      <c r="B967" s="170"/>
      <c r="C967" s="170"/>
      <c r="D967" s="170"/>
      <c r="E967" s="170"/>
      <c r="F967" s="170"/>
      <c r="G967" s="175"/>
      <c r="H967" s="175"/>
      <c r="I967" s="170"/>
      <c r="J967" s="176"/>
      <c r="K967" s="153"/>
      <c r="L967" s="170"/>
      <c r="M967" s="170"/>
      <c r="N967" s="170" t="s">
        <v>40</v>
      </c>
      <c r="O967" s="170"/>
      <c r="P967" s="170"/>
      <c r="Q967" s="158" t="str">
        <f t="shared" ref="Q967:Q1220" si="45">IF($B967="","",IF(COUNTIF($L967:$P967,"=Yes")&gt;0,"Yes","No"))</f>
        <v/>
      </c>
      <c r="R967" s="159" t="str">
        <f t="shared" ref="R967:R1220" si="46">IF($B967="","",IFERROR(IF($Q967="Yes",$B967,VLOOKUP($I967,LE_Inputs,COLUMNS(LE_Inputs),FALSE)),"None"))</f>
        <v/>
      </c>
      <c r="S967" s="156"/>
      <c r="T967" s="157" t="str">
        <f>IF($B967="","",IF(AND($Q967="yes",SUMPRODUCT((T$6:T966&gt;0)*($B$6:$B966=$B967)*1)=0),MAX(T$6:T966)+1,0))</f>
        <v/>
      </c>
      <c r="U967" s="157" t="str">
        <f>IF($B967="","",IF($Q967="yes",MAX(U$6:U966)+IF(OR($I967="",COUNTIF($R:$R,$I967)&gt;0),1,COUNTIF($B:$B,$I967)),0))</f>
        <v/>
      </c>
      <c r="V967" s="143"/>
    </row>
    <row r="968" spans="1:22" ht="15" customHeight="1" x14ac:dyDescent="0.25">
      <c r="A968" s="152">
        <f t="shared" si="44"/>
        <v>962</v>
      </c>
      <c r="B968" s="170"/>
      <c r="C968" s="170"/>
      <c r="D968" s="170"/>
      <c r="E968" s="170"/>
      <c r="F968" s="170"/>
      <c r="G968" s="175"/>
      <c r="H968" s="175"/>
      <c r="I968" s="170"/>
      <c r="J968" s="176"/>
      <c r="K968" s="153"/>
      <c r="L968" s="170"/>
      <c r="M968" s="170"/>
      <c r="N968" s="170" t="s">
        <v>40</v>
      </c>
      <c r="O968" s="170"/>
      <c r="P968" s="170"/>
      <c r="Q968" s="158" t="str">
        <f t="shared" si="45"/>
        <v/>
      </c>
      <c r="R968" s="159" t="str">
        <f t="shared" si="46"/>
        <v/>
      </c>
      <c r="S968" s="156"/>
      <c r="T968" s="157" t="str">
        <f>IF($B968="","",IF(AND($Q968="yes",SUMPRODUCT((T$6:T967&gt;0)*($B$6:$B967=$B968)*1)=0),MAX(T$6:T967)+1,0))</f>
        <v/>
      </c>
      <c r="U968" s="157" t="str">
        <f>IF($B968="","",IF($Q968="yes",MAX(U$6:U967)+IF(OR($I968="",COUNTIF($R:$R,$I968)&gt;0),1,COUNTIF($B:$B,$I968)),0))</f>
        <v/>
      </c>
      <c r="V968" s="143"/>
    </row>
    <row r="969" spans="1:22" ht="15" customHeight="1" x14ac:dyDescent="0.25">
      <c r="A969" s="152">
        <f t="shared" ref="A969:A1193" si="47">A968+1</f>
        <v>963</v>
      </c>
      <c r="B969" s="170"/>
      <c r="C969" s="170"/>
      <c r="D969" s="170"/>
      <c r="E969" s="170"/>
      <c r="F969" s="170"/>
      <c r="G969" s="175"/>
      <c r="H969" s="175"/>
      <c r="I969" s="170"/>
      <c r="J969" s="176"/>
      <c r="K969" s="153"/>
      <c r="L969" s="170"/>
      <c r="M969" s="170"/>
      <c r="N969" s="170" t="s">
        <v>40</v>
      </c>
      <c r="O969" s="170"/>
      <c r="P969" s="170"/>
      <c r="Q969" s="158" t="str">
        <f t="shared" si="45"/>
        <v/>
      </c>
      <c r="R969" s="159" t="str">
        <f t="shared" si="46"/>
        <v/>
      </c>
      <c r="S969" s="156"/>
      <c r="T969" s="157" t="str">
        <f>IF($B969="","",IF(AND($Q969="yes",SUMPRODUCT((T$6:T968&gt;0)*($B$6:$B968=$B969)*1)=0),MAX(T$6:T968)+1,0))</f>
        <v/>
      </c>
      <c r="U969" s="157" t="str">
        <f>IF($B969="","",IF($Q969="yes",MAX(U$6:U968)+IF(OR($I969="",COUNTIF($R:$R,$I969)&gt;0),1,COUNTIF($B:$B,$I969)),0))</f>
        <v/>
      </c>
      <c r="V969" s="143"/>
    </row>
    <row r="970" spans="1:22" ht="15" customHeight="1" x14ac:dyDescent="0.25">
      <c r="A970" s="152">
        <f t="shared" si="47"/>
        <v>964</v>
      </c>
      <c r="B970" s="170"/>
      <c r="C970" s="170"/>
      <c r="D970" s="170"/>
      <c r="E970" s="170"/>
      <c r="F970" s="170"/>
      <c r="G970" s="175"/>
      <c r="H970" s="175"/>
      <c r="I970" s="170"/>
      <c r="J970" s="176"/>
      <c r="K970" s="153"/>
      <c r="L970" s="170"/>
      <c r="M970" s="170"/>
      <c r="N970" s="170" t="s">
        <v>40</v>
      </c>
      <c r="O970" s="170"/>
      <c r="P970" s="170"/>
      <c r="Q970" s="158" t="str">
        <f t="shared" si="45"/>
        <v/>
      </c>
      <c r="R970" s="159" t="str">
        <f t="shared" si="46"/>
        <v/>
      </c>
      <c r="S970" s="156"/>
      <c r="T970" s="157" t="str">
        <f>IF($B970="","",IF(AND($Q970="yes",SUMPRODUCT((T$6:T969&gt;0)*($B$6:$B969=$B970)*1)=0),MAX(T$6:T969)+1,0))</f>
        <v/>
      </c>
      <c r="U970" s="157" t="str">
        <f>IF($B970="","",IF($Q970="yes",MAX(U$6:U969)+IF(OR($I970="",COUNTIF($R:$R,$I970)&gt;0),1,COUNTIF($B:$B,$I970)),0))</f>
        <v/>
      </c>
      <c r="V970" s="143"/>
    </row>
    <row r="971" spans="1:22" ht="15" customHeight="1" x14ac:dyDescent="0.25">
      <c r="A971" s="152">
        <f t="shared" si="47"/>
        <v>965</v>
      </c>
      <c r="B971" s="170"/>
      <c r="C971" s="170"/>
      <c r="D971" s="170"/>
      <c r="E971" s="170"/>
      <c r="F971" s="170"/>
      <c r="G971" s="175"/>
      <c r="H971" s="175"/>
      <c r="I971" s="170"/>
      <c r="J971" s="176"/>
      <c r="K971" s="153"/>
      <c r="L971" s="170"/>
      <c r="M971" s="170"/>
      <c r="N971" s="170" t="s">
        <v>40</v>
      </c>
      <c r="O971" s="170"/>
      <c r="P971" s="170"/>
      <c r="Q971" s="158" t="str">
        <f t="shared" si="45"/>
        <v/>
      </c>
      <c r="R971" s="159" t="str">
        <f t="shared" si="46"/>
        <v/>
      </c>
      <c r="S971" s="156"/>
      <c r="T971" s="157" t="str">
        <f>IF($B971="","",IF(AND($Q971="yes",SUMPRODUCT((T$6:T970&gt;0)*($B$6:$B970=$B971)*1)=0),MAX(T$6:T970)+1,0))</f>
        <v/>
      </c>
      <c r="U971" s="157" t="str">
        <f>IF($B971="","",IF($Q971="yes",MAX(U$6:U970)+IF(OR($I971="",COUNTIF($R:$R,$I971)&gt;0),1,COUNTIF($B:$B,$I971)),0))</f>
        <v/>
      </c>
      <c r="V971" s="143"/>
    </row>
    <row r="972" spans="1:22" ht="15" customHeight="1" x14ac:dyDescent="0.25">
      <c r="A972" s="152">
        <f t="shared" si="47"/>
        <v>966</v>
      </c>
      <c r="B972" s="170"/>
      <c r="C972" s="170"/>
      <c r="D972" s="170"/>
      <c r="E972" s="170"/>
      <c r="F972" s="170"/>
      <c r="G972" s="175"/>
      <c r="H972" s="175"/>
      <c r="I972" s="170"/>
      <c r="J972" s="176"/>
      <c r="K972" s="153"/>
      <c r="L972" s="170"/>
      <c r="M972" s="170"/>
      <c r="N972" s="170" t="s">
        <v>40</v>
      </c>
      <c r="O972" s="170"/>
      <c r="P972" s="170"/>
      <c r="Q972" s="158" t="str">
        <f t="shared" si="45"/>
        <v/>
      </c>
      <c r="R972" s="159" t="str">
        <f t="shared" si="46"/>
        <v/>
      </c>
      <c r="S972" s="156"/>
      <c r="T972" s="157" t="str">
        <f>IF($B972="","",IF(AND($Q972="yes",SUMPRODUCT((T$6:T971&gt;0)*($B$6:$B971=$B972)*1)=0),MAX(T$6:T971)+1,0))</f>
        <v/>
      </c>
      <c r="U972" s="157" t="str">
        <f>IF($B972="","",IF($Q972="yes",MAX(U$6:U971)+IF(OR($I972="",COUNTIF($R:$R,$I972)&gt;0),1,COUNTIF($B:$B,$I972)),0))</f>
        <v/>
      </c>
      <c r="V972" s="143"/>
    </row>
    <row r="973" spans="1:22" ht="15" customHeight="1" x14ac:dyDescent="0.25">
      <c r="A973" s="152">
        <f t="shared" si="47"/>
        <v>967</v>
      </c>
      <c r="B973" s="170"/>
      <c r="C973" s="170"/>
      <c r="D973" s="170"/>
      <c r="E973" s="170"/>
      <c r="F973" s="170"/>
      <c r="G973" s="175"/>
      <c r="H973" s="175"/>
      <c r="I973" s="170"/>
      <c r="J973" s="176"/>
      <c r="K973" s="153"/>
      <c r="L973" s="170"/>
      <c r="M973" s="170"/>
      <c r="N973" s="170" t="s">
        <v>40</v>
      </c>
      <c r="O973" s="170"/>
      <c r="P973" s="170"/>
      <c r="Q973" s="158" t="str">
        <f t="shared" si="45"/>
        <v/>
      </c>
      <c r="R973" s="159" t="str">
        <f t="shared" si="46"/>
        <v/>
      </c>
      <c r="S973" s="156"/>
      <c r="T973" s="157" t="str">
        <f>IF($B973="","",IF(AND($Q973="yes",SUMPRODUCT((T$6:T972&gt;0)*($B$6:$B972=$B973)*1)=0),MAX(T$6:T972)+1,0))</f>
        <v/>
      </c>
      <c r="U973" s="157" t="str">
        <f>IF($B973="","",IF($Q973="yes",MAX(U$6:U972)+IF(OR($I973="",COUNTIF($R:$R,$I973)&gt;0),1,COUNTIF($B:$B,$I973)),0))</f>
        <v/>
      </c>
      <c r="V973" s="143"/>
    </row>
    <row r="974" spans="1:22" ht="15" customHeight="1" x14ac:dyDescent="0.25">
      <c r="A974" s="152">
        <f t="shared" si="47"/>
        <v>968</v>
      </c>
      <c r="B974" s="170"/>
      <c r="C974" s="170"/>
      <c r="D974" s="170"/>
      <c r="E974" s="170"/>
      <c r="F974" s="170"/>
      <c r="G974" s="175"/>
      <c r="H974" s="175"/>
      <c r="I974" s="170"/>
      <c r="J974" s="176"/>
      <c r="K974" s="153"/>
      <c r="L974" s="170"/>
      <c r="M974" s="170"/>
      <c r="N974" s="170" t="s">
        <v>40</v>
      </c>
      <c r="O974" s="170"/>
      <c r="P974" s="170"/>
      <c r="Q974" s="158" t="str">
        <f t="shared" si="45"/>
        <v/>
      </c>
      <c r="R974" s="159" t="str">
        <f t="shared" si="46"/>
        <v/>
      </c>
      <c r="S974" s="156"/>
      <c r="T974" s="157" t="str">
        <f>IF($B974="","",IF(AND($Q974="yes",SUMPRODUCT((T$6:T973&gt;0)*($B$6:$B973=$B974)*1)=0),MAX(T$6:T973)+1,0))</f>
        <v/>
      </c>
      <c r="U974" s="157" t="str">
        <f>IF($B974="","",IF($Q974="yes",MAX(U$6:U973)+IF(OR($I974="",COUNTIF($R:$R,$I974)&gt;0),1,COUNTIF($B:$B,$I974)),0))</f>
        <v/>
      </c>
      <c r="V974" s="143"/>
    </row>
    <row r="975" spans="1:22" ht="15" customHeight="1" x14ac:dyDescent="0.25">
      <c r="A975" s="152">
        <f t="shared" si="47"/>
        <v>969</v>
      </c>
      <c r="B975" s="170"/>
      <c r="C975" s="170"/>
      <c r="D975" s="170"/>
      <c r="E975" s="170"/>
      <c r="F975" s="170"/>
      <c r="G975" s="175"/>
      <c r="H975" s="175"/>
      <c r="I975" s="170"/>
      <c r="J975" s="176"/>
      <c r="K975" s="153"/>
      <c r="L975" s="170"/>
      <c r="M975" s="170"/>
      <c r="N975" s="170" t="s">
        <v>40</v>
      </c>
      <c r="O975" s="170"/>
      <c r="P975" s="170"/>
      <c r="Q975" s="158" t="str">
        <f t="shared" si="45"/>
        <v/>
      </c>
      <c r="R975" s="159" t="str">
        <f t="shared" si="46"/>
        <v/>
      </c>
      <c r="S975" s="156"/>
      <c r="T975" s="157" t="str">
        <f>IF($B975="","",IF(AND($Q975="yes",SUMPRODUCT((T$6:T974&gt;0)*($B$6:$B974=$B975)*1)=0),MAX(T$6:T974)+1,0))</f>
        <v/>
      </c>
      <c r="U975" s="157" t="str">
        <f>IF($B975="","",IF($Q975="yes",MAX(U$6:U974)+IF(OR($I975="",COUNTIF($R:$R,$I975)&gt;0),1,COUNTIF($B:$B,$I975)),0))</f>
        <v/>
      </c>
      <c r="V975" s="143"/>
    </row>
    <row r="976" spans="1:22" ht="15" customHeight="1" x14ac:dyDescent="0.25">
      <c r="A976" s="152">
        <f t="shared" si="47"/>
        <v>970</v>
      </c>
      <c r="B976" s="170"/>
      <c r="C976" s="170"/>
      <c r="D976" s="170"/>
      <c r="E976" s="170"/>
      <c r="F976" s="170"/>
      <c r="G976" s="175"/>
      <c r="H976" s="175"/>
      <c r="I976" s="170"/>
      <c r="J976" s="176"/>
      <c r="K976" s="153"/>
      <c r="L976" s="170"/>
      <c r="M976" s="170"/>
      <c r="N976" s="170" t="s">
        <v>40</v>
      </c>
      <c r="O976" s="170"/>
      <c r="P976" s="170"/>
      <c r="Q976" s="158" t="str">
        <f t="shared" si="45"/>
        <v/>
      </c>
      <c r="R976" s="159" t="str">
        <f t="shared" si="46"/>
        <v/>
      </c>
      <c r="S976" s="156"/>
      <c r="T976" s="157" t="str">
        <f>IF($B976="","",IF(AND($Q976="yes",SUMPRODUCT((T$6:T975&gt;0)*($B$6:$B975=$B976)*1)=0),MAX(T$6:T975)+1,0))</f>
        <v/>
      </c>
      <c r="U976" s="157" t="str">
        <f>IF($B976="","",IF($Q976="yes",MAX(U$6:U975)+IF(OR($I976="",COUNTIF($R:$R,$I976)&gt;0),1,COUNTIF($B:$B,$I976)),0))</f>
        <v/>
      </c>
      <c r="V976" s="143"/>
    </row>
    <row r="977" spans="1:22" ht="15" customHeight="1" x14ac:dyDescent="0.25">
      <c r="A977" s="152">
        <f t="shared" si="47"/>
        <v>971</v>
      </c>
      <c r="B977" s="170"/>
      <c r="C977" s="170"/>
      <c r="D977" s="170"/>
      <c r="E977" s="170"/>
      <c r="F977" s="170"/>
      <c r="G977" s="175"/>
      <c r="H977" s="175"/>
      <c r="I977" s="170"/>
      <c r="J977" s="176"/>
      <c r="K977" s="153"/>
      <c r="L977" s="170"/>
      <c r="M977" s="170"/>
      <c r="N977" s="170" t="s">
        <v>40</v>
      </c>
      <c r="O977" s="170"/>
      <c r="P977" s="170"/>
      <c r="Q977" s="158" t="str">
        <f t="shared" si="45"/>
        <v/>
      </c>
      <c r="R977" s="159" t="str">
        <f t="shared" si="46"/>
        <v/>
      </c>
      <c r="S977" s="156"/>
      <c r="T977" s="157" t="str">
        <f>IF($B977="","",IF(AND($Q977="yes",SUMPRODUCT((T$6:T976&gt;0)*($B$6:$B976=$B977)*1)=0),MAX(T$6:T976)+1,0))</f>
        <v/>
      </c>
      <c r="U977" s="157" t="str">
        <f>IF($B977="","",IF($Q977="yes",MAX(U$6:U976)+IF(OR($I977="",COUNTIF($R:$R,$I977)&gt;0),1,COUNTIF($B:$B,$I977)),0))</f>
        <v/>
      </c>
      <c r="V977" s="143"/>
    </row>
    <row r="978" spans="1:22" ht="15" customHeight="1" x14ac:dyDescent="0.25">
      <c r="A978" s="152">
        <f t="shared" si="47"/>
        <v>972</v>
      </c>
      <c r="B978" s="170"/>
      <c r="C978" s="170"/>
      <c r="D978" s="170"/>
      <c r="E978" s="170"/>
      <c r="F978" s="170"/>
      <c r="G978" s="175"/>
      <c r="H978" s="175"/>
      <c r="I978" s="170"/>
      <c r="J978" s="176"/>
      <c r="K978" s="153"/>
      <c r="L978" s="170"/>
      <c r="M978" s="170"/>
      <c r="N978" s="170" t="s">
        <v>40</v>
      </c>
      <c r="O978" s="170"/>
      <c r="P978" s="170"/>
      <c r="Q978" s="158" t="str">
        <f t="shared" si="45"/>
        <v/>
      </c>
      <c r="R978" s="159" t="str">
        <f t="shared" si="46"/>
        <v/>
      </c>
      <c r="S978" s="156"/>
      <c r="T978" s="157" t="str">
        <f>IF($B978="","",IF(AND($Q978="yes",SUMPRODUCT((T$6:T977&gt;0)*($B$6:$B977=$B978)*1)=0),MAX(T$6:T977)+1,0))</f>
        <v/>
      </c>
      <c r="U978" s="157" t="str">
        <f>IF($B978="","",IF($Q978="yes",MAX(U$6:U977)+IF(OR($I978="",COUNTIF($R:$R,$I978)&gt;0),1,COUNTIF($B:$B,$I978)),0))</f>
        <v/>
      </c>
      <c r="V978" s="143"/>
    </row>
    <row r="979" spans="1:22" ht="15" customHeight="1" x14ac:dyDescent="0.25">
      <c r="A979" s="152">
        <f t="shared" si="47"/>
        <v>973</v>
      </c>
      <c r="B979" s="170"/>
      <c r="C979" s="170"/>
      <c r="D979" s="170"/>
      <c r="E979" s="170"/>
      <c r="F979" s="170"/>
      <c r="G979" s="175"/>
      <c r="H979" s="175"/>
      <c r="I979" s="170"/>
      <c r="J979" s="176"/>
      <c r="K979" s="153"/>
      <c r="L979" s="170"/>
      <c r="M979" s="170"/>
      <c r="N979" s="170" t="s">
        <v>40</v>
      </c>
      <c r="O979" s="170"/>
      <c r="P979" s="170"/>
      <c r="Q979" s="158" t="str">
        <f t="shared" si="45"/>
        <v/>
      </c>
      <c r="R979" s="159" t="str">
        <f t="shared" si="46"/>
        <v/>
      </c>
      <c r="S979" s="156"/>
      <c r="T979" s="157" t="str">
        <f>IF($B979="","",IF(AND($Q979="yes",SUMPRODUCT((T$6:T978&gt;0)*($B$6:$B978=$B979)*1)=0),MAX(T$6:T978)+1,0))</f>
        <v/>
      </c>
      <c r="U979" s="157" t="str">
        <f>IF($B979="","",IF($Q979="yes",MAX(U$6:U978)+IF(OR($I979="",COUNTIF($R:$R,$I979)&gt;0),1,COUNTIF($B:$B,$I979)),0))</f>
        <v/>
      </c>
      <c r="V979" s="143"/>
    </row>
    <row r="980" spans="1:22" ht="15" customHeight="1" x14ac:dyDescent="0.25">
      <c r="A980" s="152">
        <f t="shared" si="47"/>
        <v>974</v>
      </c>
      <c r="B980" s="170"/>
      <c r="C980" s="170"/>
      <c r="D980" s="170"/>
      <c r="E980" s="170"/>
      <c r="F980" s="170"/>
      <c r="G980" s="175"/>
      <c r="H980" s="175"/>
      <c r="I980" s="170"/>
      <c r="J980" s="176"/>
      <c r="K980" s="153"/>
      <c r="L980" s="170"/>
      <c r="M980" s="170"/>
      <c r="N980" s="170" t="s">
        <v>40</v>
      </c>
      <c r="O980" s="170"/>
      <c r="P980" s="170"/>
      <c r="Q980" s="158" t="str">
        <f t="shared" si="45"/>
        <v/>
      </c>
      <c r="R980" s="159" t="str">
        <f t="shared" si="46"/>
        <v/>
      </c>
      <c r="S980" s="156"/>
      <c r="T980" s="157" t="str">
        <f>IF($B980="","",IF(AND($Q980="yes",SUMPRODUCT((T$6:T979&gt;0)*($B$6:$B979=$B980)*1)=0),MAX(T$6:T979)+1,0))</f>
        <v/>
      </c>
      <c r="U980" s="157" t="str">
        <f>IF($B980="","",IF($Q980="yes",MAX(U$6:U979)+IF(OR($I980="",COUNTIF($R:$R,$I980)&gt;0),1,COUNTIF($B:$B,$I980)),0))</f>
        <v/>
      </c>
      <c r="V980" s="143"/>
    </row>
    <row r="981" spans="1:22" ht="15" customHeight="1" x14ac:dyDescent="0.25">
      <c r="A981" s="152">
        <f t="shared" si="47"/>
        <v>975</v>
      </c>
      <c r="B981" s="170"/>
      <c r="C981" s="170"/>
      <c r="D981" s="170"/>
      <c r="E981" s="170"/>
      <c r="F981" s="170"/>
      <c r="G981" s="175"/>
      <c r="H981" s="175"/>
      <c r="I981" s="170"/>
      <c r="J981" s="176"/>
      <c r="K981" s="153"/>
      <c r="L981" s="170"/>
      <c r="M981" s="170"/>
      <c r="N981" s="170" t="s">
        <v>40</v>
      </c>
      <c r="O981" s="170"/>
      <c r="P981" s="170"/>
      <c r="Q981" s="158" t="str">
        <f t="shared" si="45"/>
        <v/>
      </c>
      <c r="R981" s="159" t="str">
        <f t="shared" si="46"/>
        <v/>
      </c>
      <c r="S981" s="156"/>
      <c r="T981" s="157" t="str">
        <f>IF($B981="","",IF(AND($Q981="yes",SUMPRODUCT((T$6:T980&gt;0)*($B$6:$B980=$B981)*1)=0),MAX(T$6:T980)+1,0))</f>
        <v/>
      </c>
      <c r="U981" s="157" t="str">
        <f>IF($B981="","",IF($Q981="yes",MAX(U$6:U980)+IF(OR($I981="",COUNTIF($R:$R,$I981)&gt;0),1,COUNTIF($B:$B,$I981)),0))</f>
        <v/>
      </c>
      <c r="V981" s="143"/>
    </row>
    <row r="982" spans="1:22" ht="15" customHeight="1" x14ac:dyDescent="0.25">
      <c r="A982" s="152">
        <f t="shared" si="47"/>
        <v>976</v>
      </c>
      <c r="B982" s="170"/>
      <c r="C982" s="170"/>
      <c r="D982" s="170"/>
      <c r="E982" s="170"/>
      <c r="F982" s="170"/>
      <c r="G982" s="175"/>
      <c r="H982" s="175"/>
      <c r="I982" s="170"/>
      <c r="J982" s="176"/>
      <c r="K982" s="153"/>
      <c r="L982" s="170"/>
      <c r="M982" s="170"/>
      <c r="N982" s="170" t="s">
        <v>40</v>
      </c>
      <c r="O982" s="170"/>
      <c r="P982" s="170"/>
      <c r="Q982" s="158" t="str">
        <f t="shared" si="45"/>
        <v/>
      </c>
      <c r="R982" s="159" t="str">
        <f t="shared" si="46"/>
        <v/>
      </c>
      <c r="S982" s="156"/>
      <c r="T982" s="157" t="str">
        <f>IF($B982="","",IF(AND($Q982="yes",SUMPRODUCT((T$6:T981&gt;0)*($B$6:$B981=$B982)*1)=0),MAX(T$6:T981)+1,0))</f>
        <v/>
      </c>
      <c r="U982" s="157" t="str">
        <f>IF($B982="","",IF($Q982="yes",MAX(U$6:U981)+IF(OR($I982="",COUNTIF($R:$R,$I982)&gt;0),1,COUNTIF($B:$B,$I982)),0))</f>
        <v/>
      </c>
      <c r="V982" s="143"/>
    </row>
    <row r="983" spans="1:22" ht="15" customHeight="1" x14ac:dyDescent="0.25">
      <c r="A983" s="152">
        <f t="shared" si="47"/>
        <v>977</v>
      </c>
      <c r="B983" s="170"/>
      <c r="C983" s="170"/>
      <c r="D983" s="170"/>
      <c r="E983" s="170"/>
      <c r="F983" s="170"/>
      <c r="G983" s="175"/>
      <c r="H983" s="175"/>
      <c r="I983" s="170"/>
      <c r="J983" s="176"/>
      <c r="K983" s="153"/>
      <c r="L983" s="170"/>
      <c r="M983" s="170"/>
      <c r="N983" s="170" t="s">
        <v>40</v>
      </c>
      <c r="O983" s="170"/>
      <c r="P983" s="170"/>
      <c r="Q983" s="158" t="str">
        <f t="shared" si="45"/>
        <v/>
      </c>
      <c r="R983" s="159" t="str">
        <f t="shared" si="46"/>
        <v/>
      </c>
      <c r="S983" s="156"/>
      <c r="T983" s="157" t="str">
        <f>IF($B983="","",IF(AND($Q983="yes",SUMPRODUCT((T$6:T982&gt;0)*($B$6:$B982=$B983)*1)=0),MAX(T$6:T982)+1,0))</f>
        <v/>
      </c>
      <c r="U983" s="157" t="str">
        <f>IF($B983="","",IF($Q983="yes",MAX(U$6:U982)+IF(OR($I983="",COUNTIF($R:$R,$I983)&gt;0),1,COUNTIF($B:$B,$I983)),0))</f>
        <v/>
      </c>
      <c r="V983" s="143"/>
    </row>
    <row r="984" spans="1:22" ht="15" customHeight="1" x14ac:dyDescent="0.25">
      <c r="A984" s="152">
        <f t="shared" si="47"/>
        <v>978</v>
      </c>
      <c r="B984" s="170"/>
      <c r="C984" s="170"/>
      <c r="D984" s="170"/>
      <c r="E984" s="170"/>
      <c r="F984" s="170"/>
      <c r="G984" s="175"/>
      <c r="H984" s="175"/>
      <c r="I984" s="170"/>
      <c r="J984" s="176"/>
      <c r="K984" s="153"/>
      <c r="L984" s="170"/>
      <c r="M984" s="170"/>
      <c r="N984" s="170" t="s">
        <v>40</v>
      </c>
      <c r="O984" s="170"/>
      <c r="P984" s="170"/>
      <c r="Q984" s="158" t="str">
        <f t="shared" si="45"/>
        <v/>
      </c>
      <c r="R984" s="159" t="str">
        <f t="shared" si="46"/>
        <v/>
      </c>
      <c r="S984" s="156"/>
      <c r="T984" s="157" t="str">
        <f>IF($B984="","",IF(AND($Q984="yes",SUMPRODUCT((T$6:T983&gt;0)*($B$6:$B983=$B984)*1)=0),MAX(T$6:T983)+1,0))</f>
        <v/>
      </c>
      <c r="U984" s="157" t="str">
        <f>IF($B984="","",IF($Q984="yes",MAX(U$6:U983)+IF(OR($I984="",COUNTIF($R:$R,$I984)&gt;0),1,COUNTIF($B:$B,$I984)),0))</f>
        <v/>
      </c>
      <c r="V984" s="143"/>
    </row>
    <row r="985" spans="1:22" ht="15" customHeight="1" x14ac:dyDescent="0.25">
      <c r="A985" s="152">
        <f t="shared" si="47"/>
        <v>979</v>
      </c>
      <c r="B985" s="170"/>
      <c r="C985" s="170"/>
      <c r="D985" s="170"/>
      <c r="E985" s="170"/>
      <c r="F985" s="170"/>
      <c r="G985" s="175"/>
      <c r="H985" s="175"/>
      <c r="I985" s="170"/>
      <c r="J985" s="176"/>
      <c r="K985" s="153"/>
      <c r="L985" s="170"/>
      <c r="M985" s="170"/>
      <c r="N985" s="170" t="s">
        <v>40</v>
      </c>
      <c r="O985" s="170"/>
      <c r="P985" s="170"/>
      <c r="Q985" s="158" t="str">
        <f t="shared" si="45"/>
        <v/>
      </c>
      <c r="R985" s="159" t="str">
        <f t="shared" si="46"/>
        <v/>
      </c>
      <c r="S985" s="156"/>
      <c r="T985" s="157" t="str">
        <f>IF($B985="","",IF(AND($Q985="yes",SUMPRODUCT((T$6:T984&gt;0)*($B$6:$B984=$B985)*1)=0),MAX(T$6:T984)+1,0))</f>
        <v/>
      </c>
      <c r="U985" s="157" t="str">
        <f>IF($B985="","",IF($Q985="yes",MAX(U$6:U984)+IF(OR($I985="",COUNTIF($R:$R,$I985)&gt;0),1,COUNTIF($B:$B,$I985)),0))</f>
        <v/>
      </c>
      <c r="V985" s="143"/>
    </row>
    <row r="986" spans="1:22" ht="15" customHeight="1" x14ac:dyDescent="0.25">
      <c r="A986" s="152">
        <f t="shared" si="47"/>
        <v>980</v>
      </c>
      <c r="B986" s="170"/>
      <c r="C986" s="170"/>
      <c r="D986" s="170"/>
      <c r="E986" s="170"/>
      <c r="F986" s="170"/>
      <c r="G986" s="175"/>
      <c r="H986" s="175"/>
      <c r="I986" s="170"/>
      <c r="J986" s="176"/>
      <c r="K986" s="153"/>
      <c r="L986" s="170"/>
      <c r="M986" s="170"/>
      <c r="N986" s="170" t="s">
        <v>40</v>
      </c>
      <c r="O986" s="170"/>
      <c r="P986" s="170"/>
      <c r="Q986" s="158" t="str">
        <f t="shared" si="45"/>
        <v/>
      </c>
      <c r="R986" s="159" t="str">
        <f t="shared" si="46"/>
        <v/>
      </c>
      <c r="S986" s="156"/>
      <c r="T986" s="157" t="str">
        <f>IF($B986="","",IF(AND($Q986="yes",SUMPRODUCT((T$6:T985&gt;0)*($B$6:$B985=$B986)*1)=0),MAX(T$6:T985)+1,0))</f>
        <v/>
      </c>
      <c r="U986" s="157" t="str">
        <f>IF($B986="","",IF($Q986="yes",MAX(U$6:U985)+IF(OR($I986="",COUNTIF($R:$R,$I986)&gt;0),1,COUNTIF($B:$B,$I986)),0))</f>
        <v/>
      </c>
      <c r="V986" s="143"/>
    </row>
    <row r="987" spans="1:22" ht="15" customHeight="1" x14ac:dyDescent="0.25">
      <c r="A987" s="152">
        <f t="shared" si="47"/>
        <v>981</v>
      </c>
      <c r="B987" s="170"/>
      <c r="C987" s="170"/>
      <c r="D987" s="170"/>
      <c r="E987" s="170"/>
      <c r="F987" s="170"/>
      <c r="G987" s="175"/>
      <c r="H987" s="175"/>
      <c r="I987" s="170"/>
      <c r="J987" s="176"/>
      <c r="K987" s="153"/>
      <c r="L987" s="170"/>
      <c r="M987" s="170"/>
      <c r="N987" s="170" t="s">
        <v>40</v>
      </c>
      <c r="O987" s="170"/>
      <c r="P987" s="170"/>
      <c r="Q987" s="158" t="str">
        <f t="shared" si="45"/>
        <v/>
      </c>
      <c r="R987" s="159" t="str">
        <f t="shared" si="46"/>
        <v/>
      </c>
      <c r="S987" s="156"/>
      <c r="T987" s="157" t="str">
        <f>IF($B987="","",IF(AND($Q987="yes",SUMPRODUCT((T$6:T986&gt;0)*($B$6:$B986=$B987)*1)=0),MAX(T$6:T986)+1,0))</f>
        <v/>
      </c>
      <c r="U987" s="157" t="str">
        <f>IF($B987="","",IF($Q987="yes",MAX(U$6:U986)+IF(OR($I987="",COUNTIF($R:$R,$I987)&gt;0),1,COUNTIF($B:$B,$I987)),0))</f>
        <v/>
      </c>
      <c r="V987" s="143"/>
    </row>
    <row r="988" spans="1:22" ht="15" customHeight="1" x14ac:dyDescent="0.25">
      <c r="A988" s="152">
        <f t="shared" si="47"/>
        <v>982</v>
      </c>
      <c r="B988" s="170"/>
      <c r="C988" s="170"/>
      <c r="D988" s="170"/>
      <c r="E988" s="170"/>
      <c r="F988" s="170"/>
      <c r="G988" s="175"/>
      <c r="H988" s="175"/>
      <c r="I988" s="170"/>
      <c r="J988" s="176"/>
      <c r="K988" s="153"/>
      <c r="L988" s="170"/>
      <c r="M988" s="170"/>
      <c r="N988" s="170" t="s">
        <v>40</v>
      </c>
      <c r="O988" s="170"/>
      <c r="P988" s="170"/>
      <c r="Q988" s="158" t="str">
        <f t="shared" si="45"/>
        <v/>
      </c>
      <c r="R988" s="159" t="str">
        <f t="shared" si="46"/>
        <v/>
      </c>
      <c r="S988" s="156"/>
      <c r="T988" s="157" t="str">
        <f>IF($B988="","",IF(AND($Q988="yes",SUMPRODUCT((T$6:T987&gt;0)*($B$6:$B987=$B988)*1)=0),MAX(T$6:T987)+1,0))</f>
        <v/>
      </c>
      <c r="U988" s="157" t="str">
        <f>IF($B988="","",IF($Q988="yes",MAX(U$6:U987)+IF(OR($I988="",COUNTIF($R:$R,$I988)&gt;0),1,COUNTIF($B:$B,$I988)),0))</f>
        <v/>
      </c>
      <c r="V988" s="143"/>
    </row>
    <row r="989" spans="1:22" ht="15" customHeight="1" x14ac:dyDescent="0.25">
      <c r="A989" s="152">
        <f t="shared" si="47"/>
        <v>983</v>
      </c>
      <c r="B989" s="170"/>
      <c r="C989" s="170"/>
      <c r="D989" s="170"/>
      <c r="E989" s="170"/>
      <c r="F989" s="170"/>
      <c r="G989" s="175"/>
      <c r="H989" s="175"/>
      <c r="I989" s="170"/>
      <c r="J989" s="176"/>
      <c r="K989" s="153"/>
      <c r="L989" s="170"/>
      <c r="M989" s="170"/>
      <c r="N989" s="170" t="s">
        <v>40</v>
      </c>
      <c r="O989" s="170"/>
      <c r="P989" s="170"/>
      <c r="Q989" s="158" t="str">
        <f t="shared" si="45"/>
        <v/>
      </c>
      <c r="R989" s="159" t="str">
        <f t="shared" si="46"/>
        <v/>
      </c>
      <c r="S989" s="156"/>
      <c r="T989" s="157" t="str">
        <f>IF($B989="","",IF(AND($Q989="yes",SUMPRODUCT((T$6:T988&gt;0)*($B$6:$B988=$B989)*1)=0),MAX(T$6:T988)+1,0))</f>
        <v/>
      </c>
      <c r="U989" s="157" t="str">
        <f>IF($B989="","",IF($Q989="yes",MAX(U$6:U988)+IF(OR($I989="",COUNTIF($R:$R,$I989)&gt;0),1,COUNTIF($B:$B,$I989)),0))</f>
        <v/>
      </c>
      <c r="V989" s="143"/>
    </row>
    <row r="990" spans="1:22" ht="15" customHeight="1" x14ac:dyDescent="0.25">
      <c r="A990" s="152">
        <f t="shared" si="47"/>
        <v>984</v>
      </c>
      <c r="B990" s="170"/>
      <c r="C990" s="170"/>
      <c r="D990" s="170"/>
      <c r="E990" s="170"/>
      <c r="F990" s="170"/>
      <c r="G990" s="175"/>
      <c r="H990" s="175"/>
      <c r="I990" s="170"/>
      <c r="J990" s="176"/>
      <c r="K990" s="153"/>
      <c r="L990" s="170"/>
      <c r="M990" s="170"/>
      <c r="N990" s="170" t="s">
        <v>40</v>
      </c>
      <c r="O990" s="170"/>
      <c r="P990" s="170"/>
      <c r="Q990" s="158" t="str">
        <f t="shared" si="45"/>
        <v/>
      </c>
      <c r="R990" s="159" t="str">
        <f t="shared" si="46"/>
        <v/>
      </c>
      <c r="S990" s="156"/>
      <c r="T990" s="157" t="str">
        <f>IF($B990="","",IF(AND($Q990="yes",SUMPRODUCT((T$6:T989&gt;0)*($B$6:$B989=$B990)*1)=0),MAX(T$6:T989)+1,0))</f>
        <v/>
      </c>
      <c r="U990" s="157" t="str">
        <f>IF($B990="","",IF($Q990="yes",MAX(U$6:U989)+IF(OR($I990="",COUNTIF($R:$R,$I990)&gt;0),1,COUNTIF($B:$B,$I990)),0))</f>
        <v/>
      </c>
      <c r="V990" s="143"/>
    </row>
    <row r="991" spans="1:22" ht="15" customHeight="1" x14ac:dyDescent="0.25">
      <c r="A991" s="152">
        <f t="shared" si="47"/>
        <v>985</v>
      </c>
      <c r="B991" s="170"/>
      <c r="C991" s="170"/>
      <c r="D991" s="170"/>
      <c r="E991" s="170"/>
      <c r="F991" s="170"/>
      <c r="G991" s="175"/>
      <c r="H991" s="175"/>
      <c r="I991" s="170"/>
      <c r="J991" s="176"/>
      <c r="K991" s="153"/>
      <c r="L991" s="170"/>
      <c r="M991" s="170"/>
      <c r="N991" s="170" t="s">
        <v>40</v>
      </c>
      <c r="O991" s="170"/>
      <c r="P991" s="170"/>
      <c r="Q991" s="158" t="str">
        <f t="shared" si="45"/>
        <v/>
      </c>
      <c r="R991" s="159" t="str">
        <f t="shared" si="46"/>
        <v/>
      </c>
      <c r="S991" s="156"/>
      <c r="T991" s="157" t="str">
        <f>IF($B991="","",IF(AND($Q991="yes",SUMPRODUCT((T$6:T990&gt;0)*($B$6:$B990=$B991)*1)=0),MAX(T$6:T990)+1,0))</f>
        <v/>
      </c>
      <c r="U991" s="157" t="str">
        <f>IF($B991="","",IF($Q991="yes",MAX(U$6:U990)+IF(OR($I991="",COUNTIF($R:$R,$I991)&gt;0),1,COUNTIF($B:$B,$I991)),0))</f>
        <v/>
      </c>
      <c r="V991" s="143"/>
    </row>
    <row r="992" spans="1:22" ht="15" customHeight="1" x14ac:dyDescent="0.25">
      <c r="A992" s="152">
        <f t="shared" si="47"/>
        <v>986</v>
      </c>
      <c r="B992" s="170"/>
      <c r="C992" s="170"/>
      <c r="D992" s="170"/>
      <c r="E992" s="170"/>
      <c r="F992" s="170"/>
      <c r="G992" s="175"/>
      <c r="H992" s="175"/>
      <c r="I992" s="170"/>
      <c r="J992" s="176"/>
      <c r="K992" s="153"/>
      <c r="L992" s="170"/>
      <c r="M992" s="170"/>
      <c r="N992" s="170" t="s">
        <v>40</v>
      </c>
      <c r="O992" s="170"/>
      <c r="P992" s="170"/>
      <c r="Q992" s="158" t="str">
        <f t="shared" si="45"/>
        <v/>
      </c>
      <c r="R992" s="159" t="str">
        <f t="shared" si="46"/>
        <v/>
      </c>
      <c r="S992" s="156"/>
      <c r="T992" s="157" t="str">
        <f>IF($B992="","",IF(AND($Q992="yes",SUMPRODUCT((T$6:T991&gt;0)*($B$6:$B991=$B992)*1)=0),MAX(T$6:T991)+1,0))</f>
        <v/>
      </c>
      <c r="U992" s="157" t="str">
        <f>IF($B992="","",IF($Q992="yes",MAX(U$6:U991)+IF(OR($I992="",COUNTIF($R:$R,$I992)&gt;0),1,COUNTIF($B:$B,$I992)),0))</f>
        <v/>
      </c>
      <c r="V992" s="143"/>
    </row>
    <row r="993" spans="1:22" ht="15" customHeight="1" x14ac:dyDescent="0.25">
      <c r="A993" s="152">
        <f t="shared" si="47"/>
        <v>987</v>
      </c>
      <c r="B993" s="170"/>
      <c r="C993" s="170"/>
      <c r="D993" s="170"/>
      <c r="E993" s="170"/>
      <c r="F993" s="170"/>
      <c r="G993" s="175"/>
      <c r="H993" s="175"/>
      <c r="I993" s="170"/>
      <c r="J993" s="176"/>
      <c r="K993" s="153"/>
      <c r="L993" s="170"/>
      <c r="M993" s="170"/>
      <c r="N993" s="170" t="s">
        <v>40</v>
      </c>
      <c r="O993" s="170"/>
      <c r="P993" s="170"/>
      <c r="Q993" s="158" t="str">
        <f t="shared" si="45"/>
        <v/>
      </c>
      <c r="R993" s="159" t="str">
        <f t="shared" si="46"/>
        <v/>
      </c>
      <c r="S993" s="156"/>
      <c r="T993" s="157" t="str">
        <f>IF($B993="","",IF(AND($Q993="yes",SUMPRODUCT((T$6:T992&gt;0)*($B$6:$B992=$B993)*1)=0),MAX(T$6:T992)+1,0))</f>
        <v/>
      </c>
      <c r="U993" s="157" t="str">
        <f>IF($B993="","",IF($Q993="yes",MAX(U$6:U992)+IF(OR($I993="",COUNTIF($R:$R,$I993)&gt;0),1,COUNTIF($B:$B,$I993)),0))</f>
        <v/>
      </c>
      <c r="V993" s="143"/>
    </row>
    <row r="994" spans="1:22" ht="15" customHeight="1" x14ac:dyDescent="0.25">
      <c r="A994" s="152">
        <f t="shared" si="47"/>
        <v>988</v>
      </c>
      <c r="B994" s="170"/>
      <c r="C994" s="170"/>
      <c r="D994" s="170"/>
      <c r="E994" s="170"/>
      <c r="F994" s="170"/>
      <c r="G994" s="175"/>
      <c r="H994" s="175"/>
      <c r="I994" s="170"/>
      <c r="J994" s="176"/>
      <c r="K994" s="153"/>
      <c r="L994" s="170"/>
      <c r="M994" s="170"/>
      <c r="N994" s="170" t="s">
        <v>40</v>
      </c>
      <c r="O994" s="170"/>
      <c r="P994" s="170"/>
      <c r="Q994" s="158" t="str">
        <f t="shared" si="45"/>
        <v/>
      </c>
      <c r="R994" s="159" t="str">
        <f t="shared" si="46"/>
        <v/>
      </c>
      <c r="S994" s="156"/>
      <c r="T994" s="157" t="str">
        <f>IF($B994="","",IF(AND($Q994="yes",SUMPRODUCT((T$6:T993&gt;0)*($B$6:$B993=$B994)*1)=0),MAX(T$6:T993)+1,0))</f>
        <v/>
      </c>
      <c r="U994" s="157" t="str">
        <f>IF($B994="","",IF($Q994="yes",MAX(U$6:U993)+IF(OR($I994="",COUNTIF($R:$R,$I994)&gt;0),1,COUNTIF($B:$B,$I994)),0))</f>
        <v/>
      </c>
      <c r="V994" s="143"/>
    </row>
    <row r="995" spans="1:22" ht="15" customHeight="1" x14ac:dyDescent="0.25">
      <c r="A995" s="152">
        <f t="shared" si="47"/>
        <v>989</v>
      </c>
      <c r="B995" s="170"/>
      <c r="C995" s="170"/>
      <c r="D995" s="170"/>
      <c r="E995" s="170"/>
      <c r="F995" s="170"/>
      <c r="G995" s="175"/>
      <c r="H995" s="175"/>
      <c r="I995" s="170"/>
      <c r="J995" s="176"/>
      <c r="K995" s="153"/>
      <c r="L995" s="170"/>
      <c r="M995" s="170"/>
      <c r="N995" s="170" t="s">
        <v>40</v>
      </c>
      <c r="O995" s="170"/>
      <c r="P995" s="170"/>
      <c r="Q995" s="158" t="str">
        <f t="shared" si="45"/>
        <v/>
      </c>
      <c r="R995" s="159" t="str">
        <f t="shared" si="46"/>
        <v/>
      </c>
      <c r="S995" s="156"/>
      <c r="T995" s="157" t="str">
        <f>IF($B995="","",IF(AND($Q995="yes",SUMPRODUCT((T$6:T994&gt;0)*($B$6:$B994=$B995)*1)=0),MAX(T$6:T994)+1,0))</f>
        <v/>
      </c>
      <c r="U995" s="157" t="str">
        <f>IF($B995="","",IF($Q995="yes",MAX(U$6:U994)+IF(OR($I995="",COUNTIF($R:$R,$I995)&gt;0),1,COUNTIF($B:$B,$I995)),0))</f>
        <v/>
      </c>
      <c r="V995" s="143"/>
    </row>
    <row r="996" spans="1:22" ht="15" customHeight="1" x14ac:dyDescent="0.25">
      <c r="A996" s="152">
        <f t="shared" si="47"/>
        <v>990</v>
      </c>
      <c r="B996" s="170"/>
      <c r="C996" s="170"/>
      <c r="D996" s="170"/>
      <c r="E996" s="170"/>
      <c r="F996" s="170"/>
      <c r="G996" s="175"/>
      <c r="H996" s="175"/>
      <c r="I996" s="170"/>
      <c r="J996" s="176"/>
      <c r="K996" s="153"/>
      <c r="L996" s="170"/>
      <c r="M996" s="170"/>
      <c r="N996" s="170" t="s">
        <v>40</v>
      </c>
      <c r="O996" s="170"/>
      <c r="P996" s="170"/>
      <c r="Q996" s="158" t="str">
        <f t="shared" si="45"/>
        <v/>
      </c>
      <c r="R996" s="159" t="str">
        <f t="shared" si="46"/>
        <v/>
      </c>
      <c r="S996" s="156"/>
      <c r="T996" s="157" t="str">
        <f>IF($B996="","",IF(AND($Q996="yes",SUMPRODUCT((T$6:T995&gt;0)*($B$6:$B995=$B996)*1)=0),MAX(T$6:T995)+1,0))</f>
        <v/>
      </c>
      <c r="U996" s="157" t="str">
        <f>IF($B996="","",IF($Q996="yes",MAX(U$6:U995)+IF(OR($I996="",COUNTIF($R:$R,$I996)&gt;0),1,COUNTIF($B:$B,$I996)),0))</f>
        <v/>
      </c>
      <c r="V996" s="143"/>
    </row>
    <row r="997" spans="1:22" ht="15" customHeight="1" x14ac:dyDescent="0.25">
      <c r="A997" s="152">
        <f t="shared" si="47"/>
        <v>991</v>
      </c>
      <c r="B997" s="170"/>
      <c r="C997" s="170"/>
      <c r="D997" s="170"/>
      <c r="E997" s="170"/>
      <c r="F997" s="170"/>
      <c r="G997" s="175"/>
      <c r="H997" s="175"/>
      <c r="I997" s="170"/>
      <c r="J997" s="176"/>
      <c r="K997" s="153"/>
      <c r="L997" s="170"/>
      <c r="M997" s="170"/>
      <c r="N997" s="170" t="s">
        <v>40</v>
      </c>
      <c r="O997" s="170"/>
      <c r="P997" s="170"/>
      <c r="Q997" s="158" t="str">
        <f t="shared" si="45"/>
        <v/>
      </c>
      <c r="R997" s="159" t="str">
        <f t="shared" si="46"/>
        <v/>
      </c>
      <c r="S997" s="156"/>
      <c r="T997" s="157" t="str">
        <f>IF($B997="","",IF(AND($Q997="yes",SUMPRODUCT((T$6:T996&gt;0)*($B$6:$B996=$B997)*1)=0),MAX(T$6:T996)+1,0))</f>
        <v/>
      </c>
      <c r="U997" s="157" t="str">
        <f>IF($B997="","",IF($Q997="yes",MAX(U$6:U996)+IF(OR($I997="",COUNTIF($R:$R,$I997)&gt;0),1,COUNTIF($B:$B,$I997)),0))</f>
        <v/>
      </c>
      <c r="V997" s="143"/>
    </row>
    <row r="998" spans="1:22" ht="15" customHeight="1" x14ac:dyDescent="0.25">
      <c r="A998" s="152">
        <f t="shared" si="47"/>
        <v>992</v>
      </c>
      <c r="B998" s="170"/>
      <c r="C998" s="170"/>
      <c r="D998" s="170"/>
      <c r="E998" s="170"/>
      <c r="F998" s="170"/>
      <c r="G998" s="175"/>
      <c r="H998" s="175"/>
      <c r="I998" s="170"/>
      <c r="J998" s="176"/>
      <c r="K998" s="153"/>
      <c r="L998" s="170"/>
      <c r="M998" s="170"/>
      <c r="N998" s="170" t="s">
        <v>40</v>
      </c>
      <c r="O998" s="170"/>
      <c r="P998" s="170"/>
      <c r="Q998" s="158" t="str">
        <f t="shared" si="45"/>
        <v/>
      </c>
      <c r="R998" s="159" t="str">
        <f t="shared" si="46"/>
        <v/>
      </c>
      <c r="S998" s="156"/>
      <c r="T998" s="157" t="str">
        <f>IF($B998="","",IF(AND($Q998="yes",SUMPRODUCT((T$6:T997&gt;0)*($B$6:$B997=$B998)*1)=0),MAX(T$6:T997)+1,0))</f>
        <v/>
      </c>
      <c r="U998" s="157" t="str">
        <f>IF($B998="","",IF($Q998="yes",MAX(U$6:U997)+IF(OR($I998="",COUNTIF($R:$R,$I998)&gt;0),1,COUNTIF($B:$B,$I998)),0))</f>
        <v/>
      </c>
      <c r="V998" s="143"/>
    </row>
    <row r="999" spans="1:22" ht="15" customHeight="1" x14ac:dyDescent="0.25">
      <c r="A999" s="152">
        <f t="shared" si="47"/>
        <v>993</v>
      </c>
      <c r="B999" s="170"/>
      <c r="C999" s="170"/>
      <c r="D999" s="170"/>
      <c r="E999" s="170"/>
      <c r="F999" s="170"/>
      <c r="G999" s="175"/>
      <c r="H999" s="175"/>
      <c r="I999" s="170"/>
      <c r="J999" s="176"/>
      <c r="K999" s="153"/>
      <c r="L999" s="170"/>
      <c r="M999" s="170"/>
      <c r="N999" s="170" t="s">
        <v>40</v>
      </c>
      <c r="O999" s="170"/>
      <c r="P999" s="170"/>
      <c r="Q999" s="158" t="str">
        <f t="shared" si="45"/>
        <v/>
      </c>
      <c r="R999" s="159" t="str">
        <f t="shared" si="46"/>
        <v/>
      </c>
      <c r="S999" s="156"/>
      <c r="T999" s="157" t="str">
        <f>IF($B999="","",IF(AND($Q999="yes",SUMPRODUCT((T$6:T998&gt;0)*($B$6:$B998=$B999)*1)=0),MAX(T$6:T998)+1,0))</f>
        <v/>
      </c>
      <c r="U999" s="157" t="str">
        <f>IF($B999="","",IF($Q999="yes",MAX(U$6:U998)+IF(OR($I999="",COUNTIF($R:$R,$I999)&gt;0),1,COUNTIF($B:$B,$I999)),0))</f>
        <v/>
      </c>
      <c r="V999" s="143"/>
    </row>
    <row r="1000" spans="1:22" ht="15" customHeight="1" x14ac:dyDescent="0.25">
      <c r="A1000" s="152">
        <f t="shared" si="47"/>
        <v>994</v>
      </c>
      <c r="B1000" s="170"/>
      <c r="C1000" s="170"/>
      <c r="D1000" s="170"/>
      <c r="E1000" s="170"/>
      <c r="F1000" s="170"/>
      <c r="G1000" s="175"/>
      <c r="H1000" s="175"/>
      <c r="I1000" s="170"/>
      <c r="J1000" s="176"/>
      <c r="K1000" s="153"/>
      <c r="L1000" s="170"/>
      <c r="M1000" s="170"/>
      <c r="N1000" s="170" t="s">
        <v>40</v>
      </c>
      <c r="O1000" s="170"/>
      <c r="P1000" s="170"/>
      <c r="Q1000" s="158" t="str">
        <f t="shared" si="45"/>
        <v/>
      </c>
      <c r="R1000" s="159" t="str">
        <f t="shared" si="46"/>
        <v/>
      </c>
      <c r="S1000" s="156"/>
      <c r="T1000" s="157" t="str">
        <f>IF($B1000="","",IF(AND($Q1000="yes",SUMPRODUCT((T$6:T999&gt;0)*($B$6:$B999=$B1000)*1)=0),MAX(T$6:T999)+1,0))</f>
        <v/>
      </c>
      <c r="U1000" s="157" t="str">
        <f>IF($B1000="","",IF($Q1000="yes",MAX(U$6:U999)+IF(OR($I1000="",COUNTIF($R:$R,$I1000)&gt;0),1,COUNTIF($B:$B,$I1000)),0))</f>
        <v/>
      </c>
      <c r="V1000" s="143"/>
    </row>
    <row r="1001" spans="1:22" ht="15" customHeight="1" x14ac:dyDescent="0.25">
      <c r="A1001" s="152">
        <f t="shared" si="47"/>
        <v>995</v>
      </c>
      <c r="B1001" s="170"/>
      <c r="C1001" s="170"/>
      <c r="D1001" s="170"/>
      <c r="E1001" s="170"/>
      <c r="F1001" s="170"/>
      <c r="G1001" s="175"/>
      <c r="H1001" s="175"/>
      <c r="I1001" s="170"/>
      <c r="J1001" s="176"/>
      <c r="K1001" s="153"/>
      <c r="L1001" s="170"/>
      <c r="M1001" s="170"/>
      <c r="N1001" s="170" t="s">
        <v>40</v>
      </c>
      <c r="O1001" s="170"/>
      <c r="P1001" s="170"/>
      <c r="Q1001" s="158" t="str">
        <f t="shared" si="45"/>
        <v/>
      </c>
      <c r="R1001" s="159" t="str">
        <f t="shared" si="46"/>
        <v/>
      </c>
      <c r="S1001" s="156"/>
      <c r="T1001" s="157" t="str">
        <f>IF($B1001="","",IF(AND($Q1001="yes",SUMPRODUCT((T$6:T1000&gt;0)*($B$6:$B1000=$B1001)*1)=0),MAX(T$6:T1000)+1,0))</f>
        <v/>
      </c>
      <c r="U1001" s="157" t="str">
        <f>IF($B1001="","",IF($Q1001="yes",MAX(U$6:U1000)+IF(OR($I1001="",COUNTIF($R:$R,$I1001)&gt;0),1,COUNTIF($B:$B,$I1001)),0))</f>
        <v/>
      </c>
      <c r="V1001" s="143"/>
    </row>
    <row r="1002" spans="1:22" ht="15" customHeight="1" x14ac:dyDescent="0.25">
      <c r="A1002" s="152">
        <f t="shared" si="47"/>
        <v>996</v>
      </c>
      <c r="B1002" s="170"/>
      <c r="C1002" s="170"/>
      <c r="D1002" s="170"/>
      <c r="E1002" s="170"/>
      <c r="F1002" s="170"/>
      <c r="G1002" s="175"/>
      <c r="H1002" s="175"/>
      <c r="I1002" s="170"/>
      <c r="J1002" s="176"/>
      <c r="K1002" s="153"/>
      <c r="L1002" s="170"/>
      <c r="M1002" s="170"/>
      <c r="N1002" s="170" t="s">
        <v>40</v>
      </c>
      <c r="O1002" s="170"/>
      <c r="P1002" s="170"/>
      <c r="Q1002" s="158" t="str">
        <f t="shared" si="45"/>
        <v/>
      </c>
      <c r="R1002" s="159" t="str">
        <f t="shared" si="46"/>
        <v/>
      </c>
      <c r="S1002" s="156"/>
      <c r="T1002" s="157" t="str">
        <f>IF($B1002="","",IF(AND($Q1002="yes",SUMPRODUCT((T$6:T1001&gt;0)*($B$6:$B1001=$B1002)*1)=0),MAX(T$6:T1001)+1,0))</f>
        <v/>
      </c>
      <c r="U1002" s="157" t="str">
        <f>IF($B1002="","",IF($Q1002="yes",MAX(U$6:U1001)+IF(OR($I1002="",COUNTIF($R:$R,$I1002)&gt;0),1,COUNTIF($B:$B,$I1002)),0))</f>
        <v/>
      </c>
      <c r="V1002" s="143"/>
    </row>
    <row r="1003" spans="1:22" ht="15" customHeight="1" x14ac:dyDescent="0.25">
      <c r="A1003" s="152">
        <f t="shared" si="47"/>
        <v>997</v>
      </c>
      <c r="B1003" s="170"/>
      <c r="C1003" s="170"/>
      <c r="D1003" s="170"/>
      <c r="E1003" s="170"/>
      <c r="F1003" s="170"/>
      <c r="G1003" s="175"/>
      <c r="H1003" s="175"/>
      <c r="I1003" s="170"/>
      <c r="J1003" s="176"/>
      <c r="K1003" s="153"/>
      <c r="L1003" s="170"/>
      <c r="M1003" s="170"/>
      <c r="N1003" s="170" t="s">
        <v>40</v>
      </c>
      <c r="O1003" s="170"/>
      <c r="P1003" s="170"/>
      <c r="Q1003" s="158" t="str">
        <f t="shared" si="45"/>
        <v/>
      </c>
      <c r="R1003" s="159" t="str">
        <f t="shared" si="46"/>
        <v/>
      </c>
      <c r="S1003" s="156"/>
      <c r="T1003" s="157" t="str">
        <f>IF($B1003="","",IF(AND($Q1003="yes",SUMPRODUCT((T$6:T1002&gt;0)*($B$6:$B1002=$B1003)*1)=0),MAX(T$6:T1002)+1,0))</f>
        <v/>
      </c>
      <c r="U1003" s="157" t="str">
        <f>IF($B1003="","",IF($Q1003="yes",MAX(U$6:U1002)+IF(OR($I1003="",COUNTIF($R:$R,$I1003)&gt;0),1,COUNTIF($B:$B,$I1003)),0))</f>
        <v/>
      </c>
      <c r="V1003" s="143"/>
    </row>
    <row r="1004" spans="1:22" ht="15" customHeight="1" x14ac:dyDescent="0.25">
      <c r="A1004" s="152">
        <f t="shared" si="47"/>
        <v>998</v>
      </c>
      <c r="B1004" s="170"/>
      <c r="C1004" s="170"/>
      <c r="D1004" s="170"/>
      <c r="E1004" s="170"/>
      <c r="F1004" s="170"/>
      <c r="G1004" s="175"/>
      <c r="H1004" s="175"/>
      <c r="I1004" s="170"/>
      <c r="J1004" s="176"/>
      <c r="K1004" s="153"/>
      <c r="L1004" s="170"/>
      <c r="M1004" s="170"/>
      <c r="N1004" s="170" t="s">
        <v>40</v>
      </c>
      <c r="O1004" s="170"/>
      <c r="P1004" s="170"/>
      <c r="Q1004" s="158" t="str">
        <f t="shared" si="45"/>
        <v/>
      </c>
      <c r="R1004" s="159" t="str">
        <f t="shared" si="46"/>
        <v/>
      </c>
      <c r="S1004" s="156"/>
      <c r="T1004" s="157" t="str">
        <f>IF($B1004="","",IF(AND($Q1004="yes",SUMPRODUCT((T$6:T1003&gt;0)*($B$6:$B1003=$B1004)*1)=0),MAX(T$6:T1003)+1,0))</f>
        <v/>
      </c>
      <c r="U1004" s="157" t="str">
        <f>IF($B1004="","",IF($Q1004="yes",MAX(U$6:U1003)+IF(OR($I1004="",COUNTIF($R:$R,$I1004)&gt;0),1,COUNTIF($B:$B,$I1004)),0))</f>
        <v/>
      </c>
      <c r="V1004" s="143"/>
    </row>
    <row r="1005" spans="1:22" ht="15" customHeight="1" x14ac:dyDescent="0.25">
      <c r="A1005" s="152">
        <f t="shared" si="47"/>
        <v>999</v>
      </c>
      <c r="B1005" s="170"/>
      <c r="C1005" s="170"/>
      <c r="D1005" s="170"/>
      <c r="E1005" s="170"/>
      <c r="F1005" s="170"/>
      <c r="G1005" s="175"/>
      <c r="H1005" s="175"/>
      <c r="I1005" s="170"/>
      <c r="J1005" s="176"/>
      <c r="K1005" s="153"/>
      <c r="L1005" s="170"/>
      <c r="M1005" s="170"/>
      <c r="N1005" s="170" t="s">
        <v>40</v>
      </c>
      <c r="O1005" s="170"/>
      <c r="P1005" s="170"/>
      <c r="Q1005" s="158" t="str">
        <f t="shared" si="45"/>
        <v/>
      </c>
      <c r="R1005" s="159" t="str">
        <f t="shared" si="46"/>
        <v/>
      </c>
      <c r="S1005" s="156"/>
      <c r="T1005" s="157" t="str">
        <f>IF($B1005="","",IF(AND($Q1005="yes",SUMPRODUCT((T$6:T1004&gt;0)*($B$6:$B1004=$B1005)*1)=0),MAX(T$6:T1004)+1,0))</f>
        <v/>
      </c>
      <c r="U1005" s="157" t="str">
        <f>IF($B1005="","",IF($Q1005="yes",MAX(U$6:U1004)+IF(OR($I1005="",COUNTIF($R:$R,$I1005)&gt;0),1,COUNTIF($B:$B,$I1005)),0))</f>
        <v/>
      </c>
      <c r="V1005" s="143"/>
    </row>
    <row r="1006" spans="1:22" ht="15" customHeight="1" x14ac:dyDescent="0.25">
      <c r="A1006" s="152">
        <f t="shared" si="47"/>
        <v>1000</v>
      </c>
      <c r="B1006" s="170"/>
      <c r="C1006" s="170"/>
      <c r="D1006" s="170"/>
      <c r="E1006" s="170"/>
      <c r="F1006" s="170"/>
      <c r="G1006" s="175"/>
      <c r="H1006" s="175"/>
      <c r="I1006" s="170"/>
      <c r="J1006" s="176"/>
      <c r="K1006" s="153"/>
      <c r="L1006" s="170"/>
      <c r="M1006" s="170"/>
      <c r="N1006" s="170"/>
      <c r="O1006" s="170"/>
      <c r="P1006" s="170"/>
      <c r="Q1006" s="158" t="str">
        <f t="shared" si="45"/>
        <v/>
      </c>
      <c r="R1006" s="159" t="str">
        <f t="shared" si="46"/>
        <v/>
      </c>
      <c r="S1006" s="156"/>
      <c r="T1006" s="157"/>
      <c r="U1006" s="157"/>
      <c r="V1006" s="143"/>
    </row>
    <row r="1007" spans="1:22" ht="15" customHeight="1" x14ac:dyDescent="0.25">
      <c r="A1007" s="152">
        <f t="shared" si="47"/>
        <v>1001</v>
      </c>
      <c r="B1007" s="170"/>
      <c r="C1007" s="170"/>
      <c r="D1007" s="170"/>
      <c r="E1007" s="170"/>
      <c r="F1007" s="170"/>
      <c r="G1007" s="175"/>
      <c r="H1007" s="175"/>
      <c r="I1007" s="170"/>
      <c r="J1007" s="176"/>
      <c r="K1007" s="153"/>
      <c r="L1007" s="170"/>
      <c r="M1007" s="170"/>
      <c r="N1007" s="170"/>
      <c r="O1007" s="170"/>
      <c r="P1007" s="170"/>
      <c r="Q1007" s="158" t="str">
        <f t="shared" si="45"/>
        <v/>
      </c>
      <c r="R1007" s="159" t="str">
        <f t="shared" si="46"/>
        <v/>
      </c>
      <c r="S1007" s="156"/>
      <c r="T1007" s="157"/>
      <c r="U1007" s="157"/>
      <c r="V1007" s="143"/>
    </row>
    <row r="1008" spans="1:22" ht="15" customHeight="1" x14ac:dyDescent="0.25">
      <c r="A1008" s="152">
        <f t="shared" si="47"/>
        <v>1002</v>
      </c>
      <c r="B1008" s="170"/>
      <c r="C1008" s="170"/>
      <c r="D1008" s="170"/>
      <c r="E1008" s="170"/>
      <c r="F1008" s="170"/>
      <c r="G1008" s="175"/>
      <c r="H1008" s="175"/>
      <c r="I1008" s="170"/>
      <c r="J1008" s="176"/>
      <c r="K1008" s="153"/>
      <c r="L1008" s="170"/>
      <c r="M1008" s="170"/>
      <c r="N1008" s="170"/>
      <c r="O1008" s="170"/>
      <c r="P1008" s="170"/>
      <c r="Q1008" s="158" t="str">
        <f t="shared" si="45"/>
        <v/>
      </c>
      <c r="R1008" s="159" t="str">
        <f t="shared" si="46"/>
        <v/>
      </c>
      <c r="S1008" s="156"/>
      <c r="T1008" s="157"/>
      <c r="U1008" s="157"/>
      <c r="V1008" s="143"/>
    </row>
    <row r="1009" spans="1:22" ht="15" customHeight="1" x14ac:dyDescent="0.25">
      <c r="A1009" s="152">
        <f t="shared" si="47"/>
        <v>1003</v>
      </c>
      <c r="B1009" s="170"/>
      <c r="C1009" s="170"/>
      <c r="D1009" s="170"/>
      <c r="E1009" s="170"/>
      <c r="F1009" s="170"/>
      <c r="G1009" s="175"/>
      <c r="H1009" s="175"/>
      <c r="I1009" s="170"/>
      <c r="J1009" s="176"/>
      <c r="K1009" s="153"/>
      <c r="L1009" s="170"/>
      <c r="M1009" s="170"/>
      <c r="N1009" s="170"/>
      <c r="O1009" s="170"/>
      <c r="P1009" s="170"/>
      <c r="Q1009" s="158" t="str">
        <f t="shared" si="45"/>
        <v/>
      </c>
      <c r="R1009" s="159" t="str">
        <f t="shared" si="46"/>
        <v/>
      </c>
      <c r="S1009" s="156"/>
      <c r="T1009" s="157"/>
      <c r="U1009" s="157"/>
      <c r="V1009" s="143"/>
    </row>
    <row r="1010" spans="1:22" ht="15" customHeight="1" x14ac:dyDescent="0.25">
      <c r="A1010" s="152">
        <f t="shared" si="47"/>
        <v>1004</v>
      </c>
      <c r="B1010" s="170"/>
      <c r="C1010" s="170"/>
      <c r="D1010" s="170"/>
      <c r="E1010" s="170"/>
      <c r="F1010" s="170"/>
      <c r="G1010" s="175"/>
      <c r="H1010" s="175"/>
      <c r="I1010" s="170"/>
      <c r="J1010" s="176"/>
      <c r="K1010" s="153"/>
      <c r="L1010" s="170"/>
      <c r="M1010" s="170"/>
      <c r="N1010" s="170"/>
      <c r="O1010" s="170"/>
      <c r="P1010" s="170"/>
      <c r="Q1010" s="158" t="str">
        <f t="shared" si="45"/>
        <v/>
      </c>
      <c r="R1010" s="159" t="str">
        <f t="shared" si="46"/>
        <v/>
      </c>
      <c r="S1010" s="156"/>
      <c r="T1010" s="157"/>
      <c r="U1010" s="157"/>
      <c r="V1010" s="143"/>
    </row>
    <row r="1011" spans="1:22" ht="15" customHeight="1" x14ac:dyDescent="0.25">
      <c r="A1011" s="152">
        <f t="shared" si="47"/>
        <v>1005</v>
      </c>
      <c r="B1011" s="170"/>
      <c r="C1011" s="170"/>
      <c r="D1011" s="170"/>
      <c r="E1011" s="170"/>
      <c r="F1011" s="170"/>
      <c r="G1011" s="175"/>
      <c r="H1011" s="175"/>
      <c r="I1011" s="170"/>
      <c r="J1011" s="176"/>
      <c r="K1011" s="153"/>
      <c r="L1011" s="170"/>
      <c r="M1011" s="170"/>
      <c r="N1011" s="170"/>
      <c r="O1011" s="170"/>
      <c r="P1011" s="170"/>
      <c r="Q1011" s="158" t="str">
        <f t="shared" si="45"/>
        <v/>
      </c>
      <c r="R1011" s="159" t="str">
        <f t="shared" si="46"/>
        <v/>
      </c>
      <c r="S1011" s="156"/>
      <c r="T1011" s="157"/>
      <c r="U1011" s="157"/>
      <c r="V1011" s="143"/>
    </row>
    <row r="1012" spans="1:22" ht="15" customHeight="1" x14ac:dyDescent="0.25">
      <c r="A1012" s="152">
        <f t="shared" si="47"/>
        <v>1006</v>
      </c>
      <c r="B1012" s="170"/>
      <c r="C1012" s="170"/>
      <c r="D1012" s="170"/>
      <c r="E1012" s="170"/>
      <c r="F1012" s="170"/>
      <c r="G1012" s="175"/>
      <c r="H1012" s="175"/>
      <c r="I1012" s="170"/>
      <c r="J1012" s="176"/>
      <c r="K1012" s="153"/>
      <c r="L1012" s="170"/>
      <c r="M1012" s="170"/>
      <c r="N1012" s="170"/>
      <c r="O1012" s="170"/>
      <c r="P1012" s="170"/>
      <c r="Q1012" s="158" t="str">
        <f t="shared" si="45"/>
        <v/>
      </c>
      <c r="R1012" s="159" t="str">
        <f t="shared" si="46"/>
        <v/>
      </c>
      <c r="S1012" s="156"/>
      <c r="T1012" s="157"/>
      <c r="U1012" s="157"/>
      <c r="V1012" s="143"/>
    </row>
    <row r="1013" spans="1:22" ht="15" customHeight="1" x14ac:dyDescent="0.25">
      <c r="A1013" s="152">
        <f t="shared" si="47"/>
        <v>1007</v>
      </c>
      <c r="B1013" s="170"/>
      <c r="C1013" s="170"/>
      <c r="D1013" s="170"/>
      <c r="E1013" s="170"/>
      <c r="F1013" s="170"/>
      <c r="G1013" s="175"/>
      <c r="H1013" s="175"/>
      <c r="I1013" s="170"/>
      <c r="J1013" s="176"/>
      <c r="K1013" s="153"/>
      <c r="L1013" s="170"/>
      <c r="M1013" s="170"/>
      <c r="N1013" s="170"/>
      <c r="O1013" s="170"/>
      <c r="P1013" s="170"/>
      <c r="Q1013" s="158" t="str">
        <f t="shared" si="45"/>
        <v/>
      </c>
      <c r="R1013" s="159" t="str">
        <f t="shared" si="46"/>
        <v/>
      </c>
      <c r="S1013" s="156"/>
      <c r="T1013" s="157"/>
      <c r="U1013" s="157"/>
      <c r="V1013" s="143"/>
    </row>
    <row r="1014" spans="1:22" ht="15" customHeight="1" x14ac:dyDescent="0.25">
      <c r="A1014" s="152">
        <f t="shared" si="47"/>
        <v>1008</v>
      </c>
      <c r="B1014" s="170"/>
      <c r="C1014" s="170"/>
      <c r="D1014" s="170"/>
      <c r="E1014" s="170"/>
      <c r="F1014" s="170"/>
      <c r="G1014" s="175"/>
      <c r="H1014" s="175"/>
      <c r="I1014" s="170"/>
      <c r="J1014" s="176"/>
      <c r="K1014" s="153"/>
      <c r="L1014" s="170"/>
      <c r="M1014" s="170"/>
      <c r="N1014" s="170"/>
      <c r="O1014" s="170"/>
      <c r="P1014" s="170"/>
      <c r="Q1014" s="158" t="str">
        <f t="shared" si="45"/>
        <v/>
      </c>
      <c r="R1014" s="159" t="str">
        <f t="shared" si="46"/>
        <v/>
      </c>
      <c r="S1014" s="156"/>
      <c r="T1014" s="157"/>
      <c r="U1014" s="157"/>
      <c r="V1014" s="143"/>
    </row>
    <row r="1015" spans="1:22" ht="15" customHeight="1" x14ac:dyDescent="0.25">
      <c r="A1015" s="152">
        <f t="shared" si="47"/>
        <v>1009</v>
      </c>
      <c r="B1015" s="170"/>
      <c r="C1015" s="170"/>
      <c r="D1015" s="170"/>
      <c r="E1015" s="170"/>
      <c r="F1015" s="170"/>
      <c r="G1015" s="175"/>
      <c r="H1015" s="175"/>
      <c r="I1015" s="170"/>
      <c r="J1015" s="176"/>
      <c r="K1015" s="153"/>
      <c r="L1015" s="170"/>
      <c r="M1015" s="170"/>
      <c r="N1015" s="170"/>
      <c r="O1015" s="170"/>
      <c r="P1015" s="170"/>
      <c r="Q1015" s="158" t="str">
        <f t="shared" si="45"/>
        <v/>
      </c>
      <c r="R1015" s="159" t="str">
        <f t="shared" si="46"/>
        <v/>
      </c>
      <c r="S1015" s="156"/>
      <c r="T1015" s="157"/>
      <c r="U1015" s="157"/>
      <c r="V1015" s="143"/>
    </row>
    <row r="1016" spans="1:22" ht="15" customHeight="1" x14ac:dyDescent="0.25">
      <c r="A1016" s="152">
        <f t="shared" si="47"/>
        <v>1010</v>
      </c>
      <c r="B1016" s="170"/>
      <c r="C1016" s="170"/>
      <c r="D1016" s="170"/>
      <c r="E1016" s="170"/>
      <c r="F1016" s="170"/>
      <c r="G1016" s="175"/>
      <c r="H1016" s="175"/>
      <c r="I1016" s="170"/>
      <c r="J1016" s="176"/>
      <c r="K1016" s="153"/>
      <c r="L1016" s="170"/>
      <c r="M1016" s="170"/>
      <c r="N1016" s="170"/>
      <c r="O1016" s="170"/>
      <c r="P1016" s="170"/>
      <c r="Q1016" s="158" t="str">
        <f t="shared" si="45"/>
        <v/>
      </c>
      <c r="R1016" s="159" t="str">
        <f t="shared" si="46"/>
        <v/>
      </c>
      <c r="S1016" s="156"/>
      <c r="T1016" s="157"/>
      <c r="U1016" s="157"/>
      <c r="V1016" s="143"/>
    </row>
    <row r="1017" spans="1:22" ht="15" customHeight="1" x14ac:dyDescent="0.25">
      <c r="A1017" s="152">
        <f t="shared" si="47"/>
        <v>1011</v>
      </c>
      <c r="B1017" s="170"/>
      <c r="C1017" s="170"/>
      <c r="D1017" s="170"/>
      <c r="E1017" s="170"/>
      <c r="F1017" s="170"/>
      <c r="G1017" s="175"/>
      <c r="H1017" s="175"/>
      <c r="I1017" s="170"/>
      <c r="J1017" s="176"/>
      <c r="K1017" s="153"/>
      <c r="L1017" s="170"/>
      <c r="M1017" s="170"/>
      <c r="N1017" s="170"/>
      <c r="O1017" s="170"/>
      <c r="P1017" s="170"/>
      <c r="Q1017" s="158" t="str">
        <f t="shared" si="45"/>
        <v/>
      </c>
      <c r="R1017" s="159" t="str">
        <f t="shared" si="46"/>
        <v/>
      </c>
      <c r="S1017" s="156"/>
      <c r="T1017" s="157"/>
      <c r="U1017" s="157"/>
      <c r="V1017" s="143"/>
    </row>
    <row r="1018" spans="1:22" ht="15" customHeight="1" x14ac:dyDescent="0.25">
      <c r="A1018" s="152">
        <f t="shared" si="47"/>
        <v>1012</v>
      </c>
      <c r="B1018" s="170"/>
      <c r="C1018" s="170"/>
      <c r="D1018" s="170"/>
      <c r="E1018" s="170"/>
      <c r="F1018" s="170"/>
      <c r="G1018" s="175"/>
      <c r="H1018" s="175"/>
      <c r="I1018" s="170"/>
      <c r="J1018" s="176"/>
      <c r="K1018" s="153"/>
      <c r="L1018" s="170"/>
      <c r="M1018" s="170"/>
      <c r="N1018" s="170"/>
      <c r="O1018" s="170"/>
      <c r="P1018" s="170"/>
      <c r="Q1018" s="158" t="str">
        <f t="shared" si="45"/>
        <v/>
      </c>
      <c r="R1018" s="159" t="str">
        <f t="shared" si="46"/>
        <v/>
      </c>
      <c r="S1018" s="156"/>
      <c r="T1018" s="157"/>
      <c r="U1018" s="157"/>
      <c r="V1018" s="143"/>
    </row>
    <row r="1019" spans="1:22" ht="15" customHeight="1" x14ac:dyDescent="0.25">
      <c r="A1019" s="152">
        <f t="shared" si="47"/>
        <v>1013</v>
      </c>
      <c r="B1019" s="170"/>
      <c r="C1019" s="170"/>
      <c r="D1019" s="170"/>
      <c r="E1019" s="170"/>
      <c r="F1019" s="170"/>
      <c r="G1019" s="175"/>
      <c r="H1019" s="175"/>
      <c r="I1019" s="170"/>
      <c r="J1019" s="176"/>
      <c r="K1019" s="153"/>
      <c r="L1019" s="170"/>
      <c r="M1019" s="170"/>
      <c r="N1019" s="170"/>
      <c r="O1019" s="170"/>
      <c r="P1019" s="170"/>
      <c r="Q1019" s="158" t="str">
        <f t="shared" si="45"/>
        <v/>
      </c>
      <c r="R1019" s="159" t="str">
        <f t="shared" si="46"/>
        <v/>
      </c>
      <c r="S1019" s="156"/>
      <c r="T1019" s="157"/>
      <c r="U1019" s="157"/>
      <c r="V1019" s="143"/>
    </row>
    <row r="1020" spans="1:22" ht="15" customHeight="1" x14ac:dyDescent="0.25">
      <c r="A1020" s="152">
        <f t="shared" si="47"/>
        <v>1014</v>
      </c>
      <c r="B1020" s="170"/>
      <c r="C1020" s="170"/>
      <c r="D1020" s="170"/>
      <c r="E1020" s="170"/>
      <c r="F1020" s="170"/>
      <c r="G1020" s="175"/>
      <c r="H1020" s="175"/>
      <c r="I1020" s="170"/>
      <c r="J1020" s="176"/>
      <c r="K1020" s="153"/>
      <c r="L1020" s="170"/>
      <c r="M1020" s="170"/>
      <c r="N1020" s="170"/>
      <c r="O1020" s="170"/>
      <c r="P1020" s="170"/>
      <c r="Q1020" s="158" t="str">
        <f t="shared" si="45"/>
        <v/>
      </c>
      <c r="R1020" s="159" t="str">
        <f t="shared" si="46"/>
        <v/>
      </c>
      <c r="S1020" s="156"/>
      <c r="T1020" s="157"/>
      <c r="U1020" s="157"/>
      <c r="V1020" s="143"/>
    </row>
    <row r="1021" spans="1:22" ht="15" customHeight="1" x14ac:dyDescent="0.25">
      <c r="A1021" s="152">
        <f t="shared" si="47"/>
        <v>1015</v>
      </c>
      <c r="B1021" s="170"/>
      <c r="C1021" s="170"/>
      <c r="D1021" s="170"/>
      <c r="E1021" s="170"/>
      <c r="F1021" s="170"/>
      <c r="G1021" s="175"/>
      <c r="H1021" s="175"/>
      <c r="I1021" s="170"/>
      <c r="J1021" s="176"/>
      <c r="K1021" s="153"/>
      <c r="L1021" s="170"/>
      <c r="M1021" s="170"/>
      <c r="N1021" s="170"/>
      <c r="O1021" s="170"/>
      <c r="P1021" s="170"/>
      <c r="Q1021" s="158" t="str">
        <f t="shared" si="45"/>
        <v/>
      </c>
      <c r="R1021" s="159" t="str">
        <f t="shared" si="46"/>
        <v/>
      </c>
      <c r="S1021" s="156"/>
      <c r="T1021" s="157"/>
      <c r="U1021" s="157"/>
      <c r="V1021" s="143"/>
    </row>
    <row r="1022" spans="1:22" ht="15" customHeight="1" x14ac:dyDescent="0.25">
      <c r="A1022" s="152">
        <f t="shared" si="47"/>
        <v>1016</v>
      </c>
      <c r="B1022" s="170"/>
      <c r="C1022" s="170"/>
      <c r="D1022" s="170"/>
      <c r="E1022" s="170"/>
      <c r="F1022" s="170"/>
      <c r="G1022" s="175"/>
      <c r="H1022" s="175"/>
      <c r="I1022" s="170"/>
      <c r="J1022" s="176"/>
      <c r="K1022" s="153"/>
      <c r="L1022" s="170"/>
      <c r="M1022" s="170"/>
      <c r="N1022" s="170"/>
      <c r="O1022" s="170"/>
      <c r="P1022" s="170"/>
      <c r="Q1022" s="158" t="str">
        <f t="shared" si="45"/>
        <v/>
      </c>
      <c r="R1022" s="159" t="str">
        <f t="shared" si="46"/>
        <v/>
      </c>
      <c r="S1022" s="156"/>
      <c r="T1022" s="157"/>
      <c r="U1022" s="157"/>
      <c r="V1022" s="143"/>
    </row>
    <row r="1023" spans="1:22" ht="15" customHeight="1" x14ac:dyDescent="0.25">
      <c r="A1023" s="152">
        <f t="shared" si="47"/>
        <v>1017</v>
      </c>
      <c r="B1023" s="170"/>
      <c r="C1023" s="170"/>
      <c r="D1023" s="170"/>
      <c r="E1023" s="170"/>
      <c r="F1023" s="170"/>
      <c r="G1023" s="175"/>
      <c r="H1023" s="175"/>
      <c r="I1023" s="170"/>
      <c r="J1023" s="176"/>
      <c r="K1023" s="153"/>
      <c r="L1023" s="170"/>
      <c r="M1023" s="170"/>
      <c r="N1023" s="170"/>
      <c r="O1023" s="170"/>
      <c r="P1023" s="170"/>
      <c r="Q1023" s="158" t="str">
        <f t="shared" si="45"/>
        <v/>
      </c>
      <c r="R1023" s="159" t="str">
        <f t="shared" si="46"/>
        <v/>
      </c>
      <c r="S1023" s="156"/>
      <c r="T1023" s="157"/>
      <c r="U1023" s="157"/>
      <c r="V1023" s="143"/>
    </row>
    <row r="1024" spans="1:22" ht="15" customHeight="1" x14ac:dyDescent="0.25">
      <c r="A1024" s="152">
        <f t="shared" si="47"/>
        <v>1018</v>
      </c>
      <c r="B1024" s="170"/>
      <c r="C1024" s="170"/>
      <c r="D1024" s="170"/>
      <c r="E1024" s="170"/>
      <c r="F1024" s="170"/>
      <c r="G1024" s="175"/>
      <c r="H1024" s="175"/>
      <c r="I1024" s="170"/>
      <c r="J1024" s="176"/>
      <c r="K1024" s="153"/>
      <c r="L1024" s="170"/>
      <c r="M1024" s="170"/>
      <c r="N1024" s="170"/>
      <c r="O1024" s="170"/>
      <c r="P1024" s="170"/>
      <c r="Q1024" s="158" t="str">
        <f t="shared" si="45"/>
        <v/>
      </c>
      <c r="R1024" s="159" t="str">
        <f t="shared" si="46"/>
        <v/>
      </c>
      <c r="S1024" s="156"/>
      <c r="T1024" s="157"/>
      <c r="U1024" s="157"/>
      <c r="V1024" s="143"/>
    </row>
    <row r="1025" spans="1:22" ht="15" customHeight="1" x14ac:dyDescent="0.25">
      <c r="A1025" s="152">
        <f t="shared" si="47"/>
        <v>1019</v>
      </c>
      <c r="B1025" s="170"/>
      <c r="C1025" s="170"/>
      <c r="D1025" s="170"/>
      <c r="E1025" s="170"/>
      <c r="F1025" s="170"/>
      <c r="G1025" s="175"/>
      <c r="H1025" s="175"/>
      <c r="I1025" s="170"/>
      <c r="J1025" s="176"/>
      <c r="K1025" s="153"/>
      <c r="L1025" s="170"/>
      <c r="M1025" s="170"/>
      <c r="N1025" s="170"/>
      <c r="O1025" s="170"/>
      <c r="P1025" s="170"/>
      <c r="Q1025" s="158" t="str">
        <f t="shared" si="45"/>
        <v/>
      </c>
      <c r="R1025" s="159" t="str">
        <f t="shared" si="46"/>
        <v/>
      </c>
      <c r="S1025" s="156"/>
      <c r="T1025" s="157"/>
      <c r="U1025" s="157"/>
      <c r="V1025" s="143"/>
    </row>
    <row r="1026" spans="1:22" ht="15" customHeight="1" x14ac:dyDescent="0.25">
      <c r="A1026" s="152">
        <f t="shared" si="47"/>
        <v>1020</v>
      </c>
      <c r="B1026" s="170"/>
      <c r="C1026" s="170"/>
      <c r="D1026" s="170"/>
      <c r="E1026" s="170"/>
      <c r="F1026" s="170"/>
      <c r="G1026" s="175"/>
      <c r="H1026" s="175"/>
      <c r="I1026" s="170"/>
      <c r="J1026" s="176"/>
      <c r="K1026" s="153"/>
      <c r="L1026" s="170"/>
      <c r="M1026" s="170"/>
      <c r="N1026" s="170"/>
      <c r="O1026" s="170"/>
      <c r="P1026" s="170"/>
      <c r="Q1026" s="158" t="str">
        <f t="shared" si="45"/>
        <v/>
      </c>
      <c r="R1026" s="159" t="str">
        <f t="shared" si="46"/>
        <v/>
      </c>
      <c r="S1026" s="156"/>
      <c r="T1026" s="157"/>
      <c r="U1026" s="157"/>
      <c r="V1026" s="143"/>
    </row>
    <row r="1027" spans="1:22" ht="15" customHeight="1" x14ac:dyDescent="0.25">
      <c r="A1027" s="152">
        <f t="shared" si="47"/>
        <v>1021</v>
      </c>
      <c r="B1027" s="170"/>
      <c r="C1027" s="170"/>
      <c r="D1027" s="170"/>
      <c r="E1027" s="170"/>
      <c r="F1027" s="170"/>
      <c r="G1027" s="175"/>
      <c r="H1027" s="175"/>
      <c r="I1027" s="170"/>
      <c r="J1027" s="176"/>
      <c r="K1027" s="153"/>
      <c r="L1027" s="170"/>
      <c r="M1027" s="170"/>
      <c r="N1027" s="170"/>
      <c r="O1027" s="170"/>
      <c r="P1027" s="170"/>
      <c r="Q1027" s="158" t="str">
        <f t="shared" si="45"/>
        <v/>
      </c>
      <c r="R1027" s="159" t="str">
        <f t="shared" si="46"/>
        <v/>
      </c>
      <c r="S1027" s="156"/>
      <c r="T1027" s="157"/>
      <c r="U1027" s="157"/>
      <c r="V1027" s="143"/>
    </row>
    <row r="1028" spans="1:22" ht="15" customHeight="1" x14ac:dyDescent="0.25">
      <c r="A1028" s="152">
        <f t="shared" si="47"/>
        <v>1022</v>
      </c>
      <c r="B1028" s="170"/>
      <c r="C1028" s="170"/>
      <c r="D1028" s="170"/>
      <c r="E1028" s="170"/>
      <c r="F1028" s="170"/>
      <c r="G1028" s="175"/>
      <c r="H1028" s="175"/>
      <c r="I1028" s="170"/>
      <c r="J1028" s="176"/>
      <c r="K1028" s="153"/>
      <c r="L1028" s="170"/>
      <c r="M1028" s="170"/>
      <c r="N1028" s="170"/>
      <c r="O1028" s="170"/>
      <c r="P1028" s="170"/>
      <c r="Q1028" s="158" t="str">
        <f t="shared" si="45"/>
        <v/>
      </c>
      <c r="R1028" s="159" t="str">
        <f t="shared" si="46"/>
        <v/>
      </c>
      <c r="S1028" s="156"/>
      <c r="T1028" s="157"/>
      <c r="U1028" s="157"/>
      <c r="V1028" s="143"/>
    </row>
    <row r="1029" spans="1:22" ht="15" customHeight="1" x14ac:dyDescent="0.25">
      <c r="A1029" s="152">
        <f t="shared" si="47"/>
        <v>1023</v>
      </c>
      <c r="B1029" s="170"/>
      <c r="C1029" s="170"/>
      <c r="D1029" s="170"/>
      <c r="E1029" s="170"/>
      <c r="F1029" s="170"/>
      <c r="G1029" s="175"/>
      <c r="H1029" s="175"/>
      <c r="I1029" s="170"/>
      <c r="J1029" s="176"/>
      <c r="K1029" s="153"/>
      <c r="L1029" s="170"/>
      <c r="M1029" s="170"/>
      <c r="N1029" s="170"/>
      <c r="O1029" s="170"/>
      <c r="P1029" s="170"/>
      <c r="Q1029" s="158" t="str">
        <f t="shared" si="45"/>
        <v/>
      </c>
      <c r="R1029" s="159" t="str">
        <f t="shared" si="46"/>
        <v/>
      </c>
      <c r="S1029" s="156"/>
      <c r="T1029" s="157"/>
      <c r="U1029" s="157"/>
      <c r="V1029" s="143"/>
    </row>
    <row r="1030" spans="1:22" ht="15" customHeight="1" x14ac:dyDescent="0.25">
      <c r="A1030" s="152">
        <f t="shared" si="47"/>
        <v>1024</v>
      </c>
      <c r="B1030" s="170"/>
      <c r="C1030" s="170"/>
      <c r="D1030" s="170"/>
      <c r="E1030" s="170"/>
      <c r="F1030" s="170"/>
      <c r="G1030" s="175"/>
      <c r="H1030" s="175"/>
      <c r="I1030" s="170"/>
      <c r="J1030" s="176"/>
      <c r="K1030" s="153"/>
      <c r="L1030" s="170"/>
      <c r="M1030" s="170"/>
      <c r="N1030" s="170"/>
      <c r="O1030" s="170"/>
      <c r="P1030" s="170"/>
      <c r="Q1030" s="158" t="str">
        <f t="shared" si="45"/>
        <v/>
      </c>
      <c r="R1030" s="159" t="str">
        <f t="shared" si="46"/>
        <v/>
      </c>
      <c r="S1030" s="156"/>
      <c r="T1030" s="157"/>
      <c r="U1030" s="157"/>
      <c r="V1030" s="143"/>
    </row>
    <row r="1031" spans="1:22" ht="15" customHeight="1" x14ac:dyDescent="0.25">
      <c r="A1031" s="152">
        <f t="shared" si="47"/>
        <v>1025</v>
      </c>
      <c r="B1031" s="170"/>
      <c r="C1031" s="170"/>
      <c r="D1031" s="170"/>
      <c r="E1031" s="170"/>
      <c r="F1031" s="170"/>
      <c r="G1031" s="175"/>
      <c r="H1031" s="175"/>
      <c r="I1031" s="170"/>
      <c r="J1031" s="176"/>
      <c r="K1031" s="153"/>
      <c r="L1031" s="170"/>
      <c r="M1031" s="170"/>
      <c r="N1031" s="170"/>
      <c r="O1031" s="170"/>
      <c r="P1031" s="170"/>
      <c r="Q1031" s="158" t="str">
        <f t="shared" si="45"/>
        <v/>
      </c>
      <c r="R1031" s="159" t="str">
        <f t="shared" si="46"/>
        <v/>
      </c>
      <c r="S1031" s="156"/>
      <c r="T1031" s="157"/>
      <c r="U1031" s="157"/>
      <c r="V1031" s="143"/>
    </row>
    <row r="1032" spans="1:22" ht="15" customHeight="1" x14ac:dyDescent="0.25">
      <c r="A1032" s="152">
        <f t="shared" si="47"/>
        <v>1026</v>
      </c>
      <c r="B1032" s="170"/>
      <c r="C1032" s="170"/>
      <c r="D1032" s="170"/>
      <c r="E1032" s="170"/>
      <c r="F1032" s="170"/>
      <c r="G1032" s="175"/>
      <c r="H1032" s="175"/>
      <c r="I1032" s="170"/>
      <c r="J1032" s="176"/>
      <c r="K1032" s="153"/>
      <c r="L1032" s="170"/>
      <c r="M1032" s="170"/>
      <c r="N1032" s="170"/>
      <c r="O1032" s="170"/>
      <c r="P1032" s="170"/>
      <c r="Q1032" s="158" t="str">
        <f t="shared" si="45"/>
        <v/>
      </c>
      <c r="R1032" s="159" t="str">
        <f t="shared" si="46"/>
        <v/>
      </c>
      <c r="S1032" s="156"/>
      <c r="T1032" s="157"/>
      <c r="U1032" s="157"/>
      <c r="V1032" s="143"/>
    </row>
    <row r="1033" spans="1:22" ht="15" customHeight="1" x14ac:dyDescent="0.25">
      <c r="A1033" s="152">
        <f t="shared" si="47"/>
        <v>1027</v>
      </c>
      <c r="B1033" s="170"/>
      <c r="C1033" s="170"/>
      <c r="D1033" s="170"/>
      <c r="E1033" s="170"/>
      <c r="F1033" s="170"/>
      <c r="G1033" s="175"/>
      <c r="H1033" s="175"/>
      <c r="I1033" s="170"/>
      <c r="J1033" s="176"/>
      <c r="K1033" s="153"/>
      <c r="L1033" s="170"/>
      <c r="M1033" s="170"/>
      <c r="N1033" s="170"/>
      <c r="O1033" s="170"/>
      <c r="P1033" s="170"/>
      <c r="Q1033" s="158" t="str">
        <f t="shared" si="45"/>
        <v/>
      </c>
      <c r="R1033" s="159" t="str">
        <f t="shared" si="46"/>
        <v/>
      </c>
      <c r="S1033" s="156"/>
      <c r="T1033" s="157"/>
      <c r="U1033" s="157"/>
      <c r="V1033" s="143"/>
    </row>
    <row r="1034" spans="1:22" ht="15" customHeight="1" x14ac:dyDescent="0.25">
      <c r="A1034" s="152">
        <f t="shared" si="47"/>
        <v>1028</v>
      </c>
      <c r="B1034" s="170"/>
      <c r="C1034" s="170"/>
      <c r="D1034" s="170"/>
      <c r="E1034" s="170"/>
      <c r="F1034" s="170"/>
      <c r="G1034" s="175"/>
      <c r="H1034" s="175"/>
      <c r="I1034" s="170"/>
      <c r="J1034" s="176"/>
      <c r="K1034" s="153"/>
      <c r="L1034" s="170"/>
      <c r="M1034" s="170"/>
      <c r="N1034" s="170"/>
      <c r="O1034" s="170"/>
      <c r="P1034" s="170"/>
      <c r="Q1034" s="158" t="str">
        <f t="shared" si="45"/>
        <v/>
      </c>
      <c r="R1034" s="159" t="str">
        <f t="shared" si="46"/>
        <v/>
      </c>
      <c r="S1034" s="156"/>
      <c r="T1034" s="157"/>
      <c r="U1034" s="157"/>
      <c r="V1034" s="143"/>
    </row>
    <row r="1035" spans="1:22" ht="15" customHeight="1" x14ac:dyDescent="0.25">
      <c r="A1035" s="152">
        <f t="shared" si="47"/>
        <v>1029</v>
      </c>
      <c r="B1035" s="170"/>
      <c r="C1035" s="170"/>
      <c r="D1035" s="170"/>
      <c r="E1035" s="170"/>
      <c r="F1035" s="170"/>
      <c r="G1035" s="175"/>
      <c r="H1035" s="175"/>
      <c r="I1035" s="170"/>
      <c r="J1035" s="176"/>
      <c r="K1035" s="153"/>
      <c r="L1035" s="170"/>
      <c r="M1035" s="170"/>
      <c r="N1035" s="170"/>
      <c r="O1035" s="170"/>
      <c r="P1035" s="170"/>
      <c r="Q1035" s="158" t="str">
        <f t="shared" si="45"/>
        <v/>
      </c>
      <c r="R1035" s="159" t="str">
        <f t="shared" si="46"/>
        <v/>
      </c>
      <c r="S1035" s="156"/>
      <c r="T1035" s="157"/>
      <c r="U1035" s="157"/>
      <c r="V1035" s="143"/>
    </row>
    <row r="1036" spans="1:22" ht="15" customHeight="1" x14ac:dyDescent="0.25">
      <c r="A1036" s="152">
        <f t="shared" si="47"/>
        <v>1030</v>
      </c>
      <c r="B1036" s="170"/>
      <c r="C1036" s="170"/>
      <c r="D1036" s="170"/>
      <c r="E1036" s="170"/>
      <c r="F1036" s="170"/>
      <c r="G1036" s="175"/>
      <c r="H1036" s="175"/>
      <c r="I1036" s="170"/>
      <c r="J1036" s="176"/>
      <c r="K1036" s="153"/>
      <c r="L1036" s="170"/>
      <c r="M1036" s="170"/>
      <c r="N1036" s="170"/>
      <c r="O1036" s="170"/>
      <c r="P1036" s="170"/>
      <c r="Q1036" s="158" t="str">
        <f t="shared" si="45"/>
        <v/>
      </c>
      <c r="R1036" s="159" t="str">
        <f t="shared" si="46"/>
        <v/>
      </c>
      <c r="S1036" s="156"/>
      <c r="T1036" s="157"/>
      <c r="U1036" s="157"/>
      <c r="V1036" s="143"/>
    </row>
    <row r="1037" spans="1:22" ht="15" customHeight="1" x14ac:dyDescent="0.25">
      <c r="A1037" s="152">
        <f t="shared" si="47"/>
        <v>1031</v>
      </c>
      <c r="B1037" s="170"/>
      <c r="C1037" s="170"/>
      <c r="D1037" s="170"/>
      <c r="E1037" s="170"/>
      <c r="F1037" s="170"/>
      <c r="G1037" s="175"/>
      <c r="H1037" s="175"/>
      <c r="I1037" s="170"/>
      <c r="J1037" s="176"/>
      <c r="K1037" s="153"/>
      <c r="L1037" s="170"/>
      <c r="M1037" s="170"/>
      <c r="N1037" s="170"/>
      <c r="O1037" s="170"/>
      <c r="P1037" s="170"/>
      <c r="Q1037" s="158" t="str">
        <f t="shared" si="45"/>
        <v/>
      </c>
      <c r="R1037" s="159" t="str">
        <f t="shared" si="46"/>
        <v/>
      </c>
      <c r="S1037" s="156"/>
      <c r="T1037" s="157"/>
      <c r="U1037" s="157"/>
      <c r="V1037" s="143"/>
    </row>
    <row r="1038" spans="1:22" ht="15" customHeight="1" x14ac:dyDescent="0.25">
      <c r="A1038" s="152">
        <f t="shared" si="47"/>
        <v>1032</v>
      </c>
      <c r="B1038" s="170"/>
      <c r="C1038" s="170"/>
      <c r="D1038" s="170"/>
      <c r="E1038" s="170"/>
      <c r="F1038" s="170"/>
      <c r="G1038" s="175"/>
      <c r="H1038" s="175"/>
      <c r="I1038" s="170"/>
      <c r="J1038" s="176"/>
      <c r="K1038" s="153"/>
      <c r="L1038" s="170"/>
      <c r="M1038" s="170"/>
      <c r="N1038" s="170"/>
      <c r="O1038" s="170"/>
      <c r="P1038" s="170"/>
      <c r="Q1038" s="158" t="str">
        <f t="shared" si="45"/>
        <v/>
      </c>
      <c r="R1038" s="159" t="str">
        <f t="shared" si="46"/>
        <v/>
      </c>
      <c r="S1038" s="156"/>
      <c r="T1038" s="157"/>
      <c r="U1038" s="157"/>
      <c r="V1038" s="143"/>
    </row>
    <row r="1039" spans="1:22" ht="15" customHeight="1" x14ac:dyDescent="0.25">
      <c r="A1039" s="152">
        <f t="shared" si="47"/>
        <v>1033</v>
      </c>
      <c r="B1039" s="170"/>
      <c r="C1039" s="170"/>
      <c r="D1039" s="170"/>
      <c r="E1039" s="170"/>
      <c r="F1039" s="170"/>
      <c r="G1039" s="175"/>
      <c r="H1039" s="175"/>
      <c r="I1039" s="170"/>
      <c r="J1039" s="176"/>
      <c r="K1039" s="153"/>
      <c r="L1039" s="170"/>
      <c r="M1039" s="170"/>
      <c r="N1039" s="170"/>
      <c r="O1039" s="170"/>
      <c r="P1039" s="170"/>
      <c r="Q1039" s="158" t="str">
        <f t="shared" si="45"/>
        <v/>
      </c>
      <c r="R1039" s="159" t="str">
        <f t="shared" si="46"/>
        <v/>
      </c>
      <c r="S1039" s="156"/>
      <c r="T1039" s="157"/>
      <c r="U1039" s="157"/>
      <c r="V1039" s="143"/>
    </row>
    <row r="1040" spans="1:22" ht="15" customHeight="1" x14ac:dyDescent="0.25">
      <c r="A1040" s="152">
        <f t="shared" si="47"/>
        <v>1034</v>
      </c>
      <c r="B1040" s="170"/>
      <c r="C1040" s="170"/>
      <c r="D1040" s="170"/>
      <c r="E1040" s="170"/>
      <c r="F1040" s="170"/>
      <c r="G1040" s="175"/>
      <c r="H1040" s="175"/>
      <c r="I1040" s="170"/>
      <c r="J1040" s="176"/>
      <c r="K1040" s="153"/>
      <c r="L1040" s="170"/>
      <c r="M1040" s="170"/>
      <c r="N1040" s="170"/>
      <c r="O1040" s="170"/>
      <c r="P1040" s="170"/>
      <c r="Q1040" s="158" t="str">
        <f t="shared" si="45"/>
        <v/>
      </c>
      <c r="R1040" s="159" t="str">
        <f t="shared" si="46"/>
        <v/>
      </c>
      <c r="S1040" s="156"/>
      <c r="T1040" s="157"/>
      <c r="U1040" s="157"/>
      <c r="V1040" s="143"/>
    </row>
    <row r="1041" spans="1:22" ht="15" customHeight="1" x14ac:dyDescent="0.25">
      <c r="A1041" s="152">
        <f t="shared" si="47"/>
        <v>1035</v>
      </c>
      <c r="B1041" s="170"/>
      <c r="C1041" s="170"/>
      <c r="D1041" s="170"/>
      <c r="E1041" s="170"/>
      <c r="F1041" s="170"/>
      <c r="G1041" s="175"/>
      <c r="H1041" s="175"/>
      <c r="I1041" s="170"/>
      <c r="J1041" s="176"/>
      <c r="K1041" s="153"/>
      <c r="L1041" s="170"/>
      <c r="M1041" s="170"/>
      <c r="N1041" s="170"/>
      <c r="O1041" s="170"/>
      <c r="P1041" s="170"/>
      <c r="Q1041" s="158" t="str">
        <f t="shared" si="45"/>
        <v/>
      </c>
      <c r="R1041" s="159" t="str">
        <f t="shared" si="46"/>
        <v/>
      </c>
      <c r="S1041" s="156"/>
      <c r="T1041" s="157"/>
      <c r="U1041" s="157"/>
      <c r="V1041" s="143"/>
    </row>
    <row r="1042" spans="1:22" ht="15" customHeight="1" x14ac:dyDescent="0.25">
      <c r="A1042" s="152">
        <f t="shared" si="47"/>
        <v>1036</v>
      </c>
      <c r="B1042" s="170"/>
      <c r="C1042" s="170"/>
      <c r="D1042" s="170"/>
      <c r="E1042" s="170"/>
      <c r="F1042" s="170"/>
      <c r="G1042" s="175"/>
      <c r="H1042" s="175"/>
      <c r="I1042" s="170"/>
      <c r="J1042" s="176"/>
      <c r="K1042" s="153"/>
      <c r="L1042" s="170"/>
      <c r="M1042" s="170"/>
      <c r="N1042" s="170"/>
      <c r="O1042" s="170"/>
      <c r="P1042" s="170"/>
      <c r="Q1042" s="158" t="str">
        <f t="shared" si="45"/>
        <v/>
      </c>
      <c r="R1042" s="159" t="str">
        <f t="shared" si="46"/>
        <v/>
      </c>
      <c r="S1042" s="156"/>
      <c r="T1042" s="157"/>
      <c r="U1042" s="157"/>
      <c r="V1042" s="143"/>
    </row>
    <row r="1043" spans="1:22" ht="15" customHeight="1" x14ac:dyDescent="0.25">
      <c r="A1043" s="152">
        <f t="shared" si="47"/>
        <v>1037</v>
      </c>
      <c r="B1043" s="170"/>
      <c r="C1043" s="170"/>
      <c r="D1043" s="170"/>
      <c r="E1043" s="170"/>
      <c r="F1043" s="170"/>
      <c r="G1043" s="175"/>
      <c r="H1043" s="175"/>
      <c r="I1043" s="170"/>
      <c r="J1043" s="176"/>
      <c r="K1043" s="153"/>
      <c r="L1043" s="170"/>
      <c r="M1043" s="170"/>
      <c r="N1043" s="170"/>
      <c r="O1043" s="170"/>
      <c r="P1043" s="170"/>
      <c r="Q1043" s="158" t="str">
        <f t="shared" si="45"/>
        <v/>
      </c>
      <c r="R1043" s="159" t="str">
        <f t="shared" si="46"/>
        <v/>
      </c>
      <c r="S1043" s="156"/>
      <c r="T1043" s="157"/>
      <c r="U1043" s="157"/>
      <c r="V1043" s="143"/>
    </row>
    <row r="1044" spans="1:22" ht="15" customHeight="1" x14ac:dyDescent="0.25">
      <c r="A1044" s="152">
        <f t="shared" si="47"/>
        <v>1038</v>
      </c>
      <c r="B1044" s="170"/>
      <c r="C1044" s="170"/>
      <c r="D1044" s="170"/>
      <c r="E1044" s="170"/>
      <c r="F1044" s="170"/>
      <c r="G1044" s="175"/>
      <c r="H1044" s="175"/>
      <c r="I1044" s="170"/>
      <c r="J1044" s="176"/>
      <c r="K1044" s="153"/>
      <c r="L1044" s="170"/>
      <c r="M1044" s="170"/>
      <c r="N1044" s="170"/>
      <c r="O1044" s="170"/>
      <c r="P1044" s="170"/>
      <c r="Q1044" s="158" t="str">
        <f t="shared" si="45"/>
        <v/>
      </c>
      <c r="R1044" s="159" t="str">
        <f t="shared" si="46"/>
        <v/>
      </c>
      <c r="S1044" s="156"/>
      <c r="T1044" s="157"/>
      <c r="U1044" s="157"/>
      <c r="V1044" s="143"/>
    </row>
    <row r="1045" spans="1:22" ht="15" customHeight="1" x14ac:dyDescent="0.25">
      <c r="A1045" s="152">
        <f t="shared" si="47"/>
        <v>1039</v>
      </c>
      <c r="B1045" s="170"/>
      <c r="C1045" s="170"/>
      <c r="D1045" s="170"/>
      <c r="E1045" s="170"/>
      <c r="F1045" s="170"/>
      <c r="G1045" s="175"/>
      <c r="H1045" s="175"/>
      <c r="I1045" s="170"/>
      <c r="J1045" s="176"/>
      <c r="K1045" s="153"/>
      <c r="L1045" s="170"/>
      <c r="M1045" s="170"/>
      <c r="N1045" s="170"/>
      <c r="O1045" s="170"/>
      <c r="P1045" s="170"/>
      <c r="Q1045" s="158" t="str">
        <f t="shared" si="45"/>
        <v/>
      </c>
      <c r="R1045" s="159" t="str">
        <f t="shared" si="46"/>
        <v/>
      </c>
      <c r="S1045" s="156"/>
      <c r="T1045" s="157"/>
      <c r="U1045" s="157"/>
      <c r="V1045" s="143"/>
    </row>
    <row r="1046" spans="1:22" ht="15" customHeight="1" x14ac:dyDescent="0.25">
      <c r="A1046" s="152">
        <f t="shared" si="47"/>
        <v>1040</v>
      </c>
      <c r="B1046" s="170"/>
      <c r="C1046" s="170"/>
      <c r="D1046" s="170"/>
      <c r="E1046" s="170"/>
      <c r="F1046" s="170"/>
      <c r="G1046" s="175"/>
      <c r="H1046" s="175"/>
      <c r="I1046" s="170"/>
      <c r="J1046" s="176"/>
      <c r="K1046" s="153"/>
      <c r="L1046" s="170"/>
      <c r="M1046" s="170"/>
      <c r="N1046" s="170"/>
      <c r="O1046" s="170"/>
      <c r="P1046" s="170"/>
      <c r="Q1046" s="158" t="str">
        <f t="shared" si="45"/>
        <v/>
      </c>
      <c r="R1046" s="159" t="str">
        <f t="shared" si="46"/>
        <v/>
      </c>
      <c r="S1046" s="156"/>
      <c r="T1046" s="157"/>
      <c r="U1046" s="157"/>
      <c r="V1046" s="143"/>
    </row>
    <row r="1047" spans="1:22" ht="15" customHeight="1" x14ac:dyDescent="0.25">
      <c r="A1047" s="152">
        <f t="shared" si="47"/>
        <v>1041</v>
      </c>
      <c r="B1047" s="170"/>
      <c r="C1047" s="170"/>
      <c r="D1047" s="170"/>
      <c r="E1047" s="170"/>
      <c r="F1047" s="170"/>
      <c r="G1047" s="175"/>
      <c r="H1047" s="175"/>
      <c r="I1047" s="170"/>
      <c r="J1047" s="176"/>
      <c r="K1047" s="153"/>
      <c r="L1047" s="170"/>
      <c r="M1047" s="170"/>
      <c r="N1047" s="170"/>
      <c r="O1047" s="170"/>
      <c r="P1047" s="170"/>
      <c r="Q1047" s="158" t="str">
        <f t="shared" si="45"/>
        <v/>
      </c>
      <c r="R1047" s="159" t="str">
        <f t="shared" si="46"/>
        <v/>
      </c>
      <c r="S1047" s="156"/>
      <c r="T1047" s="157"/>
      <c r="U1047" s="157"/>
      <c r="V1047" s="143"/>
    </row>
    <row r="1048" spans="1:22" ht="15" customHeight="1" x14ac:dyDescent="0.25">
      <c r="A1048" s="152">
        <f t="shared" si="47"/>
        <v>1042</v>
      </c>
      <c r="B1048" s="170"/>
      <c r="C1048" s="170"/>
      <c r="D1048" s="170"/>
      <c r="E1048" s="170"/>
      <c r="F1048" s="170"/>
      <c r="G1048" s="175"/>
      <c r="H1048" s="175"/>
      <c r="I1048" s="170"/>
      <c r="J1048" s="176"/>
      <c r="K1048" s="153"/>
      <c r="L1048" s="170"/>
      <c r="M1048" s="170"/>
      <c r="N1048" s="170"/>
      <c r="O1048" s="170"/>
      <c r="P1048" s="170"/>
      <c r="Q1048" s="158" t="str">
        <f t="shared" si="45"/>
        <v/>
      </c>
      <c r="R1048" s="159" t="str">
        <f t="shared" si="46"/>
        <v/>
      </c>
      <c r="S1048" s="156"/>
      <c r="T1048" s="157"/>
      <c r="U1048" s="157"/>
      <c r="V1048" s="143"/>
    </row>
    <row r="1049" spans="1:22" ht="15" customHeight="1" x14ac:dyDescent="0.25">
      <c r="A1049" s="152">
        <f t="shared" si="47"/>
        <v>1043</v>
      </c>
      <c r="B1049" s="170"/>
      <c r="C1049" s="170"/>
      <c r="D1049" s="170"/>
      <c r="E1049" s="170"/>
      <c r="F1049" s="170"/>
      <c r="G1049" s="175"/>
      <c r="H1049" s="175"/>
      <c r="I1049" s="170"/>
      <c r="J1049" s="176"/>
      <c r="K1049" s="153"/>
      <c r="L1049" s="170"/>
      <c r="M1049" s="170"/>
      <c r="N1049" s="170"/>
      <c r="O1049" s="170"/>
      <c r="P1049" s="170"/>
      <c r="Q1049" s="158" t="str">
        <f t="shared" si="45"/>
        <v/>
      </c>
      <c r="R1049" s="159" t="str">
        <f t="shared" si="46"/>
        <v/>
      </c>
      <c r="S1049" s="156"/>
      <c r="T1049" s="157"/>
      <c r="U1049" s="157"/>
      <c r="V1049" s="143"/>
    </row>
    <row r="1050" spans="1:22" ht="15" customHeight="1" x14ac:dyDescent="0.25">
      <c r="A1050" s="152">
        <f t="shared" si="47"/>
        <v>1044</v>
      </c>
      <c r="B1050" s="170"/>
      <c r="C1050" s="170"/>
      <c r="D1050" s="170"/>
      <c r="E1050" s="170"/>
      <c r="F1050" s="170"/>
      <c r="G1050" s="175"/>
      <c r="H1050" s="175"/>
      <c r="I1050" s="170"/>
      <c r="J1050" s="176"/>
      <c r="K1050" s="153"/>
      <c r="L1050" s="170"/>
      <c r="M1050" s="170"/>
      <c r="N1050" s="170"/>
      <c r="O1050" s="170"/>
      <c r="P1050" s="170"/>
      <c r="Q1050" s="158" t="str">
        <f t="shared" si="45"/>
        <v/>
      </c>
      <c r="R1050" s="159" t="str">
        <f t="shared" si="46"/>
        <v/>
      </c>
      <c r="S1050" s="156"/>
      <c r="T1050" s="157"/>
      <c r="U1050" s="157"/>
      <c r="V1050" s="143"/>
    </row>
    <row r="1051" spans="1:22" ht="15" customHeight="1" x14ac:dyDescent="0.25">
      <c r="A1051" s="152">
        <f t="shared" si="47"/>
        <v>1045</v>
      </c>
      <c r="B1051" s="170"/>
      <c r="C1051" s="170"/>
      <c r="D1051" s="170"/>
      <c r="E1051" s="170"/>
      <c r="F1051" s="170"/>
      <c r="G1051" s="175"/>
      <c r="H1051" s="175"/>
      <c r="I1051" s="170"/>
      <c r="J1051" s="176"/>
      <c r="K1051" s="153"/>
      <c r="L1051" s="170"/>
      <c r="M1051" s="170"/>
      <c r="N1051" s="170"/>
      <c r="O1051" s="170"/>
      <c r="P1051" s="170"/>
      <c r="Q1051" s="158" t="str">
        <f t="shared" si="45"/>
        <v/>
      </c>
      <c r="R1051" s="159" t="str">
        <f t="shared" si="46"/>
        <v/>
      </c>
      <c r="S1051" s="156"/>
      <c r="T1051" s="157"/>
      <c r="U1051" s="157"/>
      <c r="V1051" s="143"/>
    </row>
    <row r="1052" spans="1:22" ht="15" customHeight="1" x14ac:dyDescent="0.25">
      <c r="A1052" s="152">
        <f t="shared" si="47"/>
        <v>1046</v>
      </c>
      <c r="B1052" s="170"/>
      <c r="C1052" s="170"/>
      <c r="D1052" s="170"/>
      <c r="E1052" s="170"/>
      <c r="F1052" s="170"/>
      <c r="G1052" s="175"/>
      <c r="H1052" s="175"/>
      <c r="I1052" s="170"/>
      <c r="J1052" s="176"/>
      <c r="K1052" s="153"/>
      <c r="L1052" s="170"/>
      <c r="M1052" s="170"/>
      <c r="N1052" s="170"/>
      <c r="O1052" s="170"/>
      <c r="P1052" s="170"/>
      <c r="Q1052" s="158" t="str">
        <f t="shared" si="45"/>
        <v/>
      </c>
      <c r="R1052" s="159" t="str">
        <f t="shared" si="46"/>
        <v/>
      </c>
      <c r="S1052" s="156"/>
      <c r="T1052" s="157"/>
      <c r="U1052" s="157"/>
      <c r="V1052" s="143"/>
    </row>
    <row r="1053" spans="1:22" ht="15" customHeight="1" x14ac:dyDescent="0.25">
      <c r="A1053" s="152">
        <f t="shared" si="47"/>
        <v>1047</v>
      </c>
      <c r="B1053" s="170"/>
      <c r="C1053" s="170"/>
      <c r="D1053" s="170"/>
      <c r="E1053" s="170"/>
      <c r="F1053" s="170"/>
      <c r="G1053" s="175"/>
      <c r="H1053" s="175"/>
      <c r="I1053" s="170"/>
      <c r="J1053" s="176"/>
      <c r="K1053" s="153"/>
      <c r="L1053" s="170"/>
      <c r="M1053" s="170"/>
      <c r="N1053" s="170"/>
      <c r="O1053" s="170"/>
      <c r="P1053" s="170"/>
      <c r="Q1053" s="158" t="str">
        <f t="shared" si="45"/>
        <v/>
      </c>
      <c r="R1053" s="159" t="str">
        <f t="shared" si="46"/>
        <v/>
      </c>
      <c r="S1053" s="156"/>
      <c r="T1053" s="157"/>
      <c r="U1053" s="157"/>
      <c r="V1053" s="143"/>
    </row>
    <row r="1054" spans="1:22" ht="15" customHeight="1" x14ac:dyDescent="0.25">
      <c r="A1054" s="152">
        <f t="shared" si="47"/>
        <v>1048</v>
      </c>
      <c r="B1054" s="170"/>
      <c r="C1054" s="170"/>
      <c r="D1054" s="170"/>
      <c r="E1054" s="170"/>
      <c r="F1054" s="170"/>
      <c r="G1054" s="175"/>
      <c r="H1054" s="175"/>
      <c r="I1054" s="170"/>
      <c r="J1054" s="176"/>
      <c r="K1054" s="153"/>
      <c r="L1054" s="170"/>
      <c r="M1054" s="170"/>
      <c r="N1054" s="170"/>
      <c r="O1054" s="170"/>
      <c r="P1054" s="170"/>
      <c r="Q1054" s="158" t="str">
        <f t="shared" si="45"/>
        <v/>
      </c>
      <c r="R1054" s="159" t="str">
        <f t="shared" si="46"/>
        <v/>
      </c>
      <c r="S1054" s="156"/>
      <c r="T1054" s="157"/>
      <c r="U1054" s="157"/>
      <c r="V1054" s="143"/>
    </row>
    <row r="1055" spans="1:22" ht="15" customHeight="1" x14ac:dyDescent="0.25">
      <c r="A1055" s="152">
        <f t="shared" si="47"/>
        <v>1049</v>
      </c>
      <c r="B1055" s="170"/>
      <c r="C1055" s="170"/>
      <c r="D1055" s="170"/>
      <c r="E1055" s="170"/>
      <c r="F1055" s="170"/>
      <c r="G1055" s="175"/>
      <c r="H1055" s="175"/>
      <c r="I1055" s="170"/>
      <c r="J1055" s="176"/>
      <c r="K1055" s="153"/>
      <c r="L1055" s="170"/>
      <c r="M1055" s="170"/>
      <c r="N1055" s="170"/>
      <c r="O1055" s="170"/>
      <c r="P1055" s="170"/>
      <c r="Q1055" s="158" t="str">
        <f t="shared" si="45"/>
        <v/>
      </c>
      <c r="R1055" s="159" t="str">
        <f t="shared" si="46"/>
        <v/>
      </c>
      <c r="S1055" s="156"/>
      <c r="T1055" s="157"/>
      <c r="U1055" s="157"/>
      <c r="V1055" s="143"/>
    </row>
    <row r="1056" spans="1:22" ht="15" customHeight="1" x14ac:dyDescent="0.25">
      <c r="A1056" s="152">
        <f t="shared" si="47"/>
        <v>1050</v>
      </c>
      <c r="B1056" s="170"/>
      <c r="C1056" s="170"/>
      <c r="D1056" s="170"/>
      <c r="E1056" s="170"/>
      <c r="F1056" s="170"/>
      <c r="G1056" s="175"/>
      <c r="H1056" s="175"/>
      <c r="I1056" s="170"/>
      <c r="J1056" s="176"/>
      <c r="K1056" s="153"/>
      <c r="L1056" s="170"/>
      <c r="M1056" s="170"/>
      <c r="N1056" s="170"/>
      <c r="O1056" s="170"/>
      <c r="P1056" s="170"/>
      <c r="Q1056" s="158" t="str">
        <f t="shared" si="45"/>
        <v/>
      </c>
      <c r="R1056" s="159" t="str">
        <f t="shared" si="46"/>
        <v/>
      </c>
      <c r="S1056" s="156"/>
      <c r="T1056" s="157"/>
      <c r="U1056" s="157"/>
      <c r="V1056" s="143"/>
    </row>
    <row r="1057" spans="1:22" ht="15" customHeight="1" x14ac:dyDescent="0.25">
      <c r="A1057" s="152">
        <f t="shared" si="47"/>
        <v>1051</v>
      </c>
      <c r="B1057" s="170"/>
      <c r="C1057" s="170"/>
      <c r="D1057" s="170"/>
      <c r="E1057" s="170"/>
      <c r="F1057" s="170"/>
      <c r="G1057" s="175"/>
      <c r="H1057" s="175"/>
      <c r="I1057" s="170"/>
      <c r="J1057" s="176"/>
      <c r="K1057" s="153"/>
      <c r="L1057" s="170"/>
      <c r="M1057" s="170"/>
      <c r="N1057" s="170"/>
      <c r="O1057" s="170"/>
      <c r="P1057" s="170"/>
      <c r="Q1057" s="158" t="str">
        <f t="shared" si="45"/>
        <v/>
      </c>
      <c r="R1057" s="159" t="str">
        <f t="shared" si="46"/>
        <v/>
      </c>
      <c r="S1057" s="156"/>
      <c r="T1057" s="157"/>
      <c r="U1057" s="157"/>
      <c r="V1057" s="143"/>
    </row>
    <row r="1058" spans="1:22" ht="15" customHeight="1" x14ac:dyDescent="0.25">
      <c r="A1058" s="152">
        <f t="shared" si="47"/>
        <v>1052</v>
      </c>
      <c r="B1058" s="170"/>
      <c r="C1058" s="170"/>
      <c r="D1058" s="170"/>
      <c r="E1058" s="170"/>
      <c r="F1058" s="170"/>
      <c r="G1058" s="175"/>
      <c r="H1058" s="175"/>
      <c r="I1058" s="170"/>
      <c r="J1058" s="176"/>
      <c r="K1058" s="153"/>
      <c r="L1058" s="170"/>
      <c r="M1058" s="170"/>
      <c r="N1058" s="170"/>
      <c r="O1058" s="170"/>
      <c r="P1058" s="170"/>
      <c r="Q1058" s="158" t="str">
        <f t="shared" si="45"/>
        <v/>
      </c>
      <c r="R1058" s="159" t="str">
        <f t="shared" si="46"/>
        <v/>
      </c>
      <c r="S1058" s="156"/>
      <c r="T1058" s="157"/>
      <c r="U1058" s="157"/>
      <c r="V1058" s="143"/>
    </row>
    <row r="1059" spans="1:22" ht="15" customHeight="1" x14ac:dyDescent="0.25">
      <c r="A1059" s="152">
        <f t="shared" si="47"/>
        <v>1053</v>
      </c>
      <c r="B1059" s="170"/>
      <c r="C1059" s="170"/>
      <c r="D1059" s="170"/>
      <c r="E1059" s="170"/>
      <c r="F1059" s="170"/>
      <c r="G1059" s="175"/>
      <c r="H1059" s="175"/>
      <c r="I1059" s="170"/>
      <c r="J1059" s="176"/>
      <c r="K1059" s="153"/>
      <c r="L1059" s="170"/>
      <c r="M1059" s="170"/>
      <c r="N1059" s="170"/>
      <c r="O1059" s="170"/>
      <c r="P1059" s="170"/>
      <c r="Q1059" s="158" t="str">
        <f t="shared" si="45"/>
        <v/>
      </c>
      <c r="R1059" s="159" t="str">
        <f t="shared" si="46"/>
        <v/>
      </c>
      <c r="S1059" s="156"/>
      <c r="T1059" s="157"/>
      <c r="U1059" s="157"/>
      <c r="V1059" s="143"/>
    </row>
    <row r="1060" spans="1:22" ht="15" customHeight="1" x14ac:dyDescent="0.25">
      <c r="A1060" s="152">
        <f t="shared" si="47"/>
        <v>1054</v>
      </c>
      <c r="B1060" s="170"/>
      <c r="C1060" s="170"/>
      <c r="D1060" s="170"/>
      <c r="E1060" s="170"/>
      <c r="F1060" s="170"/>
      <c r="G1060" s="175"/>
      <c r="H1060" s="175"/>
      <c r="I1060" s="170"/>
      <c r="J1060" s="176"/>
      <c r="K1060" s="153"/>
      <c r="L1060" s="170"/>
      <c r="M1060" s="170"/>
      <c r="N1060" s="170"/>
      <c r="O1060" s="170"/>
      <c r="P1060" s="170"/>
      <c r="Q1060" s="158" t="str">
        <f t="shared" si="45"/>
        <v/>
      </c>
      <c r="R1060" s="159" t="str">
        <f t="shared" si="46"/>
        <v/>
      </c>
      <c r="S1060" s="156"/>
      <c r="T1060" s="157"/>
      <c r="U1060" s="157"/>
      <c r="V1060" s="143"/>
    </row>
    <row r="1061" spans="1:22" ht="15" customHeight="1" x14ac:dyDescent="0.25">
      <c r="A1061" s="152">
        <f t="shared" si="47"/>
        <v>1055</v>
      </c>
      <c r="B1061" s="170"/>
      <c r="C1061" s="170"/>
      <c r="D1061" s="170"/>
      <c r="E1061" s="170"/>
      <c r="F1061" s="170"/>
      <c r="G1061" s="175"/>
      <c r="H1061" s="175"/>
      <c r="I1061" s="170"/>
      <c r="J1061" s="176"/>
      <c r="K1061" s="153"/>
      <c r="L1061" s="170"/>
      <c r="M1061" s="170"/>
      <c r="N1061" s="170"/>
      <c r="O1061" s="170"/>
      <c r="P1061" s="170"/>
      <c r="Q1061" s="158" t="str">
        <f t="shared" si="45"/>
        <v/>
      </c>
      <c r="R1061" s="159" t="str">
        <f t="shared" si="46"/>
        <v/>
      </c>
      <c r="S1061" s="156"/>
      <c r="T1061" s="157"/>
      <c r="U1061" s="157"/>
      <c r="V1061" s="143"/>
    </row>
    <row r="1062" spans="1:22" ht="15" customHeight="1" x14ac:dyDescent="0.25">
      <c r="A1062" s="152">
        <f t="shared" si="47"/>
        <v>1056</v>
      </c>
      <c r="B1062" s="170"/>
      <c r="C1062" s="170"/>
      <c r="D1062" s="170"/>
      <c r="E1062" s="170"/>
      <c r="F1062" s="170"/>
      <c r="G1062" s="175"/>
      <c r="H1062" s="175"/>
      <c r="I1062" s="170"/>
      <c r="J1062" s="176"/>
      <c r="K1062" s="153"/>
      <c r="L1062" s="170"/>
      <c r="M1062" s="170"/>
      <c r="N1062" s="170"/>
      <c r="O1062" s="170"/>
      <c r="P1062" s="170"/>
      <c r="Q1062" s="158" t="str">
        <f t="shared" si="45"/>
        <v/>
      </c>
      <c r="R1062" s="159" t="str">
        <f t="shared" si="46"/>
        <v/>
      </c>
      <c r="S1062" s="156"/>
      <c r="T1062" s="157"/>
      <c r="U1062" s="157"/>
      <c r="V1062" s="143"/>
    </row>
    <row r="1063" spans="1:22" ht="15" customHeight="1" x14ac:dyDescent="0.25">
      <c r="A1063" s="152">
        <f t="shared" si="47"/>
        <v>1057</v>
      </c>
      <c r="B1063" s="170"/>
      <c r="C1063" s="170"/>
      <c r="D1063" s="170"/>
      <c r="E1063" s="170"/>
      <c r="F1063" s="170"/>
      <c r="G1063" s="175"/>
      <c r="H1063" s="175"/>
      <c r="I1063" s="170"/>
      <c r="J1063" s="176"/>
      <c r="K1063" s="153"/>
      <c r="L1063" s="170"/>
      <c r="M1063" s="170"/>
      <c r="N1063" s="170"/>
      <c r="O1063" s="170"/>
      <c r="P1063" s="170"/>
      <c r="Q1063" s="158" t="str">
        <f t="shared" si="45"/>
        <v/>
      </c>
      <c r="R1063" s="159" t="str">
        <f t="shared" si="46"/>
        <v/>
      </c>
      <c r="S1063" s="156"/>
      <c r="T1063" s="157"/>
      <c r="U1063" s="157"/>
      <c r="V1063" s="143"/>
    </row>
    <row r="1064" spans="1:22" ht="15" customHeight="1" x14ac:dyDescent="0.25">
      <c r="A1064" s="152">
        <f t="shared" si="47"/>
        <v>1058</v>
      </c>
      <c r="B1064" s="170"/>
      <c r="C1064" s="170"/>
      <c r="D1064" s="170"/>
      <c r="E1064" s="170"/>
      <c r="F1064" s="170"/>
      <c r="G1064" s="175"/>
      <c r="H1064" s="175"/>
      <c r="I1064" s="170"/>
      <c r="J1064" s="176"/>
      <c r="K1064" s="153"/>
      <c r="L1064" s="170"/>
      <c r="M1064" s="170"/>
      <c r="N1064" s="170"/>
      <c r="O1064" s="170"/>
      <c r="P1064" s="170"/>
      <c r="Q1064" s="158" t="str">
        <f t="shared" si="45"/>
        <v/>
      </c>
      <c r="R1064" s="159" t="str">
        <f t="shared" si="46"/>
        <v/>
      </c>
      <c r="S1064" s="156"/>
      <c r="T1064" s="157"/>
      <c r="U1064" s="157"/>
      <c r="V1064" s="143"/>
    </row>
    <row r="1065" spans="1:22" ht="15" customHeight="1" x14ac:dyDescent="0.25">
      <c r="A1065" s="152">
        <f t="shared" si="47"/>
        <v>1059</v>
      </c>
      <c r="B1065" s="170"/>
      <c r="C1065" s="170"/>
      <c r="D1065" s="170"/>
      <c r="E1065" s="170"/>
      <c r="F1065" s="170"/>
      <c r="G1065" s="175"/>
      <c r="H1065" s="175"/>
      <c r="I1065" s="170"/>
      <c r="J1065" s="176"/>
      <c r="K1065" s="153"/>
      <c r="L1065" s="170"/>
      <c r="M1065" s="170"/>
      <c r="N1065" s="170"/>
      <c r="O1065" s="170"/>
      <c r="P1065" s="170"/>
      <c r="Q1065" s="158" t="str">
        <f t="shared" si="45"/>
        <v/>
      </c>
      <c r="R1065" s="159" t="str">
        <f t="shared" si="46"/>
        <v/>
      </c>
      <c r="S1065" s="156"/>
      <c r="T1065" s="157"/>
      <c r="U1065" s="157"/>
      <c r="V1065" s="143"/>
    </row>
    <row r="1066" spans="1:22" ht="15" customHeight="1" x14ac:dyDescent="0.25">
      <c r="A1066" s="152">
        <f t="shared" si="47"/>
        <v>1060</v>
      </c>
      <c r="B1066" s="170"/>
      <c r="C1066" s="170"/>
      <c r="D1066" s="170"/>
      <c r="E1066" s="170"/>
      <c r="F1066" s="170"/>
      <c r="G1066" s="175"/>
      <c r="H1066" s="175"/>
      <c r="I1066" s="170"/>
      <c r="J1066" s="176"/>
      <c r="K1066" s="153"/>
      <c r="L1066" s="170"/>
      <c r="M1066" s="170"/>
      <c r="N1066" s="170"/>
      <c r="O1066" s="170"/>
      <c r="P1066" s="170"/>
      <c r="Q1066" s="158" t="str">
        <f t="shared" si="45"/>
        <v/>
      </c>
      <c r="R1066" s="159" t="str">
        <f t="shared" si="46"/>
        <v/>
      </c>
      <c r="S1066" s="156"/>
      <c r="T1066" s="157"/>
      <c r="U1066" s="157"/>
      <c r="V1066" s="143"/>
    </row>
    <row r="1067" spans="1:22" ht="15" customHeight="1" x14ac:dyDescent="0.25">
      <c r="A1067" s="152">
        <f t="shared" si="47"/>
        <v>1061</v>
      </c>
      <c r="B1067" s="170"/>
      <c r="C1067" s="170"/>
      <c r="D1067" s="170"/>
      <c r="E1067" s="170"/>
      <c r="F1067" s="170"/>
      <c r="G1067" s="175"/>
      <c r="H1067" s="175"/>
      <c r="I1067" s="170"/>
      <c r="J1067" s="176"/>
      <c r="K1067" s="153"/>
      <c r="L1067" s="170"/>
      <c r="M1067" s="170"/>
      <c r="N1067" s="170"/>
      <c r="O1067" s="170"/>
      <c r="P1067" s="170"/>
      <c r="Q1067" s="158" t="str">
        <f t="shared" si="45"/>
        <v/>
      </c>
      <c r="R1067" s="159" t="str">
        <f t="shared" si="46"/>
        <v/>
      </c>
      <c r="S1067" s="156"/>
      <c r="T1067" s="157"/>
      <c r="U1067" s="157"/>
      <c r="V1067" s="143"/>
    </row>
    <row r="1068" spans="1:22" ht="15" customHeight="1" x14ac:dyDescent="0.25">
      <c r="A1068" s="152">
        <f t="shared" si="47"/>
        <v>1062</v>
      </c>
      <c r="B1068" s="170"/>
      <c r="C1068" s="170"/>
      <c r="D1068" s="170"/>
      <c r="E1068" s="170"/>
      <c r="F1068" s="170"/>
      <c r="G1068" s="175"/>
      <c r="H1068" s="175"/>
      <c r="I1068" s="170"/>
      <c r="J1068" s="176"/>
      <c r="K1068" s="153"/>
      <c r="L1068" s="170"/>
      <c r="M1068" s="170"/>
      <c r="N1068" s="170"/>
      <c r="O1068" s="170"/>
      <c r="P1068" s="170"/>
      <c r="Q1068" s="158" t="str">
        <f t="shared" si="45"/>
        <v/>
      </c>
      <c r="R1068" s="159" t="str">
        <f t="shared" si="46"/>
        <v/>
      </c>
      <c r="S1068" s="156"/>
      <c r="T1068" s="157"/>
      <c r="U1068" s="157"/>
      <c r="V1068" s="143"/>
    </row>
    <row r="1069" spans="1:22" ht="15" customHeight="1" x14ac:dyDescent="0.25">
      <c r="A1069" s="152">
        <f t="shared" si="47"/>
        <v>1063</v>
      </c>
      <c r="B1069" s="170"/>
      <c r="C1069" s="170"/>
      <c r="D1069" s="170"/>
      <c r="E1069" s="170"/>
      <c r="F1069" s="170"/>
      <c r="G1069" s="175"/>
      <c r="H1069" s="175"/>
      <c r="I1069" s="170"/>
      <c r="J1069" s="176"/>
      <c r="K1069" s="153"/>
      <c r="L1069" s="170"/>
      <c r="M1069" s="170"/>
      <c r="N1069" s="170"/>
      <c r="O1069" s="170"/>
      <c r="P1069" s="170"/>
      <c r="Q1069" s="158" t="str">
        <f t="shared" si="45"/>
        <v/>
      </c>
      <c r="R1069" s="159" t="str">
        <f t="shared" si="46"/>
        <v/>
      </c>
      <c r="S1069" s="156"/>
      <c r="T1069" s="157"/>
      <c r="U1069" s="157"/>
      <c r="V1069" s="143"/>
    </row>
    <row r="1070" spans="1:22" ht="15" customHeight="1" x14ac:dyDescent="0.25">
      <c r="A1070" s="152">
        <f t="shared" si="47"/>
        <v>1064</v>
      </c>
      <c r="B1070" s="170"/>
      <c r="C1070" s="170"/>
      <c r="D1070" s="170"/>
      <c r="E1070" s="170"/>
      <c r="F1070" s="170"/>
      <c r="G1070" s="175"/>
      <c r="H1070" s="175"/>
      <c r="I1070" s="170"/>
      <c r="J1070" s="176"/>
      <c r="K1070" s="153"/>
      <c r="L1070" s="170"/>
      <c r="M1070" s="170"/>
      <c r="N1070" s="170"/>
      <c r="O1070" s="170"/>
      <c r="P1070" s="170"/>
      <c r="Q1070" s="158" t="str">
        <f t="shared" si="45"/>
        <v/>
      </c>
      <c r="R1070" s="159" t="str">
        <f t="shared" si="46"/>
        <v/>
      </c>
      <c r="S1070" s="156"/>
      <c r="T1070" s="157"/>
      <c r="U1070" s="157"/>
      <c r="V1070" s="143"/>
    </row>
    <row r="1071" spans="1:22" ht="15" customHeight="1" x14ac:dyDescent="0.25">
      <c r="A1071" s="152">
        <f t="shared" si="47"/>
        <v>1065</v>
      </c>
      <c r="B1071" s="170"/>
      <c r="C1071" s="170"/>
      <c r="D1071" s="170"/>
      <c r="E1071" s="170"/>
      <c r="F1071" s="170"/>
      <c r="G1071" s="175"/>
      <c r="H1071" s="175"/>
      <c r="I1071" s="170"/>
      <c r="J1071" s="176"/>
      <c r="K1071" s="153"/>
      <c r="L1071" s="170"/>
      <c r="M1071" s="170"/>
      <c r="N1071" s="170"/>
      <c r="O1071" s="170"/>
      <c r="P1071" s="170"/>
      <c r="Q1071" s="158" t="str">
        <f t="shared" si="45"/>
        <v/>
      </c>
      <c r="R1071" s="159" t="str">
        <f t="shared" si="46"/>
        <v/>
      </c>
      <c r="S1071" s="156"/>
      <c r="T1071" s="157"/>
      <c r="U1071" s="157"/>
      <c r="V1071" s="143"/>
    </row>
    <row r="1072" spans="1:22" ht="15" customHeight="1" x14ac:dyDescent="0.25">
      <c r="A1072" s="152">
        <f t="shared" si="47"/>
        <v>1066</v>
      </c>
      <c r="B1072" s="170"/>
      <c r="C1072" s="170"/>
      <c r="D1072" s="170"/>
      <c r="E1072" s="170"/>
      <c r="F1072" s="170"/>
      <c r="G1072" s="175"/>
      <c r="H1072" s="175"/>
      <c r="I1072" s="170"/>
      <c r="J1072" s="176"/>
      <c r="K1072" s="153"/>
      <c r="L1072" s="170"/>
      <c r="M1072" s="170"/>
      <c r="N1072" s="170"/>
      <c r="O1072" s="170"/>
      <c r="P1072" s="170"/>
      <c r="Q1072" s="158" t="str">
        <f t="shared" si="45"/>
        <v/>
      </c>
      <c r="R1072" s="159" t="str">
        <f t="shared" si="46"/>
        <v/>
      </c>
      <c r="S1072" s="156"/>
      <c r="T1072" s="157"/>
      <c r="U1072" s="157"/>
      <c r="V1072" s="143"/>
    </row>
    <row r="1073" spans="1:22" ht="15" customHeight="1" x14ac:dyDescent="0.25">
      <c r="A1073" s="152">
        <f t="shared" si="47"/>
        <v>1067</v>
      </c>
      <c r="B1073" s="170"/>
      <c r="C1073" s="170"/>
      <c r="D1073" s="170"/>
      <c r="E1073" s="170"/>
      <c r="F1073" s="170"/>
      <c r="G1073" s="175"/>
      <c r="H1073" s="175"/>
      <c r="I1073" s="170"/>
      <c r="J1073" s="176"/>
      <c r="K1073" s="153"/>
      <c r="L1073" s="170"/>
      <c r="M1073" s="170"/>
      <c r="N1073" s="170"/>
      <c r="O1073" s="170"/>
      <c r="P1073" s="170"/>
      <c r="Q1073" s="158" t="str">
        <f t="shared" si="45"/>
        <v/>
      </c>
      <c r="R1073" s="159" t="str">
        <f t="shared" si="46"/>
        <v/>
      </c>
      <c r="S1073" s="156"/>
      <c r="T1073" s="157"/>
      <c r="U1073" s="157"/>
      <c r="V1073" s="143"/>
    </row>
    <row r="1074" spans="1:22" ht="15" customHeight="1" x14ac:dyDescent="0.25">
      <c r="A1074" s="152">
        <f t="shared" si="47"/>
        <v>1068</v>
      </c>
      <c r="B1074" s="170"/>
      <c r="C1074" s="170"/>
      <c r="D1074" s="170"/>
      <c r="E1074" s="170"/>
      <c r="F1074" s="170"/>
      <c r="G1074" s="175"/>
      <c r="H1074" s="175"/>
      <c r="I1074" s="170"/>
      <c r="J1074" s="176"/>
      <c r="K1074" s="153"/>
      <c r="L1074" s="170"/>
      <c r="M1074" s="170"/>
      <c r="N1074" s="170"/>
      <c r="O1074" s="170"/>
      <c r="P1074" s="170"/>
      <c r="Q1074" s="158" t="str">
        <f t="shared" si="45"/>
        <v/>
      </c>
      <c r="R1074" s="159" t="str">
        <f t="shared" si="46"/>
        <v/>
      </c>
      <c r="S1074" s="156"/>
      <c r="T1074" s="157"/>
      <c r="U1074" s="157"/>
      <c r="V1074" s="143"/>
    </row>
    <row r="1075" spans="1:22" ht="15" customHeight="1" x14ac:dyDescent="0.25">
      <c r="A1075" s="152">
        <f t="shared" si="47"/>
        <v>1069</v>
      </c>
      <c r="B1075" s="170"/>
      <c r="C1075" s="170"/>
      <c r="D1075" s="170"/>
      <c r="E1075" s="170"/>
      <c r="F1075" s="170"/>
      <c r="G1075" s="175"/>
      <c r="H1075" s="175"/>
      <c r="I1075" s="170"/>
      <c r="J1075" s="176"/>
      <c r="K1075" s="153"/>
      <c r="L1075" s="170"/>
      <c r="M1075" s="170"/>
      <c r="N1075" s="170"/>
      <c r="O1075" s="170"/>
      <c r="P1075" s="170"/>
      <c r="Q1075" s="158" t="str">
        <f t="shared" si="45"/>
        <v/>
      </c>
      <c r="R1075" s="159" t="str">
        <f t="shared" si="46"/>
        <v/>
      </c>
      <c r="S1075" s="156"/>
      <c r="T1075" s="157"/>
      <c r="U1075" s="157"/>
      <c r="V1075" s="143"/>
    </row>
    <row r="1076" spans="1:22" ht="15" customHeight="1" x14ac:dyDescent="0.25">
      <c r="A1076" s="152">
        <f t="shared" si="47"/>
        <v>1070</v>
      </c>
      <c r="B1076" s="170"/>
      <c r="C1076" s="170"/>
      <c r="D1076" s="170"/>
      <c r="E1076" s="170"/>
      <c r="F1076" s="170"/>
      <c r="G1076" s="175"/>
      <c r="H1076" s="175"/>
      <c r="I1076" s="170"/>
      <c r="J1076" s="176"/>
      <c r="K1076" s="153"/>
      <c r="L1076" s="170"/>
      <c r="M1076" s="170"/>
      <c r="N1076" s="170"/>
      <c r="O1076" s="170"/>
      <c r="P1076" s="170"/>
      <c r="Q1076" s="158" t="str">
        <f t="shared" si="45"/>
        <v/>
      </c>
      <c r="R1076" s="159" t="str">
        <f t="shared" si="46"/>
        <v/>
      </c>
      <c r="S1076" s="156"/>
      <c r="T1076" s="157"/>
      <c r="U1076" s="157"/>
      <c r="V1076" s="143"/>
    </row>
    <row r="1077" spans="1:22" ht="15" customHeight="1" x14ac:dyDescent="0.25">
      <c r="A1077" s="152">
        <f t="shared" si="47"/>
        <v>1071</v>
      </c>
      <c r="B1077" s="170"/>
      <c r="C1077" s="170"/>
      <c r="D1077" s="170"/>
      <c r="E1077" s="170"/>
      <c r="F1077" s="170"/>
      <c r="G1077" s="175"/>
      <c r="H1077" s="175"/>
      <c r="I1077" s="170"/>
      <c r="J1077" s="176"/>
      <c r="K1077" s="153"/>
      <c r="L1077" s="170"/>
      <c r="M1077" s="170"/>
      <c r="N1077" s="170"/>
      <c r="O1077" s="170"/>
      <c r="P1077" s="170"/>
      <c r="Q1077" s="158" t="str">
        <f t="shared" si="45"/>
        <v/>
      </c>
      <c r="R1077" s="159" t="str">
        <f t="shared" si="46"/>
        <v/>
      </c>
      <c r="S1077" s="156"/>
      <c r="T1077" s="157"/>
      <c r="U1077" s="157"/>
      <c r="V1077" s="143"/>
    </row>
    <row r="1078" spans="1:22" ht="15" customHeight="1" x14ac:dyDescent="0.25">
      <c r="A1078" s="152">
        <f t="shared" si="47"/>
        <v>1072</v>
      </c>
      <c r="B1078" s="170"/>
      <c r="C1078" s="170"/>
      <c r="D1078" s="170"/>
      <c r="E1078" s="170"/>
      <c r="F1078" s="170"/>
      <c r="G1078" s="175"/>
      <c r="H1078" s="175"/>
      <c r="I1078" s="170"/>
      <c r="J1078" s="176"/>
      <c r="K1078" s="153"/>
      <c r="L1078" s="170"/>
      <c r="M1078" s="170"/>
      <c r="N1078" s="170"/>
      <c r="O1078" s="170"/>
      <c r="P1078" s="170"/>
      <c r="Q1078" s="158" t="str">
        <f t="shared" si="45"/>
        <v/>
      </c>
      <c r="R1078" s="159" t="str">
        <f t="shared" si="46"/>
        <v/>
      </c>
      <c r="S1078" s="156"/>
      <c r="T1078" s="157"/>
      <c r="U1078" s="157"/>
      <c r="V1078" s="143"/>
    </row>
    <row r="1079" spans="1:22" ht="15" customHeight="1" x14ac:dyDescent="0.25">
      <c r="A1079" s="152">
        <f t="shared" si="47"/>
        <v>1073</v>
      </c>
      <c r="B1079" s="170"/>
      <c r="C1079" s="170"/>
      <c r="D1079" s="170"/>
      <c r="E1079" s="170"/>
      <c r="F1079" s="170"/>
      <c r="G1079" s="175"/>
      <c r="H1079" s="175"/>
      <c r="I1079" s="170"/>
      <c r="J1079" s="176"/>
      <c r="K1079" s="153"/>
      <c r="L1079" s="170"/>
      <c r="M1079" s="170"/>
      <c r="N1079" s="170"/>
      <c r="O1079" s="170"/>
      <c r="P1079" s="170"/>
      <c r="Q1079" s="158" t="str">
        <f t="shared" si="45"/>
        <v/>
      </c>
      <c r="R1079" s="159" t="str">
        <f t="shared" si="46"/>
        <v/>
      </c>
      <c r="S1079" s="156"/>
      <c r="T1079" s="157"/>
      <c r="U1079" s="157"/>
      <c r="V1079" s="143"/>
    </row>
    <row r="1080" spans="1:22" ht="15" customHeight="1" x14ac:dyDescent="0.25">
      <c r="A1080" s="152">
        <f t="shared" si="47"/>
        <v>1074</v>
      </c>
      <c r="B1080" s="170"/>
      <c r="C1080" s="170"/>
      <c r="D1080" s="170"/>
      <c r="E1080" s="170"/>
      <c r="F1080" s="170"/>
      <c r="G1080" s="175"/>
      <c r="H1080" s="175"/>
      <c r="I1080" s="170"/>
      <c r="J1080" s="176"/>
      <c r="K1080" s="153"/>
      <c r="L1080" s="170"/>
      <c r="M1080" s="170"/>
      <c r="N1080" s="170"/>
      <c r="O1080" s="170"/>
      <c r="P1080" s="170"/>
      <c r="Q1080" s="158" t="str">
        <f t="shared" si="45"/>
        <v/>
      </c>
      <c r="R1080" s="159" t="str">
        <f t="shared" si="46"/>
        <v/>
      </c>
      <c r="S1080" s="156"/>
      <c r="T1080" s="157"/>
      <c r="U1080" s="157"/>
      <c r="V1080" s="143"/>
    </row>
    <row r="1081" spans="1:22" ht="15" customHeight="1" x14ac:dyDescent="0.25">
      <c r="A1081" s="152">
        <f t="shared" si="47"/>
        <v>1075</v>
      </c>
      <c r="B1081" s="170"/>
      <c r="C1081" s="170"/>
      <c r="D1081" s="170"/>
      <c r="E1081" s="170"/>
      <c r="F1081" s="170"/>
      <c r="G1081" s="175"/>
      <c r="H1081" s="175"/>
      <c r="I1081" s="170"/>
      <c r="J1081" s="176"/>
      <c r="K1081" s="153"/>
      <c r="L1081" s="170"/>
      <c r="M1081" s="170"/>
      <c r="N1081" s="170"/>
      <c r="O1081" s="170"/>
      <c r="P1081" s="170"/>
      <c r="Q1081" s="158" t="str">
        <f t="shared" si="45"/>
        <v/>
      </c>
      <c r="R1081" s="159" t="str">
        <f t="shared" si="46"/>
        <v/>
      </c>
      <c r="S1081" s="156"/>
      <c r="T1081" s="157"/>
      <c r="U1081" s="157"/>
      <c r="V1081" s="143"/>
    </row>
    <row r="1082" spans="1:22" ht="15" customHeight="1" x14ac:dyDescent="0.25">
      <c r="A1082" s="152">
        <f t="shared" si="47"/>
        <v>1076</v>
      </c>
      <c r="B1082" s="170"/>
      <c r="C1082" s="170"/>
      <c r="D1082" s="170"/>
      <c r="E1082" s="170"/>
      <c r="F1082" s="170"/>
      <c r="G1082" s="175"/>
      <c r="H1082" s="175"/>
      <c r="I1082" s="170"/>
      <c r="J1082" s="176"/>
      <c r="K1082" s="153"/>
      <c r="L1082" s="170"/>
      <c r="M1082" s="170"/>
      <c r="N1082" s="170"/>
      <c r="O1082" s="170"/>
      <c r="P1082" s="170"/>
      <c r="Q1082" s="158" t="str">
        <f t="shared" si="45"/>
        <v/>
      </c>
      <c r="R1082" s="159" t="str">
        <f t="shared" si="46"/>
        <v/>
      </c>
      <c r="S1082" s="156"/>
      <c r="T1082" s="157"/>
      <c r="U1082" s="157"/>
      <c r="V1082" s="143"/>
    </row>
    <row r="1083" spans="1:22" ht="15" customHeight="1" x14ac:dyDescent="0.25">
      <c r="A1083" s="152">
        <f t="shared" si="47"/>
        <v>1077</v>
      </c>
      <c r="B1083" s="170"/>
      <c r="C1083" s="170"/>
      <c r="D1083" s="170"/>
      <c r="E1083" s="170"/>
      <c r="F1083" s="170"/>
      <c r="G1083" s="175"/>
      <c r="H1083" s="175"/>
      <c r="I1083" s="170"/>
      <c r="J1083" s="176"/>
      <c r="K1083" s="153"/>
      <c r="L1083" s="170"/>
      <c r="M1083" s="170"/>
      <c r="N1083" s="170"/>
      <c r="O1083" s="170"/>
      <c r="P1083" s="170"/>
      <c r="Q1083" s="158" t="str">
        <f t="shared" si="45"/>
        <v/>
      </c>
      <c r="R1083" s="159" t="str">
        <f t="shared" si="46"/>
        <v/>
      </c>
      <c r="S1083" s="156"/>
      <c r="T1083" s="157"/>
      <c r="U1083" s="157"/>
      <c r="V1083" s="143"/>
    </row>
    <row r="1084" spans="1:22" ht="15" customHeight="1" x14ac:dyDescent="0.25">
      <c r="A1084" s="152">
        <f t="shared" si="47"/>
        <v>1078</v>
      </c>
      <c r="B1084" s="170"/>
      <c r="C1084" s="170"/>
      <c r="D1084" s="170"/>
      <c r="E1084" s="170"/>
      <c r="F1084" s="170"/>
      <c r="G1084" s="175"/>
      <c r="H1084" s="175"/>
      <c r="I1084" s="170"/>
      <c r="J1084" s="176"/>
      <c r="K1084" s="153"/>
      <c r="L1084" s="170"/>
      <c r="M1084" s="170"/>
      <c r="N1084" s="170"/>
      <c r="O1084" s="170"/>
      <c r="P1084" s="170"/>
      <c r="Q1084" s="158" t="str">
        <f t="shared" si="45"/>
        <v/>
      </c>
      <c r="R1084" s="159" t="str">
        <f t="shared" si="46"/>
        <v/>
      </c>
      <c r="S1084" s="156"/>
      <c r="T1084" s="157"/>
      <c r="U1084" s="157"/>
      <c r="V1084" s="143"/>
    </row>
    <row r="1085" spans="1:22" ht="15" customHeight="1" x14ac:dyDescent="0.25">
      <c r="A1085" s="152">
        <f t="shared" si="47"/>
        <v>1079</v>
      </c>
      <c r="B1085" s="170"/>
      <c r="C1085" s="170"/>
      <c r="D1085" s="170"/>
      <c r="E1085" s="170"/>
      <c r="F1085" s="170"/>
      <c r="G1085" s="175"/>
      <c r="H1085" s="175"/>
      <c r="I1085" s="170"/>
      <c r="J1085" s="176"/>
      <c r="K1085" s="153"/>
      <c r="L1085" s="170"/>
      <c r="M1085" s="170"/>
      <c r="N1085" s="170"/>
      <c r="O1085" s="170"/>
      <c r="P1085" s="170"/>
      <c r="Q1085" s="158" t="str">
        <f t="shared" si="45"/>
        <v/>
      </c>
      <c r="R1085" s="159" t="str">
        <f t="shared" si="46"/>
        <v/>
      </c>
      <c r="S1085" s="156"/>
      <c r="T1085" s="157"/>
      <c r="U1085" s="157"/>
      <c r="V1085" s="143"/>
    </row>
    <row r="1086" spans="1:22" ht="15" customHeight="1" x14ac:dyDescent="0.25">
      <c r="A1086" s="152">
        <f t="shared" si="47"/>
        <v>1080</v>
      </c>
      <c r="B1086" s="170"/>
      <c r="C1086" s="170"/>
      <c r="D1086" s="170"/>
      <c r="E1086" s="170"/>
      <c r="F1086" s="170"/>
      <c r="G1086" s="175"/>
      <c r="H1086" s="175"/>
      <c r="I1086" s="170"/>
      <c r="J1086" s="176"/>
      <c r="K1086" s="153"/>
      <c r="L1086" s="170"/>
      <c r="M1086" s="170"/>
      <c r="N1086" s="170"/>
      <c r="O1086" s="170"/>
      <c r="P1086" s="170"/>
      <c r="Q1086" s="158" t="str">
        <f t="shared" si="45"/>
        <v/>
      </c>
      <c r="R1086" s="159" t="str">
        <f t="shared" si="46"/>
        <v/>
      </c>
      <c r="S1086" s="156"/>
      <c r="T1086" s="157"/>
      <c r="U1086" s="157"/>
      <c r="V1086" s="143"/>
    </row>
    <row r="1087" spans="1:22" ht="15" customHeight="1" x14ac:dyDescent="0.25">
      <c r="A1087" s="152">
        <f t="shared" si="47"/>
        <v>1081</v>
      </c>
      <c r="B1087" s="170"/>
      <c r="C1087" s="170"/>
      <c r="D1087" s="170"/>
      <c r="E1087" s="170"/>
      <c r="F1087" s="170"/>
      <c r="G1087" s="175"/>
      <c r="H1087" s="175"/>
      <c r="I1087" s="170"/>
      <c r="J1087" s="176"/>
      <c r="K1087" s="153"/>
      <c r="L1087" s="170"/>
      <c r="M1087" s="170"/>
      <c r="N1087" s="170"/>
      <c r="O1087" s="170"/>
      <c r="P1087" s="170"/>
      <c r="Q1087" s="158" t="str">
        <f t="shared" si="45"/>
        <v/>
      </c>
      <c r="R1087" s="159" t="str">
        <f t="shared" si="46"/>
        <v/>
      </c>
      <c r="S1087" s="156"/>
      <c r="T1087" s="157"/>
      <c r="U1087" s="157"/>
      <c r="V1087" s="143"/>
    </row>
    <row r="1088" spans="1:22" ht="15" customHeight="1" x14ac:dyDescent="0.25">
      <c r="A1088" s="152">
        <f t="shared" si="47"/>
        <v>1082</v>
      </c>
      <c r="B1088" s="170"/>
      <c r="C1088" s="170"/>
      <c r="D1088" s="170"/>
      <c r="E1088" s="170"/>
      <c r="F1088" s="170"/>
      <c r="G1088" s="175"/>
      <c r="H1088" s="175"/>
      <c r="I1088" s="170"/>
      <c r="J1088" s="176"/>
      <c r="K1088" s="153"/>
      <c r="L1088" s="170"/>
      <c r="M1088" s="170"/>
      <c r="N1088" s="170"/>
      <c r="O1088" s="170"/>
      <c r="P1088" s="170"/>
      <c r="Q1088" s="158" t="str">
        <f t="shared" si="45"/>
        <v/>
      </c>
      <c r="R1088" s="159" t="str">
        <f t="shared" si="46"/>
        <v/>
      </c>
      <c r="S1088" s="156"/>
      <c r="T1088" s="157"/>
      <c r="U1088" s="157"/>
      <c r="V1088" s="143"/>
    </row>
    <row r="1089" spans="1:22" ht="15" customHeight="1" x14ac:dyDescent="0.25">
      <c r="A1089" s="152">
        <f t="shared" si="47"/>
        <v>1083</v>
      </c>
      <c r="B1089" s="170"/>
      <c r="C1089" s="170"/>
      <c r="D1089" s="170"/>
      <c r="E1089" s="170"/>
      <c r="F1089" s="170"/>
      <c r="G1089" s="175"/>
      <c r="H1089" s="175"/>
      <c r="I1089" s="170"/>
      <c r="J1089" s="176"/>
      <c r="K1089" s="153"/>
      <c r="L1089" s="170"/>
      <c r="M1089" s="170"/>
      <c r="N1089" s="170"/>
      <c r="O1089" s="170"/>
      <c r="P1089" s="170"/>
      <c r="Q1089" s="158" t="str">
        <f t="shared" si="45"/>
        <v/>
      </c>
      <c r="R1089" s="159" t="str">
        <f t="shared" si="46"/>
        <v/>
      </c>
      <c r="S1089" s="156"/>
      <c r="T1089" s="157"/>
      <c r="U1089" s="157"/>
      <c r="V1089" s="143"/>
    </row>
    <row r="1090" spans="1:22" ht="15" customHeight="1" x14ac:dyDescent="0.25">
      <c r="A1090" s="152">
        <f t="shared" si="47"/>
        <v>1084</v>
      </c>
      <c r="B1090" s="170"/>
      <c r="C1090" s="170"/>
      <c r="D1090" s="170"/>
      <c r="E1090" s="170"/>
      <c r="F1090" s="170"/>
      <c r="G1090" s="175"/>
      <c r="H1090" s="175"/>
      <c r="I1090" s="170"/>
      <c r="J1090" s="176"/>
      <c r="K1090" s="153"/>
      <c r="L1090" s="170"/>
      <c r="M1090" s="170"/>
      <c r="N1090" s="170"/>
      <c r="O1090" s="170"/>
      <c r="P1090" s="170"/>
      <c r="Q1090" s="158" t="str">
        <f t="shared" si="45"/>
        <v/>
      </c>
      <c r="R1090" s="159" t="str">
        <f t="shared" si="46"/>
        <v/>
      </c>
      <c r="S1090" s="156"/>
      <c r="T1090" s="157"/>
      <c r="U1090" s="157"/>
      <c r="V1090" s="143"/>
    </row>
    <row r="1091" spans="1:22" ht="15" customHeight="1" x14ac:dyDescent="0.25">
      <c r="A1091" s="152">
        <f t="shared" si="47"/>
        <v>1085</v>
      </c>
      <c r="B1091" s="170"/>
      <c r="C1091" s="170"/>
      <c r="D1091" s="170"/>
      <c r="E1091" s="170"/>
      <c r="F1091" s="170"/>
      <c r="G1091" s="175"/>
      <c r="H1091" s="175"/>
      <c r="I1091" s="170"/>
      <c r="J1091" s="176"/>
      <c r="K1091" s="153"/>
      <c r="L1091" s="170"/>
      <c r="M1091" s="170"/>
      <c r="N1091" s="170"/>
      <c r="O1091" s="170"/>
      <c r="P1091" s="170"/>
      <c r="Q1091" s="158" t="str">
        <f t="shared" si="45"/>
        <v/>
      </c>
      <c r="R1091" s="159" t="str">
        <f t="shared" si="46"/>
        <v/>
      </c>
      <c r="S1091" s="156"/>
      <c r="T1091" s="157"/>
      <c r="U1091" s="157"/>
      <c r="V1091" s="143"/>
    </row>
    <row r="1092" spans="1:22" ht="15" customHeight="1" x14ac:dyDescent="0.25">
      <c r="A1092" s="152">
        <f t="shared" si="47"/>
        <v>1086</v>
      </c>
      <c r="B1092" s="170"/>
      <c r="C1092" s="170"/>
      <c r="D1092" s="170"/>
      <c r="E1092" s="170"/>
      <c r="F1092" s="170"/>
      <c r="G1092" s="175"/>
      <c r="H1092" s="175"/>
      <c r="I1092" s="170"/>
      <c r="J1092" s="176"/>
      <c r="K1092" s="153"/>
      <c r="L1092" s="170"/>
      <c r="M1092" s="170"/>
      <c r="N1092" s="170"/>
      <c r="O1092" s="170"/>
      <c r="P1092" s="170"/>
      <c r="Q1092" s="158" t="str">
        <f t="shared" si="45"/>
        <v/>
      </c>
      <c r="R1092" s="159" t="str">
        <f t="shared" si="46"/>
        <v/>
      </c>
      <c r="S1092" s="156"/>
      <c r="T1092" s="157"/>
      <c r="U1092" s="157"/>
      <c r="V1092" s="143"/>
    </row>
    <row r="1093" spans="1:22" ht="15" customHeight="1" x14ac:dyDescent="0.25">
      <c r="A1093" s="152">
        <f t="shared" si="47"/>
        <v>1087</v>
      </c>
      <c r="B1093" s="170"/>
      <c r="C1093" s="170"/>
      <c r="D1093" s="170"/>
      <c r="E1093" s="170"/>
      <c r="F1093" s="170"/>
      <c r="G1093" s="175"/>
      <c r="H1093" s="175"/>
      <c r="I1093" s="170"/>
      <c r="J1093" s="176"/>
      <c r="K1093" s="153"/>
      <c r="L1093" s="170"/>
      <c r="M1093" s="170"/>
      <c r="N1093" s="170"/>
      <c r="O1093" s="170"/>
      <c r="P1093" s="170"/>
      <c r="Q1093" s="158" t="str">
        <f t="shared" si="45"/>
        <v/>
      </c>
      <c r="R1093" s="159" t="str">
        <f t="shared" si="46"/>
        <v/>
      </c>
      <c r="S1093" s="156"/>
      <c r="T1093" s="157"/>
      <c r="U1093" s="157"/>
      <c r="V1093" s="143"/>
    </row>
    <row r="1094" spans="1:22" ht="15" customHeight="1" x14ac:dyDescent="0.25">
      <c r="A1094" s="152">
        <f t="shared" si="47"/>
        <v>1088</v>
      </c>
      <c r="B1094" s="170"/>
      <c r="C1094" s="170"/>
      <c r="D1094" s="170"/>
      <c r="E1094" s="170"/>
      <c r="F1094" s="170"/>
      <c r="G1094" s="175"/>
      <c r="H1094" s="175"/>
      <c r="I1094" s="170"/>
      <c r="J1094" s="176"/>
      <c r="K1094" s="153"/>
      <c r="L1094" s="170"/>
      <c r="M1094" s="170"/>
      <c r="N1094" s="170"/>
      <c r="O1094" s="170"/>
      <c r="P1094" s="170"/>
      <c r="Q1094" s="158" t="str">
        <f t="shared" si="45"/>
        <v/>
      </c>
      <c r="R1094" s="159" t="str">
        <f t="shared" si="46"/>
        <v/>
      </c>
      <c r="S1094" s="156"/>
      <c r="T1094" s="157"/>
      <c r="U1094" s="157"/>
      <c r="V1094" s="143"/>
    </row>
    <row r="1095" spans="1:22" ht="15" customHeight="1" x14ac:dyDescent="0.25">
      <c r="A1095" s="152">
        <f t="shared" si="47"/>
        <v>1089</v>
      </c>
      <c r="B1095" s="170"/>
      <c r="C1095" s="170"/>
      <c r="D1095" s="170"/>
      <c r="E1095" s="170"/>
      <c r="F1095" s="170"/>
      <c r="G1095" s="175"/>
      <c r="H1095" s="175"/>
      <c r="I1095" s="170"/>
      <c r="J1095" s="176"/>
      <c r="K1095" s="153"/>
      <c r="L1095" s="170"/>
      <c r="M1095" s="170"/>
      <c r="N1095" s="170"/>
      <c r="O1095" s="170"/>
      <c r="P1095" s="170"/>
      <c r="Q1095" s="158" t="str">
        <f t="shared" si="45"/>
        <v/>
      </c>
      <c r="R1095" s="159" t="str">
        <f t="shared" si="46"/>
        <v/>
      </c>
      <c r="S1095" s="156"/>
      <c r="T1095" s="157"/>
      <c r="U1095" s="157"/>
      <c r="V1095" s="143"/>
    </row>
    <row r="1096" spans="1:22" ht="15" customHeight="1" x14ac:dyDescent="0.25">
      <c r="A1096" s="152">
        <f t="shared" si="47"/>
        <v>1090</v>
      </c>
      <c r="B1096" s="170"/>
      <c r="C1096" s="170"/>
      <c r="D1096" s="170"/>
      <c r="E1096" s="170"/>
      <c r="F1096" s="170"/>
      <c r="G1096" s="175"/>
      <c r="H1096" s="175"/>
      <c r="I1096" s="170"/>
      <c r="J1096" s="176"/>
      <c r="K1096" s="153"/>
      <c r="L1096" s="170"/>
      <c r="M1096" s="170"/>
      <c r="N1096" s="170"/>
      <c r="O1096" s="170"/>
      <c r="P1096" s="170"/>
      <c r="Q1096" s="158" t="str">
        <f t="shared" si="45"/>
        <v/>
      </c>
      <c r="R1096" s="159" t="str">
        <f t="shared" si="46"/>
        <v/>
      </c>
      <c r="S1096" s="156"/>
      <c r="T1096" s="157"/>
      <c r="U1096" s="157"/>
      <c r="V1096" s="143"/>
    </row>
    <row r="1097" spans="1:22" ht="15" customHeight="1" x14ac:dyDescent="0.25">
      <c r="A1097" s="152">
        <f t="shared" si="47"/>
        <v>1091</v>
      </c>
      <c r="B1097" s="170"/>
      <c r="C1097" s="170"/>
      <c r="D1097" s="170"/>
      <c r="E1097" s="170"/>
      <c r="F1097" s="170"/>
      <c r="G1097" s="175"/>
      <c r="H1097" s="175"/>
      <c r="I1097" s="170"/>
      <c r="J1097" s="176"/>
      <c r="K1097" s="153"/>
      <c r="L1097" s="170"/>
      <c r="M1097" s="170"/>
      <c r="N1097" s="170"/>
      <c r="O1097" s="170"/>
      <c r="P1097" s="170"/>
      <c r="Q1097" s="158" t="str">
        <f t="shared" si="45"/>
        <v/>
      </c>
      <c r="R1097" s="159" t="str">
        <f t="shared" si="46"/>
        <v/>
      </c>
      <c r="S1097" s="156"/>
      <c r="T1097" s="157"/>
      <c r="U1097" s="157"/>
      <c r="V1097" s="143"/>
    </row>
    <row r="1098" spans="1:22" ht="15" customHeight="1" x14ac:dyDescent="0.25">
      <c r="A1098" s="152">
        <f t="shared" si="47"/>
        <v>1092</v>
      </c>
      <c r="B1098" s="170"/>
      <c r="C1098" s="170"/>
      <c r="D1098" s="170"/>
      <c r="E1098" s="170"/>
      <c r="F1098" s="170"/>
      <c r="G1098" s="175"/>
      <c r="H1098" s="175"/>
      <c r="I1098" s="170"/>
      <c r="J1098" s="176"/>
      <c r="K1098" s="153"/>
      <c r="L1098" s="170"/>
      <c r="M1098" s="170"/>
      <c r="N1098" s="170"/>
      <c r="O1098" s="170"/>
      <c r="P1098" s="170"/>
      <c r="Q1098" s="158" t="str">
        <f t="shared" si="45"/>
        <v/>
      </c>
      <c r="R1098" s="159" t="str">
        <f t="shared" si="46"/>
        <v/>
      </c>
      <c r="S1098" s="156"/>
      <c r="T1098" s="157"/>
      <c r="U1098" s="157"/>
      <c r="V1098" s="143"/>
    </row>
    <row r="1099" spans="1:22" ht="15" customHeight="1" x14ac:dyDescent="0.25">
      <c r="A1099" s="152">
        <f t="shared" si="47"/>
        <v>1093</v>
      </c>
      <c r="B1099" s="170"/>
      <c r="C1099" s="170"/>
      <c r="D1099" s="170"/>
      <c r="E1099" s="170"/>
      <c r="F1099" s="170"/>
      <c r="G1099" s="175"/>
      <c r="H1099" s="175"/>
      <c r="I1099" s="170"/>
      <c r="J1099" s="176"/>
      <c r="K1099" s="153"/>
      <c r="L1099" s="170"/>
      <c r="M1099" s="170"/>
      <c r="N1099" s="170"/>
      <c r="O1099" s="170"/>
      <c r="P1099" s="170"/>
      <c r="Q1099" s="158" t="str">
        <f t="shared" si="45"/>
        <v/>
      </c>
      <c r="R1099" s="159" t="str">
        <f t="shared" si="46"/>
        <v/>
      </c>
      <c r="S1099" s="156"/>
      <c r="T1099" s="157"/>
      <c r="U1099" s="157"/>
      <c r="V1099" s="143"/>
    </row>
    <row r="1100" spans="1:22" ht="15" customHeight="1" x14ac:dyDescent="0.25">
      <c r="A1100" s="152">
        <f t="shared" si="47"/>
        <v>1094</v>
      </c>
      <c r="B1100" s="170"/>
      <c r="C1100" s="170"/>
      <c r="D1100" s="170"/>
      <c r="E1100" s="170"/>
      <c r="F1100" s="170"/>
      <c r="G1100" s="175"/>
      <c r="H1100" s="175"/>
      <c r="I1100" s="170"/>
      <c r="J1100" s="176"/>
      <c r="K1100" s="153"/>
      <c r="L1100" s="170"/>
      <c r="M1100" s="170"/>
      <c r="N1100" s="170"/>
      <c r="O1100" s="170"/>
      <c r="P1100" s="170"/>
      <c r="Q1100" s="158" t="str">
        <f t="shared" si="45"/>
        <v/>
      </c>
      <c r="R1100" s="159" t="str">
        <f t="shared" si="46"/>
        <v/>
      </c>
      <c r="S1100" s="156"/>
      <c r="T1100" s="157"/>
      <c r="U1100" s="157"/>
      <c r="V1100" s="143"/>
    </row>
    <row r="1101" spans="1:22" ht="15" customHeight="1" x14ac:dyDescent="0.25">
      <c r="A1101" s="152">
        <f t="shared" si="47"/>
        <v>1095</v>
      </c>
      <c r="B1101" s="170"/>
      <c r="C1101" s="170"/>
      <c r="D1101" s="170"/>
      <c r="E1101" s="170"/>
      <c r="F1101" s="170"/>
      <c r="G1101" s="175"/>
      <c r="H1101" s="175"/>
      <c r="I1101" s="170"/>
      <c r="J1101" s="176"/>
      <c r="K1101" s="153"/>
      <c r="L1101" s="170"/>
      <c r="M1101" s="170"/>
      <c r="N1101" s="170"/>
      <c r="O1101" s="170"/>
      <c r="P1101" s="170"/>
      <c r="Q1101" s="158" t="str">
        <f t="shared" si="45"/>
        <v/>
      </c>
      <c r="R1101" s="159" t="str">
        <f t="shared" si="46"/>
        <v/>
      </c>
      <c r="S1101" s="156"/>
      <c r="T1101" s="157"/>
      <c r="U1101" s="157"/>
      <c r="V1101" s="143"/>
    </row>
    <row r="1102" spans="1:22" ht="15" customHeight="1" x14ac:dyDescent="0.25">
      <c r="A1102" s="152">
        <f t="shared" si="47"/>
        <v>1096</v>
      </c>
      <c r="B1102" s="170"/>
      <c r="C1102" s="170"/>
      <c r="D1102" s="170"/>
      <c r="E1102" s="170"/>
      <c r="F1102" s="170"/>
      <c r="G1102" s="175"/>
      <c r="H1102" s="175"/>
      <c r="I1102" s="170"/>
      <c r="J1102" s="176"/>
      <c r="K1102" s="153"/>
      <c r="L1102" s="170"/>
      <c r="M1102" s="170"/>
      <c r="N1102" s="170"/>
      <c r="O1102" s="170"/>
      <c r="P1102" s="170"/>
      <c r="Q1102" s="158" t="str">
        <f t="shared" si="45"/>
        <v/>
      </c>
      <c r="R1102" s="159" t="str">
        <f t="shared" si="46"/>
        <v/>
      </c>
      <c r="S1102" s="156"/>
      <c r="T1102" s="157"/>
      <c r="U1102" s="157"/>
      <c r="V1102" s="143"/>
    </row>
    <row r="1103" spans="1:22" ht="15" customHeight="1" x14ac:dyDescent="0.25">
      <c r="A1103" s="152">
        <f t="shared" si="47"/>
        <v>1097</v>
      </c>
      <c r="B1103" s="170"/>
      <c r="C1103" s="170"/>
      <c r="D1103" s="170"/>
      <c r="E1103" s="170"/>
      <c r="F1103" s="170"/>
      <c r="G1103" s="175"/>
      <c r="H1103" s="175"/>
      <c r="I1103" s="170"/>
      <c r="J1103" s="176"/>
      <c r="K1103" s="153"/>
      <c r="L1103" s="170"/>
      <c r="M1103" s="170"/>
      <c r="N1103" s="170"/>
      <c r="O1103" s="170"/>
      <c r="P1103" s="170"/>
      <c r="Q1103" s="158" t="str">
        <f t="shared" si="45"/>
        <v/>
      </c>
      <c r="R1103" s="159" t="str">
        <f t="shared" si="46"/>
        <v/>
      </c>
      <c r="S1103" s="156"/>
      <c r="T1103" s="157"/>
      <c r="U1103" s="157"/>
      <c r="V1103" s="143"/>
    </row>
    <row r="1104" spans="1:22" ht="15" customHeight="1" x14ac:dyDescent="0.25">
      <c r="A1104" s="152">
        <f t="shared" si="47"/>
        <v>1098</v>
      </c>
      <c r="B1104" s="170"/>
      <c r="C1104" s="170"/>
      <c r="D1104" s="170"/>
      <c r="E1104" s="170"/>
      <c r="F1104" s="170"/>
      <c r="G1104" s="175"/>
      <c r="H1104" s="175"/>
      <c r="I1104" s="170"/>
      <c r="J1104" s="176"/>
      <c r="K1104" s="153"/>
      <c r="L1104" s="170"/>
      <c r="M1104" s="170"/>
      <c r="N1104" s="170"/>
      <c r="O1104" s="170"/>
      <c r="P1104" s="170"/>
      <c r="Q1104" s="158" t="str">
        <f t="shared" si="45"/>
        <v/>
      </c>
      <c r="R1104" s="159" t="str">
        <f t="shared" si="46"/>
        <v/>
      </c>
      <c r="S1104" s="156"/>
      <c r="T1104" s="157"/>
      <c r="U1104" s="157"/>
      <c r="V1104" s="143"/>
    </row>
    <row r="1105" spans="1:22" ht="15" customHeight="1" x14ac:dyDescent="0.25">
      <c r="A1105" s="152">
        <f t="shared" si="47"/>
        <v>1099</v>
      </c>
      <c r="B1105" s="170"/>
      <c r="C1105" s="170"/>
      <c r="D1105" s="170"/>
      <c r="E1105" s="170"/>
      <c r="F1105" s="170"/>
      <c r="G1105" s="175"/>
      <c r="H1105" s="175"/>
      <c r="I1105" s="170"/>
      <c r="J1105" s="176"/>
      <c r="K1105" s="153"/>
      <c r="L1105" s="170"/>
      <c r="M1105" s="170"/>
      <c r="N1105" s="170"/>
      <c r="O1105" s="170"/>
      <c r="P1105" s="170"/>
      <c r="Q1105" s="158" t="str">
        <f t="shared" si="45"/>
        <v/>
      </c>
      <c r="R1105" s="159" t="str">
        <f t="shared" si="46"/>
        <v/>
      </c>
      <c r="S1105" s="156"/>
      <c r="T1105" s="157"/>
      <c r="U1105" s="157"/>
      <c r="V1105" s="143"/>
    </row>
    <row r="1106" spans="1:22" ht="15" customHeight="1" x14ac:dyDescent="0.25">
      <c r="A1106" s="152">
        <f t="shared" si="47"/>
        <v>1100</v>
      </c>
      <c r="B1106" s="170"/>
      <c r="C1106" s="170"/>
      <c r="D1106" s="170"/>
      <c r="E1106" s="170"/>
      <c r="F1106" s="170"/>
      <c r="G1106" s="175"/>
      <c r="H1106" s="175"/>
      <c r="I1106" s="170"/>
      <c r="J1106" s="176"/>
      <c r="K1106" s="153"/>
      <c r="L1106" s="170"/>
      <c r="M1106" s="170"/>
      <c r="N1106" s="170"/>
      <c r="O1106" s="170"/>
      <c r="P1106" s="170"/>
      <c r="Q1106" s="158" t="str">
        <f t="shared" si="45"/>
        <v/>
      </c>
      <c r="R1106" s="159" t="str">
        <f t="shared" si="46"/>
        <v/>
      </c>
      <c r="S1106" s="156"/>
      <c r="T1106" s="157"/>
      <c r="U1106" s="157"/>
      <c r="V1106" s="143"/>
    </row>
    <row r="1107" spans="1:22" ht="15" customHeight="1" x14ac:dyDescent="0.25">
      <c r="A1107" s="152">
        <f t="shared" si="47"/>
        <v>1101</v>
      </c>
      <c r="B1107" s="170"/>
      <c r="C1107" s="170"/>
      <c r="D1107" s="170"/>
      <c r="E1107" s="170"/>
      <c r="F1107" s="170"/>
      <c r="G1107" s="175"/>
      <c r="H1107" s="175"/>
      <c r="I1107" s="170"/>
      <c r="J1107" s="176"/>
      <c r="K1107" s="153"/>
      <c r="L1107" s="170"/>
      <c r="M1107" s="170"/>
      <c r="N1107" s="170"/>
      <c r="O1107" s="170"/>
      <c r="P1107" s="170"/>
      <c r="Q1107" s="158" t="str">
        <f t="shared" si="45"/>
        <v/>
      </c>
      <c r="R1107" s="159" t="str">
        <f t="shared" si="46"/>
        <v/>
      </c>
      <c r="S1107" s="156"/>
      <c r="T1107" s="157"/>
      <c r="U1107" s="157"/>
      <c r="V1107" s="143"/>
    </row>
    <row r="1108" spans="1:22" ht="15" customHeight="1" x14ac:dyDescent="0.25">
      <c r="A1108" s="152">
        <f t="shared" si="47"/>
        <v>1102</v>
      </c>
      <c r="B1108" s="170"/>
      <c r="C1108" s="170"/>
      <c r="D1108" s="170"/>
      <c r="E1108" s="170"/>
      <c r="F1108" s="170"/>
      <c r="G1108" s="175"/>
      <c r="H1108" s="175"/>
      <c r="I1108" s="170"/>
      <c r="J1108" s="176"/>
      <c r="K1108" s="153"/>
      <c r="L1108" s="170"/>
      <c r="M1108" s="170"/>
      <c r="N1108" s="170"/>
      <c r="O1108" s="170"/>
      <c r="P1108" s="170"/>
      <c r="Q1108" s="158" t="str">
        <f t="shared" si="45"/>
        <v/>
      </c>
      <c r="R1108" s="159" t="str">
        <f t="shared" si="46"/>
        <v/>
      </c>
      <c r="S1108" s="156"/>
      <c r="T1108" s="157"/>
      <c r="U1108" s="157"/>
      <c r="V1108" s="143"/>
    </row>
    <row r="1109" spans="1:22" ht="15" customHeight="1" x14ac:dyDescent="0.25">
      <c r="A1109" s="152">
        <f t="shared" si="47"/>
        <v>1103</v>
      </c>
      <c r="B1109" s="170"/>
      <c r="C1109" s="170"/>
      <c r="D1109" s="170"/>
      <c r="E1109" s="170"/>
      <c r="F1109" s="170"/>
      <c r="G1109" s="175"/>
      <c r="H1109" s="175"/>
      <c r="I1109" s="170"/>
      <c r="J1109" s="176"/>
      <c r="K1109" s="153"/>
      <c r="L1109" s="170"/>
      <c r="M1109" s="170"/>
      <c r="N1109" s="170"/>
      <c r="O1109" s="170"/>
      <c r="P1109" s="170"/>
      <c r="Q1109" s="158" t="str">
        <f t="shared" si="45"/>
        <v/>
      </c>
      <c r="R1109" s="159" t="str">
        <f t="shared" si="46"/>
        <v/>
      </c>
      <c r="S1109" s="156"/>
      <c r="T1109" s="157"/>
      <c r="U1109" s="157"/>
      <c r="V1109" s="143"/>
    </row>
    <row r="1110" spans="1:22" ht="15" customHeight="1" x14ac:dyDescent="0.25">
      <c r="A1110" s="152">
        <f t="shared" si="47"/>
        <v>1104</v>
      </c>
      <c r="B1110" s="170"/>
      <c r="C1110" s="170"/>
      <c r="D1110" s="170"/>
      <c r="E1110" s="170"/>
      <c r="F1110" s="170"/>
      <c r="G1110" s="175"/>
      <c r="H1110" s="175"/>
      <c r="I1110" s="170"/>
      <c r="J1110" s="176"/>
      <c r="K1110" s="153"/>
      <c r="L1110" s="170"/>
      <c r="M1110" s="170"/>
      <c r="N1110" s="170"/>
      <c r="O1110" s="170"/>
      <c r="P1110" s="170"/>
      <c r="Q1110" s="158" t="str">
        <f t="shared" si="45"/>
        <v/>
      </c>
      <c r="R1110" s="159" t="str">
        <f t="shared" si="46"/>
        <v/>
      </c>
      <c r="S1110" s="156"/>
      <c r="T1110" s="157"/>
      <c r="U1110" s="157"/>
      <c r="V1110" s="143"/>
    </row>
    <row r="1111" spans="1:22" ht="15" customHeight="1" x14ac:dyDescent="0.25">
      <c r="A1111" s="152">
        <f t="shared" si="47"/>
        <v>1105</v>
      </c>
      <c r="B1111" s="170"/>
      <c r="C1111" s="170"/>
      <c r="D1111" s="170"/>
      <c r="E1111" s="170"/>
      <c r="F1111" s="170"/>
      <c r="G1111" s="175"/>
      <c r="H1111" s="175"/>
      <c r="I1111" s="170"/>
      <c r="J1111" s="176"/>
      <c r="K1111" s="153"/>
      <c r="L1111" s="170"/>
      <c r="M1111" s="170"/>
      <c r="N1111" s="170"/>
      <c r="O1111" s="170"/>
      <c r="P1111" s="170"/>
      <c r="Q1111" s="158" t="str">
        <f t="shared" si="45"/>
        <v/>
      </c>
      <c r="R1111" s="159" t="str">
        <f t="shared" si="46"/>
        <v/>
      </c>
      <c r="S1111" s="156"/>
      <c r="T1111" s="157"/>
      <c r="U1111" s="157"/>
      <c r="V1111" s="143"/>
    </row>
    <row r="1112" spans="1:22" ht="15" customHeight="1" x14ac:dyDescent="0.25">
      <c r="A1112" s="152">
        <f t="shared" si="47"/>
        <v>1106</v>
      </c>
      <c r="B1112" s="170"/>
      <c r="C1112" s="170"/>
      <c r="D1112" s="170"/>
      <c r="E1112" s="170"/>
      <c r="F1112" s="170"/>
      <c r="G1112" s="175"/>
      <c r="H1112" s="175"/>
      <c r="I1112" s="170"/>
      <c r="J1112" s="176"/>
      <c r="K1112" s="153"/>
      <c r="L1112" s="170"/>
      <c r="M1112" s="170"/>
      <c r="N1112" s="170"/>
      <c r="O1112" s="170"/>
      <c r="P1112" s="170"/>
      <c r="Q1112" s="158" t="str">
        <f t="shared" si="45"/>
        <v/>
      </c>
      <c r="R1112" s="159" t="str">
        <f t="shared" si="46"/>
        <v/>
      </c>
      <c r="S1112" s="156"/>
      <c r="T1112" s="157"/>
      <c r="U1112" s="157"/>
      <c r="V1112" s="143"/>
    </row>
    <row r="1113" spans="1:22" ht="15" customHeight="1" x14ac:dyDescent="0.25">
      <c r="A1113" s="152">
        <f t="shared" si="47"/>
        <v>1107</v>
      </c>
      <c r="B1113" s="170"/>
      <c r="C1113" s="170"/>
      <c r="D1113" s="170"/>
      <c r="E1113" s="170"/>
      <c r="F1113" s="170"/>
      <c r="G1113" s="175"/>
      <c r="H1113" s="175"/>
      <c r="I1113" s="170"/>
      <c r="J1113" s="176"/>
      <c r="K1113" s="153"/>
      <c r="L1113" s="170"/>
      <c r="M1113" s="170"/>
      <c r="N1113" s="170"/>
      <c r="O1113" s="170"/>
      <c r="P1113" s="170"/>
      <c r="Q1113" s="158" t="str">
        <f t="shared" si="45"/>
        <v/>
      </c>
      <c r="R1113" s="159" t="str">
        <f t="shared" si="46"/>
        <v/>
      </c>
      <c r="S1113" s="156"/>
      <c r="T1113" s="157"/>
      <c r="U1113" s="157"/>
      <c r="V1113" s="143"/>
    </row>
    <row r="1114" spans="1:22" ht="15" customHeight="1" x14ac:dyDescent="0.25">
      <c r="A1114" s="152">
        <f t="shared" si="47"/>
        <v>1108</v>
      </c>
      <c r="B1114" s="170"/>
      <c r="C1114" s="170"/>
      <c r="D1114" s="170"/>
      <c r="E1114" s="170"/>
      <c r="F1114" s="170"/>
      <c r="G1114" s="175"/>
      <c r="H1114" s="175"/>
      <c r="I1114" s="170"/>
      <c r="J1114" s="176"/>
      <c r="K1114" s="153"/>
      <c r="L1114" s="170"/>
      <c r="M1114" s="170"/>
      <c r="N1114" s="170"/>
      <c r="O1114" s="170"/>
      <c r="P1114" s="170"/>
      <c r="Q1114" s="158" t="str">
        <f t="shared" si="45"/>
        <v/>
      </c>
      <c r="R1114" s="159" t="str">
        <f t="shared" si="46"/>
        <v/>
      </c>
      <c r="S1114" s="156"/>
      <c r="T1114" s="157"/>
      <c r="U1114" s="157"/>
      <c r="V1114" s="143"/>
    </row>
    <row r="1115" spans="1:22" ht="15" customHeight="1" x14ac:dyDescent="0.25">
      <c r="A1115" s="152">
        <f t="shared" si="47"/>
        <v>1109</v>
      </c>
      <c r="B1115" s="170"/>
      <c r="C1115" s="170"/>
      <c r="D1115" s="170"/>
      <c r="E1115" s="170"/>
      <c r="F1115" s="170"/>
      <c r="G1115" s="175"/>
      <c r="H1115" s="175"/>
      <c r="I1115" s="170"/>
      <c r="J1115" s="176"/>
      <c r="K1115" s="153"/>
      <c r="L1115" s="170"/>
      <c r="M1115" s="170"/>
      <c r="N1115" s="170"/>
      <c r="O1115" s="170"/>
      <c r="P1115" s="170"/>
      <c r="Q1115" s="158" t="str">
        <f t="shared" si="45"/>
        <v/>
      </c>
      <c r="R1115" s="159" t="str">
        <f t="shared" si="46"/>
        <v/>
      </c>
      <c r="S1115" s="156"/>
      <c r="T1115" s="157"/>
      <c r="U1115" s="157"/>
      <c r="V1115" s="143"/>
    </row>
    <row r="1116" spans="1:22" ht="15" customHeight="1" x14ac:dyDescent="0.25">
      <c r="A1116" s="152">
        <f t="shared" si="47"/>
        <v>1110</v>
      </c>
      <c r="B1116" s="170"/>
      <c r="C1116" s="170"/>
      <c r="D1116" s="170"/>
      <c r="E1116" s="170"/>
      <c r="F1116" s="170"/>
      <c r="G1116" s="175"/>
      <c r="H1116" s="175"/>
      <c r="I1116" s="170"/>
      <c r="J1116" s="176"/>
      <c r="K1116" s="153"/>
      <c r="L1116" s="170"/>
      <c r="M1116" s="170"/>
      <c r="N1116" s="170"/>
      <c r="O1116" s="170"/>
      <c r="P1116" s="170"/>
      <c r="Q1116" s="158" t="str">
        <f t="shared" si="45"/>
        <v/>
      </c>
      <c r="R1116" s="159" t="str">
        <f t="shared" si="46"/>
        <v/>
      </c>
      <c r="S1116" s="156"/>
      <c r="T1116" s="157"/>
      <c r="U1116" s="157"/>
      <c r="V1116" s="143"/>
    </row>
    <row r="1117" spans="1:22" ht="15" customHeight="1" x14ac:dyDescent="0.25">
      <c r="A1117" s="152">
        <f t="shared" si="47"/>
        <v>1111</v>
      </c>
      <c r="B1117" s="170"/>
      <c r="C1117" s="170"/>
      <c r="D1117" s="170"/>
      <c r="E1117" s="170"/>
      <c r="F1117" s="170"/>
      <c r="G1117" s="175"/>
      <c r="H1117" s="175"/>
      <c r="I1117" s="170"/>
      <c r="J1117" s="176"/>
      <c r="K1117" s="153"/>
      <c r="L1117" s="170"/>
      <c r="M1117" s="170"/>
      <c r="N1117" s="170"/>
      <c r="O1117" s="170"/>
      <c r="P1117" s="170"/>
      <c r="Q1117" s="158" t="str">
        <f t="shared" si="45"/>
        <v/>
      </c>
      <c r="R1117" s="159" t="str">
        <f t="shared" si="46"/>
        <v/>
      </c>
      <c r="S1117" s="156"/>
      <c r="T1117" s="157"/>
      <c r="U1117" s="157"/>
      <c r="V1117" s="143"/>
    </row>
    <row r="1118" spans="1:22" ht="15" customHeight="1" x14ac:dyDescent="0.25">
      <c r="A1118" s="152">
        <f t="shared" si="47"/>
        <v>1112</v>
      </c>
      <c r="B1118" s="170"/>
      <c r="C1118" s="170"/>
      <c r="D1118" s="170"/>
      <c r="E1118" s="170"/>
      <c r="F1118" s="170"/>
      <c r="G1118" s="175"/>
      <c r="H1118" s="175"/>
      <c r="I1118" s="170"/>
      <c r="J1118" s="176"/>
      <c r="K1118" s="153"/>
      <c r="L1118" s="170"/>
      <c r="M1118" s="170"/>
      <c r="N1118" s="170"/>
      <c r="O1118" s="170"/>
      <c r="P1118" s="170"/>
      <c r="Q1118" s="158" t="str">
        <f t="shared" si="45"/>
        <v/>
      </c>
      <c r="R1118" s="159" t="str">
        <f t="shared" si="46"/>
        <v/>
      </c>
      <c r="S1118" s="156"/>
      <c r="T1118" s="157"/>
      <c r="U1118" s="157"/>
      <c r="V1118" s="143"/>
    </row>
    <row r="1119" spans="1:22" ht="15" customHeight="1" x14ac:dyDescent="0.25">
      <c r="A1119" s="152">
        <f t="shared" si="47"/>
        <v>1113</v>
      </c>
      <c r="B1119" s="170"/>
      <c r="C1119" s="170"/>
      <c r="D1119" s="170"/>
      <c r="E1119" s="170"/>
      <c r="F1119" s="170"/>
      <c r="G1119" s="175"/>
      <c r="H1119" s="175"/>
      <c r="I1119" s="170"/>
      <c r="J1119" s="176"/>
      <c r="K1119" s="153"/>
      <c r="L1119" s="170"/>
      <c r="M1119" s="170"/>
      <c r="N1119" s="170"/>
      <c r="O1119" s="170"/>
      <c r="P1119" s="170"/>
      <c r="Q1119" s="158" t="str">
        <f t="shared" si="45"/>
        <v/>
      </c>
      <c r="R1119" s="159" t="str">
        <f t="shared" si="46"/>
        <v/>
      </c>
      <c r="S1119" s="156"/>
      <c r="T1119" s="157"/>
      <c r="U1119" s="157"/>
      <c r="V1119" s="143"/>
    </row>
    <row r="1120" spans="1:22" ht="15" customHeight="1" x14ac:dyDescent="0.25">
      <c r="A1120" s="152">
        <f t="shared" si="47"/>
        <v>1114</v>
      </c>
      <c r="B1120" s="170"/>
      <c r="C1120" s="170"/>
      <c r="D1120" s="170"/>
      <c r="E1120" s="170"/>
      <c r="F1120" s="170"/>
      <c r="G1120" s="175"/>
      <c r="H1120" s="175"/>
      <c r="I1120" s="170"/>
      <c r="J1120" s="176"/>
      <c r="K1120" s="153"/>
      <c r="L1120" s="170"/>
      <c r="M1120" s="170"/>
      <c r="N1120" s="170"/>
      <c r="O1120" s="170"/>
      <c r="P1120" s="170"/>
      <c r="Q1120" s="158" t="str">
        <f t="shared" si="45"/>
        <v/>
      </c>
      <c r="R1120" s="159" t="str">
        <f t="shared" si="46"/>
        <v/>
      </c>
      <c r="S1120" s="156"/>
      <c r="T1120" s="157"/>
      <c r="U1120" s="157"/>
      <c r="V1120" s="143"/>
    </row>
    <row r="1121" spans="1:22" ht="15" customHeight="1" x14ac:dyDescent="0.25">
      <c r="A1121" s="152">
        <f t="shared" si="47"/>
        <v>1115</v>
      </c>
      <c r="B1121" s="170"/>
      <c r="C1121" s="170"/>
      <c r="D1121" s="170"/>
      <c r="E1121" s="170"/>
      <c r="F1121" s="170"/>
      <c r="G1121" s="175"/>
      <c r="H1121" s="175"/>
      <c r="I1121" s="170"/>
      <c r="J1121" s="176"/>
      <c r="K1121" s="153"/>
      <c r="L1121" s="170"/>
      <c r="M1121" s="170"/>
      <c r="N1121" s="170"/>
      <c r="O1121" s="170"/>
      <c r="P1121" s="170"/>
      <c r="Q1121" s="158" t="str">
        <f t="shared" si="45"/>
        <v/>
      </c>
      <c r="R1121" s="159" t="str">
        <f t="shared" si="46"/>
        <v/>
      </c>
      <c r="S1121" s="156"/>
      <c r="T1121" s="157"/>
      <c r="U1121" s="157"/>
      <c r="V1121" s="143"/>
    </row>
    <row r="1122" spans="1:22" ht="15" customHeight="1" x14ac:dyDescent="0.25">
      <c r="A1122" s="152">
        <f t="shared" si="47"/>
        <v>1116</v>
      </c>
      <c r="B1122" s="170"/>
      <c r="C1122" s="170"/>
      <c r="D1122" s="170"/>
      <c r="E1122" s="170"/>
      <c r="F1122" s="170"/>
      <c r="G1122" s="175"/>
      <c r="H1122" s="175"/>
      <c r="I1122" s="170"/>
      <c r="J1122" s="176"/>
      <c r="K1122" s="153"/>
      <c r="L1122" s="170"/>
      <c r="M1122" s="170"/>
      <c r="N1122" s="170"/>
      <c r="O1122" s="170"/>
      <c r="P1122" s="170"/>
      <c r="Q1122" s="158" t="str">
        <f t="shared" si="45"/>
        <v/>
      </c>
      <c r="R1122" s="159" t="str">
        <f t="shared" si="46"/>
        <v/>
      </c>
      <c r="S1122" s="156"/>
      <c r="T1122" s="157"/>
      <c r="U1122" s="157"/>
      <c r="V1122" s="143"/>
    </row>
    <row r="1123" spans="1:22" ht="15" customHeight="1" x14ac:dyDescent="0.25">
      <c r="A1123" s="152">
        <f t="shared" si="47"/>
        <v>1117</v>
      </c>
      <c r="B1123" s="170"/>
      <c r="C1123" s="170"/>
      <c r="D1123" s="170"/>
      <c r="E1123" s="170"/>
      <c r="F1123" s="170"/>
      <c r="G1123" s="175"/>
      <c r="H1123" s="175"/>
      <c r="I1123" s="170"/>
      <c r="J1123" s="176"/>
      <c r="K1123" s="153"/>
      <c r="L1123" s="170"/>
      <c r="M1123" s="170"/>
      <c r="N1123" s="170"/>
      <c r="O1123" s="170"/>
      <c r="P1123" s="170"/>
      <c r="Q1123" s="158" t="str">
        <f t="shared" si="45"/>
        <v/>
      </c>
      <c r="R1123" s="159" t="str">
        <f t="shared" si="46"/>
        <v/>
      </c>
      <c r="S1123" s="156"/>
      <c r="T1123" s="157"/>
      <c r="U1123" s="157"/>
      <c r="V1123" s="143"/>
    </row>
    <row r="1124" spans="1:22" ht="15" customHeight="1" x14ac:dyDescent="0.25">
      <c r="A1124" s="152">
        <f t="shared" si="47"/>
        <v>1118</v>
      </c>
      <c r="B1124" s="170"/>
      <c r="C1124" s="170"/>
      <c r="D1124" s="170"/>
      <c r="E1124" s="170"/>
      <c r="F1124" s="170"/>
      <c r="G1124" s="175"/>
      <c r="H1124" s="175"/>
      <c r="I1124" s="170"/>
      <c r="J1124" s="176"/>
      <c r="K1124" s="153"/>
      <c r="L1124" s="170"/>
      <c r="M1124" s="170"/>
      <c r="N1124" s="170"/>
      <c r="O1124" s="170"/>
      <c r="P1124" s="170"/>
      <c r="Q1124" s="158" t="str">
        <f t="shared" si="45"/>
        <v/>
      </c>
      <c r="R1124" s="159" t="str">
        <f t="shared" si="46"/>
        <v/>
      </c>
      <c r="S1124" s="156"/>
      <c r="T1124" s="157"/>
      <c r="U1124" s="157"/>
      <c r="V1124" s="143"/>
    </row>
    <row r="1125" spans="1:22" ht="15" customHeight="1" x14ac:dyDescent="0.25">
      <c r="A1125" s="152">
        <f t="shared" si="47"/>
        <v>1119</v>
      </c>
      <c r="B1125" s="170"/>
      <c r="C1125" s="170"/>
      <c r="D1125" s="170"/>
      <c r="E1125" s="170"/>
      <c r="F1125" s="170"/>
      <c r="G1125" s="175"/>
      <c r="H1125" s="175"/>
      <c r="I1125" s="170"/>
      <c r="J1125" s="176"/>
      <c r="K1125" s="153"/>
      <c r="L1125" s="170"/>
      <c r="M1125" s="170"/>
      <c r="N1125" s="170"/>
      <c r="O1125" s="170"/>
      <c r="P1125" s="170"/>
      <c r="Q1125" s="158" t="str">
        <f t="shared" si="45"/>
        <v/>
      </c>
      <c r="R1125" s="159" t="str">
        <f t="shared" si="46"/>
        <v/>
      </c>
      <c r="S1125" s="156"/>
      <c r="T1125" s="157"/>
      <c r="U1125" s="157"/>
      <c r="V1125" s="143"/>
    </row>
    <row r="1126" spans="1:22" ht="15" customHeight="1" x14ac:dyDescent="0.25">
      <c r="A1126" s="152">
        <f t="shared" si="47"/>
        <v>1120</v>
      </c>
      <c r="B1126" s="170"/>
      <c r="C1126" s="170"/>
      <c r="D1126" s="170"/>
      <c r="E1126" s="170"/>
      <c r="F1126" s="170"/>
      <c r="G1126" s="175"/>
      <c r="H1126" s="175"/>
      <c r="I1126" s="170"/>
      <c r="J1126" s="176"/>
      <c r="K1126" s="153"/>
      <c r="L1126" s="170"/>
      <c r="M1126" s="170"/>
      <c r="N1126" s="170"/>
      <c r="O1126" s="170"/>
      <c r="P1126" s="170"/>
      <c r="Q1126" s="158" t="str">
        <f t="shared" si="45"/>
        <v/>
      </c>
      <c r="R1126" s="159" t="str">
        <f t="shared" si="46"/>
        <v/>
      </c>
      <c r="S1126" s="156"/>
      <c r="T1126" s="157"/>
      <c r="U1126" s="157"/>
      <c r="V1126" s="143"/>
    </row>
    <row r="1127" spans="1:22" ht="15" customHeight="1" x14ac:dyDescent="0.25">
      <c r="A1127" s="152">
        <f t="shared" si="47"/>
        <v>1121</v>
      </c>
      <c r="B1127" s="170"/>
      <c r="C1127" s="170"/>
      <c r="D1127" s="170"/>
      <c r="E1127" s="170"/>
      <c r="F1127" s="170"/>
      <c r="G1127" s="175"/>
      <c r="H1127" s="175"/>
      <c r="I1127" s="170"/>
      <c r="J1127" s="176"/>
      <c r="K1127" s="153"/>
      <c r="L1127" s="170"/>
      <c r="M1127" s="170"/>
      <c r="N1127" s="170"/>
      <c r="O1127" s="170"/>
      <c r="P1127" s="170"/>
      <c r="Q1127" s="158" t="str">
        <f t="shared" si="45"/>
        <v/>
      </c>
      <c r="R1127" s="159" t="str">
        <f t="shared" si="46"/>
        <v/>
      </c>
      <c r="S1127" s="156"/>
      <c r="T1127" s="157"/>
      <c r="U1127" s="157"/>
      <c r="V1127" s="143"/>
    </row>
    <row r="1128" spans="1:22" ht="15" customHeight="1" x14ac:dyDescent="0.25">
      <c r="A1128" s="152">
        <f t="shared" si="47"/>
        <v>1122</v>
      </c>
      <c r="B1128" s="170"/>
      <c r="C1128" s="170"/>
      <c r="D1128" s="170"/>
      <c r="E1128" s="170"/>
      <c r="F1128" s="170"/>
      <c r="G1128" s="175"/>
      <c r="H1128" s="175"/>
      <c r="I1128" s="170"/>
      <c r="J1128" s="176"/>
      <c r="K1128" s="153"/>
      <c r="L1128" s="170"/>
      <c r="M1128" s="170"/>
      <c r="N1128" s="170"/>
      <c r="O1128" s="170"/>
      <c r="P1128" s="170"/>
      <c r="Q1128" s="158" t="str">
        <f t="shared" si="45"/>
        <v/>
      </c>
      <c r="R1128" s="159" t="str">
        <f t="shared" si="46"/>
        <v/>
      </c>
      <c r="S1128" s="156"/>
      <c r="T1128" s="157"/>
      <c r="U1128" s="157"/>
      <c r="V1128" s="143"/>
    </row>
    <row r="1129" spans="1:22" ht="15" customHeight="1" x14ac:dyDescent="0.25">
      <c r="A1129" s="152">
        <f t="shared" si="47"/>
        <v>1123</v>
      </c>
      <c r="B1129" s="170"/>
      <c r="C1129" s="170"/>
      <c r="D1129" s="170"/>
      <c r="E1129" s="170"/>
      <c r="F1129" s="170"/>
      <c r="G1129" s="175"/>
      <c r="H1129" s="175"/>
      <c r="I1129" s="170"/>
      <c r="J1129" s="176"/>
      <c r="K1129" s="153"/>
      <c r="L1129" s="170"/>
      <c r="M1129" s="170"/>
      <c r="N1129" s="170"/>
      <c r="O1129" s="170"/>
      <c r="P1129" s="170"/>
      <c r="Q1129" s="158" t="str">
        <f t="shared" si="45"/>
        <v/>
      </c>
      <c r="R1129" s="159" t="str">
        <f t="shared" si="46"/>
        <v/>
      </c>
      <c r="S1129" s="156"/>
      <c r="T1129" s="157"/>
      <c r="U1129" s="157"/>
      <c r="V1129" s="143"/>
    </row>
    <row r="1130" spans="1:22" ht="15" customHeight="1" x14ac:dyDescent="0.25">
      <c r="A1130" s="152">
        <f t="shared" si="47"/>
        <v>1124</v>
      </c>
      <c r="B1130" s="170"/>
      <c r="C1130" s="170"/>
      <c r="D1130" s="170"/>
      <c r="E1130" s="170"/>
      <c r="F1130" s="170"/>
      <c r="G1130" s="175"/>
      <c r="H1130" s="175"/>
      <c r="I1130" s="170"/>
      <c r="J1130" s="176"/>
      <c r="K1130" s="153"/>
      <c r="L1130" s="170"/>
      <c r="M1130" s="170"/>
      <c r="N1130" s="170"/>
      <c r="O1130" s="170"/>
      <c r="P1130" s="170"/>
      <c r="Q1130" s="158" t="str">
        <f t="shared" si="45"/>
        <v/>
      </c>
      <c r="R1130" s="159" t="str">
        <f t="shared" si="46"/>
        <v/>
      </c>
      <c r="S1130" s="156"/>
      <c r="T1130" s="157"/>
      <c r="U1130" s="157"/>
      <c r="V1130" s="143"/>
    </row>
    <row r="1131" spans="1:22" ht="15" customHeight="1" x14ac:dyDescent="0.25">
      <c r="A1131" s="152">
        <f t="shared" si="47"/>
        <v>1125</v>
      </c>
      <c r="B1131" s="170"/>
      <c r="C1131" s="170"/>
      <c r="D1131" s="170"/>
      <c r="E1131" s="170"/>
      <c r="F1131" s="170"/>
      <c r="G1131" s="175"/>
      <c r="H1131" s="175"/>
      <c r="I1131" s="170"/>
      <c r="J1131" s="176"/>
      <c r="K1131" s="153"/>
      <c r="L1131" s="170"/>
      <c r="M1131" s="170"/>
      <c r="N1131" s="170"/>
      <c r="O1131" s="170"/>
      <c r="P1131" s="170"/>
      <c r="Q1131" s="158" t="str">
        <f t="shared" si="45"/>
        <v/>
      </c>
      <c r="R1131" s="159" t="str">
        <f t="shared" si="46"/>
        <v/>
      </c>
      <c r="S1131" s="156"/>
      <c r="T1131" s="157"/>
      <c r="U1131" s="157"/>
      <c r="V1131" s="143"/>
    </row>
    <row r="1132" spans="1:22" ht="15" customHeight="1" x14ac:dyDescent="0.25">
      <c r="A1132" s="152">
        <f t="shared" si="47"/>
        <v>1126</v>
      </c>
      <c r="B1132" s="170"/>
      <c r="C1132" s="170"/>
      <c r="D1132" s="170"/>
      <c r="E1132" s="170"/>
      <c r="F1132" s="170"/>
      <c r="G1132" s="175"/>
      <c r="H1132" s="175"/>
      <c r="I1132" s="170"/>
      <c r="J1132" s="176"/>
      <c r="K1132" s="153"/>
      <c r="L1132" s="170"/>
      <c r="M1132" s="170"/>
      <c r="N1132" s="170"/>
      <c r="O1132" s="170"/>
      <c r="P1132" s="170"/>
      <c r="Q1132" s="158" t="str">
        <f t="shared" si="45"/>
        <v/>
      </c>
      <c r="R1132" s="159" t="str">
        <f t="shared" si="46"/>
        <v/>
      </c>
      <c r="S1132" s="156"/>
      <c r="T1132" s="157"/>
      <c r="U1132" s="157"/>
      <c r="V1132" s="143"/>
    </row>
    <row r="1133" spans="1:22" ht="15" customHeight="1" x14ac:dyDescent="0.25">
      <c r="A1133" s="152">
        <f t="shared" si="47"/>
        <v>1127</v>
      </c>
      <c r="B1133" s="170"/>
      <c r="C1133" s="170"/>
      <c r="D1133" s="170"/>
      <c r="E1133" s="170"/>
      <c r="F1133" s="170"/>
      <c r="G1133" s="175"/>
      <c r="H1133" s="175"/>
      <c r="I1133" s="170"/>
      <c r="J1133" s="176"/>
      <c r="K1133" s="153"/>
      <c r="L1133" s="170"/>
      <c r="M1133" s="170"/>
      <c r="N1133" s="170"/>
      <c r="O1133" s="170"/>
      <c r="P1133" s="170"/>
      <c r="Q1133" s="158" t="str">
        <f t="shared" si="45"/>
        <v/>
      </c>
      <c r="R1133" s="159" t="str">
        <f t="shared" si="46"/>
        <v/>
      </c>
      <c r="S1133" s="156"/>
      <c r="T1133" s="157"/>
      <c r="U1133" s="157"/>
      <c r="V1133" s="143"/>
    </row>
    <row r="1134" spans="1:22" ht="15" customHeight="1" x14ac:dyDescent="0.25">
      <c r="A1134" s="152">
        <f t="shared" si="47"/>
        <v>1128</v>
      </c>
      <c r="B1134" s="170"/>
      <c r="C1134" s="170"/>
      <c r="D1134" s="170"/>
      <c r="E1134" s="170"/>
      <c r="F1134" s="170"/>
      <c r="G1134" s="175"/>
      <c r="H1134" s="175"/>
      <c r="I1134" s="170"/>
      <c r="J1134" s="176"/>
      <c r="K1134" s="153"/>
      <c r="L1134" s="170"/>
      <c r="M1134" s="170"/>
      <c r="N1134" s="170"/>
      <c r="O1134" s="170"/>
      <c r="P1134" s="170"/>
      <c r="Q1134" s="158" t="str">
        <f t="shared" si="45"/>
        <v/>
      </c>
      <c r="R1134" s="159" t="str">
        <f t="shared" si="46"/>
        <v/>
      </c>
      <c r="S1134" s="156"/>
      <c r="T1134" s="157"/>
      <c r="U1134" s="157"/>
      <c r="V1134" s="143"/>
    </row>
    <row r="1135" spans="1:22" ht="15" customHeight="1" x14ac:dyDescent="0.25">
      <c r="A1135" s="152">
        <f t="shared" si="47"/>
        <v>1129</v>
      </c>
      <c r="B1135" s="170"/>
      <c r="C1135" s="170"/>
      <c r="D1135" s="170"/>
      <c r="E1135" s="170"/>
      <c r="F1135" s="170"/>
      <c r="G1135" s="175"/>
      <c r="H1135" s="175"/>
      <c r="I1135" s="170"/>
      <c r="J1135" s="176"/>
      <c r="K1135" s="153"/>
      <c r="L1135" s="170"/>
      <c r="M1135" s="170"/>
      <c r="N1135" s="170"/>
      <c r="O1135" s="170"/>
      <c r="P1135" s="170"/>
      <c r="Q1135" s="158" t="str">
        <f t="shared" si="45"/>
        <v/>
      </c>
      <c r="R1135" s="159" t="str">
        <f t="shared" si="46"/>
        <v/>
      </c>
      <c r="S1135" s="156"/>
      <c r="T1135" s="157"/>
      <c r="U1135" s="157"/>
      <c r="V1135" s="143"/>
    </row>
    <row r="1136" spans="1:22" ht="15" customHeight="1" x14ac:dyDescent="0.25">
      <c r="A1136" s="152">
        <f t="shared" si="47"/>
        <v>1130</v>
      </c>
      <c r="B1136" s="170"/>
      <c r="C1136" s="170"/>
      <c r="D1136" s="170"/>
      <c r="E1136" s="170"/>
      <c r="F1136" s="170"/>
      <c r="G1136" s="175"/>
      <c r="H1136" s="175"/>
      <c r="I1136" s="170"/>
      <c r="J1136" s="176"/>
      <c r="K1136" s="153"/>
      <c r="L1136" s="170"/>
      <c r="M1136" s="170"/>
      <c r="N1136" s="170"/>
      <c r="O1136" s="170"/>
      <c r="P1136" s="170"/>
      <c r="Q1136" s="158" t="str">
        <f t="shared" si="45"/>
        <v/>
      </c>
      <c r="R1136" s="159" t="str">
        <f t="shared" si="46"/>
        <v/>
      </c>
      <c r="S1136" s="156"/>
      <c r="T1136" s="157"/>
      <c r="U1136" s="157"/>
      <c r="V1136" s="143"/>
    </row>
    <row r="1137" spans="1:22" ht="15" customHeight="1" x14ac:dyDescent="0.25">
      <c r="A1137" s="152">
        <f t="shared" si="47"/>
        <v>1131</v>
      </c>
      <c r="B1137" s="170"/>
      <c r="C1137" s="170"/>
      <c r="D1137" s="170"/>
      <c r="E1137" s="170"/>
      <c r="F1137" s="170"/>
      <c r="G1137" s="175"/>
      <c r="H1137" s="175"/>
      <c r="I1137" s="170"/>
      <c r="J1137" s="176"/>
      <c r="K1137" s="153"/>
      <c r="L1137" s="170"/>
      <c r="M1137" s="170"/>
      <c r="N1137" s="170"/>
      <c r="O1137" s="170"/>
      <c r="P1137" s="170"/>
      <c r="Q1137" s="158" t="str">
        <f t="shared" si="45"/>
        <v/>
      </c>
      <c r="R1137" s="159" t="str">
        <f t="shared" si="46"/>
        <v/>
      </c>
      <c r="S1137" s="156"/>
      <c r="T1137" s="157"/>
      <c r="U1137" s="157"/>
      <c r="V1137" s="143"/>
    </row>
    <row r="1138" spans="1:22" ht="15" customHeight="1" x14ac:dyDescent="0.25">
      <c r="A1138" s="152">
        <f t="shared" si="47"/>
        <v>1132</v>
      </c>
      <c r="B1138" s="170"/>
      <c r="C1138" s="170"/>
      <c r="D1138" s="170"/>
      <c r="E1138" s="170"/>
      <c r="F1138" s="170"/>
      <c r="G1138" s="175"/>
      <c r="H1138" s="175"/>
      <c r="I1138" s="170"/>
      <c r="J1138" s="176"/>
      <c r="K1138" s="153"/>
      <c r="L1138" s="170"/>
      <c r="M1138" s="170"/>
      <c r="N1138" s="170"/>
      <c r="O1138" s="170"/>
      <c r="P1138" s="170"/>
      <c r="Q1138" s="158" t="str">
        <f t="shared" si="45"/>
        <v/>
      </c>
      <c r="R1138" s="159" t="str">
        <f t="shared" si="46"/>
        <v/>
      </c>
      <c r="S1138" s="156"/>
      <c r="T1138" s="157"/>
      <c r="U1138" s="157"/>
      <c r="V1138" s="143"/>
    </row>
    <row r="1139" spans="1:22" ht="15" customHeight="1" x14ac:dyDescent="0.25">
      <c r="A1139" s="152">
        <f t="shared" si="47"/>
        <v>1133</v>
      </c>
      <c r="B1139" s="170"/>
      <c r="C1139" s="170"/>
      <c r="D1139" s="170"/>
      <c r="E1139" s="170"/>
      <c r="F1139" s="170"/>
      <c r="G1139" s="175"/>
      <c r="H1139" s="175"/>
      <c r="I1139" s="170"/>
      <c r="J1139" s="176"/>
      <c r="K1139" s="153"/>
      <c r="L1139" s="170"/>
      <c r="M1139" s="170"/>
      <c r="N1139" s="170"/>
      <c r="O1139" s="170"/>
      <c r="P1139" s="170"/>
      <c r="Q1139" s="158" t="str">
        <f t="shared" si="45"/>
        <v/>
      </c>
      <c r="R1139" s="159" t="str">
        <f t="shared" si="46"/>
        <v/>
      </c>
      <c r="S1139" s="156"/>
      <c r="T1139" s="157"/>
      <c r="U1139" s="157"/>
      <c r="V1139" s="143"/>
    </row>
    <row r="1140" spans="1:22" ht="15" customHeight="1" x14ac:dyDescent="0.25">
      <c r="A1140" s="152">
        <f t="shared" si="47"/>
        <v>1134</v>
      </c>
      <c r="B1140" s="170"/>
      <c r="C1140" s="170"/>
      <c r="D1140" s="170"/>
      <c r="E1140" s="170"/>
      <c r="F1140" s="170"/>
      <c r="G1140" s="175"/>
      <c r="H1140" s="175"/>
      <c r="I1140" s="170"/>
      <c r="J1140" s="176"/>
      <c r="K1140" s="153"/>
      <c r="L1140" s="170"/>
      <c r="M1140" s="170"/>
      <c r="N1140" s="170"/>
      <c r="O1140" s="170"/>
      <c r="P1140" s="170"/>
      <c r="Q1140" s="158" t="str">
        <f t="shared" si="45"/>
        <v/>
      </c>
      <c r="R1140" s="159" t="str">
        <f t="shared" si="46"/>
        <v/>
      </c>
      <c r="S1140" s="156"/>
      <c r="T1140" s="157"/>
      <c r="U1140" s="157"/>
      <c r="V1140" s="143"/>
    </row>
    <row r="1141" spans="1:22" ht="15" customHeight="1" x14ac:dyDescent="0.25">
      <c r="A1141" s="152">
        <f t="shared" si="47"/>
        <v>1135</v>
      </c>
      <c r="B1141" s="170"/>
      <c r="C1141" s="170"/>
      <c r="D1141" s="170"/>
      <c r="E1141" s="170"/>
      <c r="F1141" s="170"/>
      <c r="G1141" s="175"/>
      <c r="H1141" s="175"/>
      <c r="I1141" s="170"/>
      <c r="J1141" s="176"/>
      <c r="K1141" s="153"/>
      <c r="L1141" s="170"/>
      <c r="M1141" s="170"/>
      <c r="N1141" s="170"/>
      <c r="O1141" s="170"/>
      <c r="P1141" s="170"/>
      <c r="Q1141" s="158" t="str">
        <f t="shared" si="45"/>
        <v/>
      </c>
      <c r="R1141" s="159" t="str">
        <f t="shared" si="46"/>
        <v/>
      </c>
      <c r="S1141" s="156"/>
      <c r="T1141" s="157"/>
      <c r="U1141" s="157"/>
      <c r="V1141" s="143"/>
    </row>
    <row r="1142" spans="1:22" ht="15" customHeight="1" x14ac:dyDescent="0.25">
      <c r="A1142" s="152">
        <f t="shared" si="47"/>
        <v>1136</v>
      </c>
      <c r="B1142" s="170"/>
      <c r="C1142" s="170"/>
      <c r="D1142" s="170"/>
      <c r="E1142" s="170"/>
      <c r="F1142" s="170"/>
      <c r="G1142" s="175"/>
      <c r="H1142" s="175"/>
      <c r="I1142" s="170"/>
      <c r="J1142" s="176"/>
      <c r="K1142" s="153"/>
      <c r="L1142" s="170"/>
      <c r="M1142" s="170"/>
      <c r="N1142" s="170"/>
      <c r="O1142" s="170"/>
      <c r="P1142" s="170"/>
      <c r="Q1142" s="158" t="str">
        <f t="shared" si="45"/>
        <v/>
      </c>
      <c r="R1142" s="159" t="str">
        <f t="shared" si="46"/>
        <v/>
      </c>
      <c r="S1142" s="156"/>
      <c r="T1142" s="157"/>
      <c r="U1142" s="157"/>
      <c r="V1142" s="143"/>
    </row>
    <row r="1143" spans="1:22" ht="15" customHeight="1" x14ac:dyDescent="0.25">
      <c r="A1143" s="152">
        <f t="shared" si="47"/>
        <v>1137</v>
      </c>
      <c r="B1143" s="170"/>
      <c r="C1143" s="170"/>
      <c r="D1143" s="170"/>
      <c r="E1143" s="170"/>
      <c r="F1143" s="170"/>
      <c r="G1143" s="175"/>
      <c r="H1143" s="175"/>
      <c r="I1143" s="170"/>
      <c r="J1143" s="176"/>
      <c r="K1143" s="153"/>
      <c r="L1143" s="170"/>
      <c r="M1143" s="170"/>
      <c r="N1143" s="170"/>
      <c r="O1143" s="170"/>
      <c r="P1143" s="170"/>
      <c r="Q1143" s="158" t="str">
        <f t="shared" si="45"/>
        <v/>
      </c>
      <c r="R1143" s="159" t="str">
        <f t="shared" si="46"/>
        <v/>
      </c>
      <c r="S1143" s="156"/>
      <c r="T1143" s="157"/>
      <c r="U1143" s="157"/>
      <c r="V1143" s="143"/>
    </row>
    <row r="1144" spans="1:22" ht="15" customHeight="1" x14ac:dyDescent="0.25">
      <c r="A1144" s="152">
        <f t="shared" si="47"/>
        <v>1138</v>
      </c>
      <c r="B1144" s="170"/>
      <c r="C1144" s="170"/>
      <c r="D1144" s="170"/>
      <c r="E1144" s="170"/>
      <c r="F1144" s="170"/>
      <c r="G1144" s="175"/>
      <c r="H1144" s="175"/>
      <c r="I1144" s="170"/>
      <c r="J1144" s="176"/>
      <c r="K1144" s="153"/>
      <c r="L1144" s="170"/>
      <c r="M1144" s="170"/>
      <c r="N1144" s="170"/>
      <c r="O1144" s="170"/>
      <c r="P1144" s="170"/>
      <c r="Q1144" s="158" t="str">
        <f t="shared" si="45"/>
        <v/>
      </c>
      <c r="R1144" s="159" t="str">
        <f t="shared" si="46"/>
        <v/>
      </c>
      <c r="S1144" s="156"/>
      <c r="T1144" s="157"/>
      <c r="U1144" s="157"/>
      <c r="V1144" s="143"/>
    </row>
    <row r="1145" spans="1:22" ht="15" customHeight="1" x14ac:dyDescent="0.25">
      <c r="A1145" s="152">
        <f t="shared" si="47"/>
        <v>1139</v>
      </c>
      <c r="B1145" s="170"/>
      <c r="C1145" s="170"/>
      <c r="D1145" s="170"/>
      <c r="E1145" s="170"/>
      <c r="F1145" s="170"/>
      <c r="G1145" s="175"/>
      <c r="H1145" s="175"/>
      <c r="I1145" s="170"/>
      <c r="J1145" s="176"/>
      <c r="K1145" s="153"/>
      <c r="L1145" s="170"/>
      <c r="M1145" s="170"/>
      <c r="N1145" s="170"/>
      <c r="O1145" s="170"/>
      <c r="P1145" s="170"/>
      <c r="Q1145" s="158" t="str">
        <f t="shared" si="45"/>
        <v/>
      </c>
      <c r="R1145" s="159" t="str">
        <f t="shared" si="46"/>
        <v/>
      </c>
      <c r="S1145" s="156"/>
      <c r="T1145" s="157"/>
      <c r="U1145" s="157"/>
      <c r="V1145" s="143"/>
    </row>
    <row r="1146" spans="1:22" ht="15" customHeight="1" x14ac:dyDescent="0.25">
      <c r="A1146" s="152">
        <f t="shared" si="47"/>
        <v>1140</v>
      </c>
      <c r="B1146" s="170"/>
      <c r="C1146" s="170"/>
      <c r="D1146" s="170"/>
      <c r="E1146" s="170"/>
      <c r="F1146" s="170"/>
      <c r="G1146" s="175"/>
      <c r="H1146" s="175"/>
      <c r="I1146" s="170"/>
      <c r="J1146" s="176"/>
      <c r="K1146" s="153"/>
      <c r="L1146" s="170"/>
      <c r="M1146" s="170"/>
      <c r="N1146" s="170"/>
      <c r="O1146" s="170"/>
      <c r="P1146" s="170"/>
      <c r="Q1146" s="158" t="str">
        <f t="shared" si="45"/>
        <v/>
      </c>
      <c r="R1146" s="159" t="str">
        <f t="shared" si="46"/>
        <v/>
      </c>
      <c r="S1146" s="156"/>
      <c r="T1146" s="157"/>
      <c r="U1146" s="157"/>
      <c r="V1146" s="143"/>
    </row>
    <row r="1147" spans="1:22" ht="15" customHeight="1" x14ac:dyDescent="0.25">
      <c r="A1147" s="152">
        <f t="shared" si="47"/>
        <v>1141</v>
      </c>
      <c r="B1147" s="170"/>
      <c r="C1147" s="170"/>
      <c r="D1147" s="170"/>
      <c r="E1147" s="170"/>
      <c r="F1147" s="170"/>
      <c r="G1147" s="175"/>
      <c r="H1147" s="175"/>
      <c r="I1147" s="170"/>
      <c r="J1147" s="176"/>
      <c r="K1147" s="153"/>
      <c r="L1147" s="170"/>
      <c r="M1147" s="170"/>
      <c r="N1147" s="170"/>
      <c r="O1147" s="170"/>
      <c r="P1147" s="170"/>
      <c r="Q1147" s="158" t="str">
        <f t="shared" si="45"/>
        <v/>
      </c>
      <c r="R1147" s="159" t="str">
        <f t="shared" si="46"/>
        <v/>
      </c>
      <c r="S1147" s="156"/>
      <c r="T1147" s="157"/>
      <c r="U1147" s="157"/>
      <c r="V1147" s="143"/>
    </row>
    <row r="1148" spans="1:22" ht="15" customHeight="1" x14ac:dyDescent="0.25">
      <c r="A1148" s="152">
        <f t="shared" si="47"/>
        <v>1142</v>
      </c>
      <c r="B1148" s="170"/>
      <c r="C1148" s="170"/>
      <c r="D1148" s="170"/>
      <c r="E1148" s="170"/>
      <c r="F1148" s="170"/>
      <c r="G1148" s="175"/>
      <c r="H1148" s="175"/>
      <c r="I1148" s="170"/>
      <c r="J1148" s="176"/>
      <c r="K1148" s="153"/>
      <c r="L1148" s="170"/>
      <c r="M1148" s="170"/>
      <c r="N1148" s="170"/>
      <c r="O1148" s="170"/>
      <c r="P1148" s="170"/>
      <c r="Q1148" s="158" t="str">
        <f t="shared" si="45"/>
        <v/>
      </c>
      <c r="R1148" s="159" t="str">
        <f t="shared" si="46"/>
        <v/>
      </c>
      <c r="S1148" s="156"/>
      <c r="T1148" s="157"/>
      <c r="U1148" s="157"/>
      <c r="V1148" s="143"/>
    </row>
    <row r="1149" spans="1:22" ht="15" customHeight="1" x14ac:dyDescent="0.25">
      <c r="A1149" s="152">
        <f t="shared" si="47"/>
        <v>1143</v>
      </c>
      <c r="B1149" s="170"/>
      <c r="C1149" s="170"/>
      <c r="D1149" s="170"/>
      <c r="E1149" s="170"/>
      <c r="F1149" s="170"/>
      <c r="G1149" s="175"/>
      <c r="H1149" s="175"/>
      <c r="I1149" s="170"/>
      <c r="J1149" s="176"/>
      <c r="K1149" s="153"/>
      <c r="L1149" s="170"/>
      <c r="M1149" s="170"/>
      <c r="N1149" s="170"/>
      <c r="O1149" s="170"/>
      <c r="P1149" s="170"/>
      <c r="Q1149" s="158" t="str">
        <f t="shared" si="45"/>
        <v/>
      </c>
      <c r="R1149" s="159" t="str">
        <f t="shared" si="46"/>
        <v/>
      </c>
      <c r="S1149" s="156"/>
      <c r="T1149" s="157"/>
      <c r="U1149" s="157"/>
      <c r="V1149" s="143"/>
    </row>
    <row r="1150" spans="1:22" ht="15" customHeight="1" x14ac:dyDescent="0.25">
      <c r="A1150" s="152">
        <f t="shared" si="47"/>
        <v>1144</v>
      </c>
      <c r="B1150" s="170"/>
      <c r="C1150" s="170"/>
      <c r="D1150" s="170"/>
      <c r="E1150" s="170"/>
      <c r="F1150" s="170"/>
      <c r="G1150" s="175"/>
      <c r="H1150" s="175"/>
      <c r="I1150" s="170"/>
      <c r="J1150" s="176"/>
      <c r="K1150" s="153"/>
      <c r="L1150" s="170"/>
      <c r="M1150" s="170"/>
      <c r="N1150" s="170"/>
      <c r="O1150" s="170"/>
      <c r="P1150" s="170"/>
      <c r="Q1150" s="158" t="str">
        <f t="shared" si="45"/>
        <v/>
      </c>
      <c r="R1150" s="159" t="str">
        <f t="shared" si="46"/>
        <v/>
      </c>
      <c r="S1150" s="156"/>
      <c r="T1150" s="157"/>
      <c r="U1150" s="157"/>
      <c r="V1150" s="143"/>
    </row>
    <row r="1151" spans="1:22" ht="15" customHeight="1" x14ac:dyDescent="0.25">
      <c r="A1151" s="152">
        <f t="shared" si="47"/>
        <v>1145</v>
      </c>
      <c r="B1151" s="170"/>
      <c r="C1151" s="170"/>
      <c r="D1151" s="170"/>
      <c r="E1151" s="170"/>
      <c r="F1151" s="170"/>
      <c r="G1151" s="175"/>
      <c r="H1151" s="175"/>
      <c r="I1151" s="170"/>
      <c r="J1151" s="176"/>
      <c r="K1151" s="153"/>
      <c r="L1151" s="170"/>
      <c r="M1151" s="170"/>
      <c r="N1151" s="170"/>
      <c r="O1151" s="170"/>
      <c r="P1151" s="170"/>
      <c r="Q1151" s="158" t="str">
        <f t="shared" si="45"/>
        <v/>
      </c>
      <c r="R1151" s="159" t="str">
        <f t="shared" si="46"/>
        <v/>
      </c>
      <c r="S1151" s="156"/>
      <c r="T1151" s="157"/>
      <c r="U1151" s="157"/>
      <c r="V1151" s="143"/>
    </row>
    <row r="1152" spans="1:22" ht="15" customHeight="1" x14ac:dyDescent="0.25">
      <c r="A1152" s="152">
        <f t="shared" si="47"/>
        <v>1146</v>
      </c>
      <c r="B1152" s="170"/>
      <c r="C1152" s="170"/>
      <c r="D1152" s="170"/>
      <c r="E1152" s="170"/>
      <c r="F1152" s="170"/>
      <c r="G1152" s="175"/>
      <c r="H1152" s="175"/>
      <c r="I1152" s="170"/>
      <c r="J1152" s="176"/>
      <c r="K1152" s="153"/>
      <c r="L1152" s="170"/>
      <c r="M1152" s="170"/>
      <c r="N1152" s="170"/>
      <c r="O1152" s="170"/>
      <c r="P1152" s="170"/>
      <c r="Q1152" s="158" t="str">
        <f t="shared" si="45"/>
        <v/>
      </c>
      <c r="R1152" s="159" t="str">
        <f t="shared" si="46"/>
        <v/>
      </c>
      <c r="S1152" s="156"/>
      <c r="T1152" s="157"/>
      <c r="U1152" s="157"/>
      <c r="V1152" s="143"/>
    </row>
    <row r="1153" spans="1:22" ht="15" customHeight="1" x14ac:dyDescent="0.25">
      <c r="A1153" s="152">
        <f t="shared" si="47"/>
        <v>1147</v>
      </c>
      <c r="B1153" s="170"/>
      <c r="C1153" s="170"/>
      <c r="D1153" s="170"/>
      <c r="E1153" s="170"/>
      <c r="F1153" s="170"/>
      <c r="G1153" s="175"/>
      <c r="H1153" s="175"/>
      <c r="I1153" s="170"/>
      <c r="J1153" s="176"/>
      <c r="K1153" s="153"/>
      <c r="L1153" s="170"/>
      <c r="M1153" s="170"/>
      <c r="N1153" s="170"/>
      <c r="O1153" s="170"/>
      <c r="P1153" s="170"/>
      <c r="Q1153" s="158" t="str">
        <f t="shared" si="45"/>
        <v/>
      </c>
      <c r="R1153" s="159" t="str">
        <f t="shared" si="46"/>
        <v/>
      </c>
      <c r="S1153" s="156"/>
      <c r="T1153" s="157"/>
      <c r="U1153" s="157"/>
      <c r="V1153" s="143"/>
    </row>
    <row r="1154" spans="1:22" ht="15" customHeight="1" x14ac:dyDescent="0.25">
      <c r="A1154" s="152">
        <f t="shared" si="47"/>
        <v>1148</v>
      </c>
      <c r="B1154" s="170"/>
      <c r="C1154" s="170"/>
      <c r="D1154" s="170"/>
      <c r="E1154" s="170"/>
      <c r="F1154" s="170"/>
      <c r="G1154" s="175"/>
      <c r="H1154" s="175"/>
      <c r="I1154" s="170"/>
      <c r="J1154" s="176"/>
      <c r="K1154" s="153"/>
      <c r="L1154" s="170"/>
      <c r="M1154" s="170"/>
      <c r="N1154" s="170"/>
      <c r="O1154" s="170"/>
      <c r="P1154" s="170"/>
      <c r="Q1154" s="158" t="str">
        <f t="shared" si="45"/>
        <v/>
      </c>
      <c r="R1154" s="159" t="str">
        <f t="shared" si="46"/>
        <v/>
      </c>
      <c r="S1154" s="156"/>
      <c r="T1154" s="157"/>
      <c r="U1154" s="157"/>
      <c r="V1154" s="143"/>
    </row>
    <row r="1155" spans="1:22" ht="15" customHeight="1" x14ac:dyDescent="0.25">
      <c r="A1155" s="152">
        <f t="shared" si="47"/>
        <v>1149</v>
      </c>
      <c r="B1155" s="170"/>
      <c r="C1155" s="170"/>
      <c r="D1155" s="170"/>
      <c r="E1155" s="170"/>
      <c r="F1155" s="170"/>
      <c r="G1155" s="175"/>
      <c r="H1155" s="175"/>
      <c r="I1155" s="170"/>
      <c r="J1155" s="176"/>
      <c r="K1155" s="153"/>
      <c r="L1155" s="170"/>
      <c r="M1155" s="170"/>
      <c r="N1155" s="170"/>
      <c r="O1155" s="170"/>
      <c r="P1155" s="170"/>
      <c r="Q1155" s="158" t="str">
        <f t="shared" si="45"/>
        <v/>
      </c>
      <c r="R1155" s="159" t="str">
        <f t="shared" si="46"/>
        <v/>
      </c>
      <c r="S1155" s="156"/>
      <c r="T1155" s="157"/>
      <c r="U1155" s="157"/>
      <c r="V1155" s="143"/>
    </row>
    <row r="1156" spans="1:22" ht="15" customHeight="1" x14ac:dyDescent="0.25">
      <c r="A1156" s="152">
        <f t="shared" si="47"/>
        <v>1150</v>
      </c>
      <c r="B1156" s="170"/>
      <c r="C1156" s="170"/>
      <c r="D1156" s="170"/>
      <c r="E1156" s="170"/>
      <c r="F1156" s="170"/>
      <c r="G1156" s="175"/>
      <c r="H1156" s="175"/>
      <c r="I1156" s="170"/>
      <c r="J1156" s="176"/>
      <c r="K1156" s="153"/>
      <c r="L1156" s="170"/>
      <c r="M1156" s="170"/>
      <c r="N1156" s="170"/>
      <c r="O1156" s="170"/>
      <c r="P1156" s="170"/>
      <c r="Q1156" s="158" t="str">
        <f t="shared" si="45"/>
        <v/>
      </c>
      <c r="R1156" s="159" t="str">
        <f t="shared" si="46"/>
        <v/>
      </c>
      <c r="S1156" s="156"/>
      <c r="T1156" s="157"/>
      <c r="U1156" s="157"/>
      <c r="V1156" s="143"/>
    </row>
    <row r="1157" spans="1:22" ht="15" customHeight="1" x14ac:dyDescent="0.25">
      <c r="A1157" s="152">
        <f t="shared" si="47"/>
        <v>1151</v>
      </c>
      <c r="B1157" s="170"/>
      <c r="C1157" s="170"/>
      <c r="D1157" s="170"/>
      <c r="E1157" s="170"/>
      <c r="F1157" s="170"/>
      <c r="G1157" s="175"/>
      <c r="H1157" s="175"/>
      <c r="I1157" s="170"/>
      <c r="J1157" s="176"/>
      <c r="K1157" s="153"/>
      <c r="L1157" s="170"/>
      <c r="M1157" s="170"/>
      <c r="N1157" s="170"/>
      <c r="O1157" s="170"/>
      <c r="P1157" s="170"/>
      <c r="Q1157" s="158" t="str">
        <f t="shared" si="45"/>
        <v/>
      </c>
      <c r="R1157" s="159" t="str">
        <f t="shared" si="46"/>
        <v/>
      </c>
      <c r="S1157" s="156"/>
      <c r="T1157" s="157"/>
      <c r="U1157" s="157"/>
      <c r="V1157" s="143"/>
    </row>
    <row r="1158" spans="1:22" ht="15" customHeight="1" x14ac:dyDescent="0.25">
      <c r="A1158" s="152">
        <f t="shared" si="47"/>
        <v>1152</v>
      </c>
      <c r="B1158" s="170"/>
      <c r="C1158" s="170"/>
      <c r="D1158" s="170"/>
      <c r="E1158" s="170"/>
      <c r="F1158" s="170"/>
      <c r="G1158" s="175"/>
      <c r="H1158" s="175"/>
      <c r="I1158" s="170"/>
      <c r="J1158" s="176"/>
      <c r="K1158" s="153"/>
      <c r="L1158" s="170"/>
      <c r="M1158" s="170"/>
      <c r="N1158" s="170"/>
      <c r="O1158" s="170"/>
      <c r="P1158" s="170"/>
      <c r="Q1158" s="158" t="str">
        <f t="shared" si="45"/>
        <v/>
      </c>
      <c r="R1158" s="159" t="str">
        <f t="shared" si="46"/>
        <v/>
      </c>
      <c r="S1158" s="156"/>
      <c r="T1158" s="157"/>
      <c r="U1158" s="157"/>
      <c r="V1158" s="143"/>
    </row>
    <row r="1159" spans="1:22" ht="15" customHeight="1" x14ac:dyDescent="0.25">
      <c r="A1159" s="152">
        <f t="shared" si="47"/>
        <v>1153</v>
      </c>
      <c r="B1159" s="170"/>
      <c r="C1159" s="170"/>
      <c r="D1159" s="170"/>
      <c r="E1159" s="170"/>
      <c r="F1159" s="170"/>
      <c r="G1159" s="175"/>
      <c r="H1159" s="175"/>
      <c r="I1159" s="170"/>
      <c r="J1159" s="176"/>
      <c r="K1159" s="153"/>
      <c r="L1159" s="170"/>
      <c r="M1159" s="170"/>
      <c r="N1159" s="170"/>
      <c r="O1159" s="170"/>
      <c r="P1159" s="170"/>
      <c r="Q1159" s="158" t="str">
        <f t="shared" si="45"/>
        <v/>
      </c>
      <c r="R1159" s="159" t="str">
        <f t="shared" si="46"/>
        <v/>
      </c>
      <c r="S1159" s="156"/>
      <c r="T1159" s="157"/>
      <c r="U1159" s="157"/>
      <c r="V1159" s="143"/>
    </row>
    <row r="1160" spans="1:22" ht="15" customHeight="1" x14ac:dyDescent="0.25">
      <c r="A1160" s="152">
        <f t="shared" si="47"/>
        <v>1154</v>
      </c>
      <c r="B1160" s="170"/>
      <c r="C1160" s="170"/>
      <c r="D1160" s="170"/>
      <c r="E1160" s="170"/>
      <c r="F1160" s="170"/>
      <c r="G1160" s="175"/>
      <c r="H1160" s="175"/>
      <c r="I1160" s="170"/>
      <c r="J1160" s="176"/>
      <c r="K1160" s="153"/>
      <c r="L1160" s="170"/>
      <c r="M1160" s="170"/>
      <c r="N1160" s="170"/>
      <c r="O1160" s="170"/>
      <c r="P1160" s="170"/>
      <c r="Q1160" s="158" t="str">
        <f t="shared" si="45"/>
        <v/>
      </c>
      <c r="R1160" s="159" t="str">
        <f t="shared" si="46"/>
        <v/>
      </c>
      <c r="S1160" s="156"/>
      <c r="T1160" s="157"/>
      <c r="U1160" s="157"/>
      <c r="V1160" s="143"/>
    </row>
    <row r="1161" spans="1:22" ht="15" customHeight="1" x14ac:dyDescent="0.25">
      <c r="A1161" s="152">
        <f t="shared" si="47"/>
        <v>1155</v>
      </c>
      <c r="B1161" s="170"/>
      <c r="C1161" s="170"/>
      <c r="D1161" s="170"/>
      <c r="E1161" s="170"/>
      <c r="F1161" s="170"/>
      <c r="G1161" s="175"/>
      <c r="H1161" s="175"/>
      <c r="I1161" s="170"/>
      <c r="J1161" s="176"/>
      <c r="K1161" s="153"/>
      <c r="L1161" s="170"/>
      <c r="M1161" s="170"/>
      <c r="N1161" s="170"/>
      <c r="O1161" s="170"/>
      <c r="P1161" s="170"/>
      <c r="Q1161" s="158" t="str">
        <f t="shared" si="45"/>
        <v/>
      </c>
      <c r="R1161" s="159" t="str">
        <f t="shared" si="46"/>
        <v/>
      </c>
      <c r="S1161" s="156"/>
      <c r="T1161" s="157"/>
      <c r="U1161" s="157"/>
      <c r="V1161" s="143"/>
    </row>
    <row r="1162" spans="1:22" ht="15" customHeight="1" x14ac:dyDescent="0.25">
      <c r="A1162" s="152">
        <f t="shared" si="47"/>
        <v>1156</v>
      </c>
      <c r="B1162" s="170"/>
      <c r="C1162" s="170"/>
      <c r="D1162" s="170"/>
      <c r="E1162" s="170"/>
      <c r="F1162" s="170"/>
      <c r="G1162" s="175"/>
      <c r="H1162" s="175"/>
      <c r="I1162" s="170"/>
      <c r="J1162" s="176"/>
      <c r="K1162" s="153"/>
      <c r="L1162" s="170"/>
      <c r="M1162" s="170"/>
      <c r="N1162" s="170"/>
      <c r="O1162" s="170"/>
      <c r="P1162" s="170"/>
      <c r="Q1162" s="158" t="str">
        <f t="shared" si="45"/>
        <v/>
      </c>
      <c r="R1162" s="159" t="str">
        <f t="shared" si="46"/>
        <v/>
      </c>
      <c r="S1162" s="156"/>
      <c r="T1162" s="157"/>
      <c r="U1162" s="157"/>
      <c r="V1162" s="143"/>
    </row>
    <row r="1163" spans="1:22" ht="15" customHeight="1" x14ac:dyDescent="0.25">
      <c r="A1163" s="152">
        <f t="shared" si="47"/>
        <v>1157</v>
      </c>
      <c r="B1163" s="170"/>
      <c r="C1163" s="170"/>
      <c r="D1163" s="170"/>
      <c r="E1163" s="170"/>
      <c r="F1163" s="170"/>
      <c r="G1163" s="175"/>
      <c r="H1163" s="175"/>
      <c r="I1163" s="170"/>
      <c r="J1163" s="176"/>
      <c r="K1163" s="153"/>
      <c r="L1163" s="170"/>
      <c r="M1163" s="170"/>
      <c r="N1163" s="170"/>
      <c r="O1163" s="170"/>
      <c r="P1163" s="170"/>
      <c r="Q1163" s="158" t="str">
        <f t="shared" si="45"/>
        <v/>
      </c>
      <c r="R1163" s="159" t="str">
        <f t="shared" si="46"/>
        <v/>
      </c>
      <c r="S1163" s="156"/>
      <c r="T1163" s="157"/>
      <c r="U1163" s="157"/>
      <c r="V1163" s="143"/>
    </row>
    <row r="1164" spans="1:22" ht="15" customHeight="1" x14ac:dyDescent="0.25">
      <c r="A1164" s="152">
        <f t="shared" si="47"/>
        <v>1158</v>
      </c>
      <c r="B1164" s="170"/>
      <c r="C1164" s="170"/>
      <c r="D1164" s="170"/>
      <c r="E1164" s="170"/>
      <c r="F1164" s="170"/>
      <c r="G1164" s="175"/>
      <c r="H1164" s="175"/>
      <c r="I1164" s="170"/>
      <c r="J1164" s="176"/>
      <c r="K1164" s="153"/>
      <c r="L1164" s="170"/>
      <c r="M1164" s="170"/>
      <c r="N1164" s="170"/>
      <c r="O1164" s="170"/>
      <c r="P1164" s="170"/>
      <c r="Q1164" s="158" t="str">
        <f t="shared" si="45"/>
        <v/>
      </c>
      <c r="R1164" s="159" t="str">
        <f t="shared" si="46"/>
        <v/>
      </c>
      <c r="S1164" s="156"/>
      <c r="T1164" s="157"/>
      <c r="U1164" s="157"/>
      <c r="V1164" s="143"/>
    </row>
    <row r="1165" spans="1:22" ht="15" customHeight="1" x14ac:dyDescent="0.25">
      <c r="A1165" s="152">
        <f t="shared" si="47"/>
        <v>1159</v>
      </c>
      <c r="B1165" s="170"/>
      <c r="C1165" s="170"/>
      <c r="D1165" s="170"/>
      <c r="E1165" s="170"/>
      <c r="F1165" s="170"/>
      <c r="G1165" s="175"/>
      <c r="H1165" s="175"/>
      <c r="I1165" s="170"/>
      <c r="J1165" s="176"/>
      <c r="K1165" s="153"/>
      <c r="L1165" s="170"/>
      <c r="M1165" s="170"/>
      <c r="N1165" s="170"/>
      <c r="O1165" s="170"/>
      <c r="P1165" s="170"/>
      <c r="Q1165" s="158" t="str">
        <f t="shared" si="45"/>
        <v/>
      </c>
      <c r="R1165" s="159" t="str">
        <f t="shared" si="46"/>
        <v/>
      </c>
      <c r="S1165" s="156"/>
      <c r="T1165" s="157"/>
      <c r="U1165" s="157"/>
      <c r="V1165" s="143"/>
    </row>
    <row r="1166" spans="1:22" ht="15" customHeight="1" x14ac:dyDescent="0.25">
      <c r="A1166" s="152">
        <f t="shared" si="47"/>
        <v>1160</v>
      </c>
      <c r="B1166" s="170"/>
      <c r="C1166" s="170"/>
      <c r="D1166" s="170"/>
      <c r="E1166" s="170"/>
      <c r="F1166" s="170"/>
      <c r="G1166" s="175"/>
      <c r="H1166" s="175"/>
      <c r="I1166" s="170"/>
      <c r="J1166" s="176"/>
      <c r="K1166" s="153"/>
      <c r="L1166" s="170"/>
      <c r="M1166" s="170"/>
      <c r="N1166" s="170"/>
      <c r="O1166" s="170"/>
      <c r="P1166" s="170"/>
      <c r="Q1166" s="158" t="str">
        <f t="shared" si="45"/>
        <v/>
      </c>
      <c r="R1166" s="159" t="str">
        <f t="shared" si="46"/>
        <v/>
      </c>
      <c r="S1166" s="156"/>
      <c r="T1166" s="157"/>
      <c r="U1166" s="157"/>
      <c r="V1166" s="143"/>
    </row>
    <row r="1167" spans="1:22" ht="15" customHeight="1" x14ac:dyDescent="0.25">
      <c r="A1167" s="152">
        <f t="shared" si="47"/>
        <v>1161</v>
      </c>
      <c r="B1167" s="170"/>
      <c r="C1167" s="170"/>
      <c r="D1167" s="170"/>
      <c r="E1167" s="170"/>
      <c r="F1167" s="170"/>
      <c r="G1167" s="175"/>
      <c r="H1167" s="175"/>
      <c r="I1167" s="170"/>
      <c r="J1167" s="176"/>
      <c r="K1167" s="153"/>
      <c r="L1167" s="170"/>
      <c r="M1167" s="170"/>
      <c r="N1167" s="170"/>
      <c r="O1167" s="170"/>
      <c r="P1167" s="170"/>
      <c r="Q1167" s="158" t="str">
        <f t="shared" si="45"/>
        <v/>
      </c>
      <c r="R1167" s="159" t="str">
        <f t="shared" si="46"/>
        <v/>
      </c>
      <c r="S1167" s="156"/>
      <c r="T1167" s="157"/>
      <c r="U1167" s="157"/>
      <c r="V1167" s="143"/>
    </row>
    <row r="1168" spans="1:22" ht="15" customHeight="1" x14ac:dyDescent="0.25">
      <c r="A1168" s="152">
        <f t="shared" si="47"/>
        <v>1162</v>
      </c>
      <c r="B1168" s="170"/>
      <c r="C1168" s="170"/>
      <c r="D1168" s="170"/>
      <c r="E1168" s="170"/>
      <c r="F1168" s="170"/>
      <c r="G1168" s="175"/>
      <c r="H1168" s="175"/>
      <c r="I1168" s="170"/>
      <c r="J1168" s="176"/>
      <c r="K1168" s="153"/>
      <c r="L1168" s="170"/>
      <c r="M1168" s="170"/>
      <c r="N1168" s="170"/>
      <c r="O1168" s="170"/>
      <c r="P1168" s="170"/>
      <c r="Q1168" s="158" t="str">
        <f t="shared" si="45"/>
        <v/>
      </c>
      <c r="R1168" s="159" t="str">
        <f t="shared" si="46"/>
        <v/>
      </c>
      <c r="S1168" s="156"/>
      <c r="T1168" s="157"/>
      <c r="U1168" s="157"/>
      <c r="V1168" s="143"/>
    </row>
    <row r="1169" spans="1:22" ht="15" customHeight="1" x14ac:dyDescent="0.25">
      <c r="A1169" s="152">
        <f t="shared" si="47"/>
        <v>1163</v>
      </c>
      <c r="B1169" s="170"/>
      <c r="C1169" s="170"/>
      <c r="D1169" s="170"/>
      <c r="E1169" s="170"/>
      <c r="F1169" s="170"/>
      <c r="G1169" s="175"/>
      <c r="H1169" s="175"/>
      <c r="I1169" s="170"/>
      <c r="J1169" s="176"/>
      <c r="K1169" s="153"/>
      <c r="L1169" s="170"/>
      <c r="M1169" s="170"/>
      <c r="N1169" s="170"/>
      <c r="O1169" s="170"/>
      <c r="P1169" s="170"/>
      <c r="Q1169" s="158" t="str">
        <f t="shared" si="45"/>
        <v/>
      </c>
      <c r="R1169" s="159" t="str">
        <f t="shared" si="46"/>
        <v/>
      </c>
      <c r="S1169" s="156"/>
      <c r="T1169" s="157"/>
      <c r="U1169" s="157"/>
      <c r="V1169" s="143"/>
    </row>
    <row r="1170" spans="1:22" ht="15" customHeight="1" x14ac:dyDescent="0.25">
      <c r="A1170" s="152">
        <f t="shared" si="47"/>
        <v>1164</v>
      </c>
      <c r="B1170" s="170"/>
      <c r="C1170" s="170"/>
      <c r="D1170" s="170"/>
      <c r="E1170" s="170"/>
      <c r="F1170" s="170"/>
      <c r="G1170" s="175"/>
      <c r="H1170" s="175"/>
      <c r="I1170" s="170"/>
      <c r="J1170" s="176"/>
      <c r="K1170" s="153"/>
      <c r="L1170" s="170"/>
      <c r="M1170" s="170"/>
      <c r="N1170" s="170"/>
      <c r="O1170" s="170"/>
      <c r="P1170" s="170"/>
      <c r="Q1170" s="158" t="str">
        <f t="shared" si="45"/>
        <v/>
      </c>
      <c r="R1170" s="159" t="str">
        <f t="shared" si="46"/>
        <v/>
      </c>
      <c r="S1170" s="156"/>
      <c r="T1170" s="157"/>
      <c r="U1170" s="157"/>
      <c r="V1170" s="143"/>
    </row>
    <row r="1171" spans="1:22" ht="15" customHeight="1" x14ac:dyDescent="0.25">
      <c r="A1171" s="152">
        <f t="shared" si="47"/>
        <v>1165</v>
      </c>
      <c r="B1171" s="170"/>
      <c r="C1171" s="170"/>
      <c r="D1171" s="170"/>
      <c r="E1171" s="170"/>
      <c r="F1171" s="170"/>
      <c r="G1171" s="175"/>
      <c r="H1171" s="175"/>
      <c r="I1171" s="170"/>
      <c r="J1171" s="176"/>
      <c r="K1171" s="153"/>
      <c r="L1171" s="170"/>
      <c r="M1171" s="170"/>
      <c r="N1171" s="170"/>
      <c r="O1171" s="170"/>
      <c r="P1171" s="170"/>
      <c r="Q1171" s="158" t="str">
        <f t="shared" si="45"/>
        <v/>
      </c>
      <c r="R1171" s="159" t="str">
        <f t="shared" si="46"/>
        <v/>
      </c>
      <c r="S1171" s="156"/>
      <c r="T1171" s="157"/>
      <c r="U1171" s="157"/>
      <c r="V1171" s="143"/>
    </row>
    <row r="1172" spans="1:22" ht="15" customHeight="1" x14ac:dyDescent="0.25">
      <c r="A1172" s="152">
        <f t="shared" si="47"/>
        <v>1166</v>
      </c>
      <c r="B1172" s="170"/>
      <c r="C1172" s="170"/>
      <c r="D1172" s="170"/>
      <c r="E1172" s="170"/>
      <c r="F1172" s="170"/>
      <c r="G1172" s="175"/>
      <c r="H1172" s="175"/>
      <c r="I1172" s="170"/>
      <c r="J1172" s="176"/>
      <c r="K1172" s="153"/>
      <c r="L1172" s="170"/>
      <c r="M1172" s="170"/>
      <c r="N1172" s="170"/>
      <c r="O1172" s="170"/>
      <c r="P1172" s="170"/>
      <c r="Q1172" s="158" t="str">
        <f t="shared" si="45"/>
        <v/>
      </c>
      <c r="R1172" s="159" t="str">
        <f t="shared" si="46"/>
        <v/>
      </c>
      <c r="S1172" s="156"/>
      <c r="T1172" s="157"/>
      <c r="U1172" s="157"/>
      <c r="V1172" s="143"/>
    </row>
    <row r="1173" spans="1:22" ht="15" customHeight="1" x14ac:dyDescent="0.25">
      <c r="A1173" s="152">
        <f t="shared" si="47"/>
        <v>1167</v>
      </c>
      <c r="B1173" s="170"/>
      <c r="C1173" s="170"/>
      <c r="D1173" s="170"/>
      <c r="E1173" s="170"/>
      <c r="F1173" s="170"/>
      <c r="G1173" s="175"/>
      <c r="H1173" s="175"/>
      <c r="I1173" s="170"/>
      <c r="J1173" s="176"/>
      <c r="K1173" s="153"/>
      <c r="L1173" s="170"/>
      <c r="M1173" s="170"/>
      <c r="N1173" s="170"/>
      <c r="O1173" s="170"/>
      <c r="P1173" s="170"/>
      <c r="Q1173" s="158" t="str">
        <f t="shared" si="45"/>
        <v/>
      </c>
      <c r="R1173" s="159" t="str">
        <f t="shared" si="46"/>
        <v/>
      </c>
      <c r="S1173" s="156"/>
      <c r="T1173" s="157"/>
      <c r="U1173" s="157"/>
      <c r="V1173" s="143"/>
    </row>
    <row r="1174" spans="1:22" ht="15" customHeight="1" x14ac:dyDescent="0.25">
      <c r="A1174" s="152">
        <f t="shared" si="47"/>
        <v>1168</v>
      </c>
      <c r="B1174" s="170"/>
      <c r="C1174" s="170"/>
      <c r="D1174" s="170"/>
      <c r="E1174" s="170"/>
      <c r="F1174" s="170"/>
      <c r="G1174" s="175"/>
      <c r="H1174" s="175"/>
      <c r="I1174" s="170"/>
      <c r="J1174" s="176"/>
      <c r="K1174" s="153"/>
      <c r="L1174" s="170"/>
      <c r="M1174" s="170"/>
      <c r="N1174" s="170"/>
      <c r="O1174" s="170"/>
      <c r="P1174" s="170"/>
      <c r="Q1174" s="158" t="str">
        <f t="shared" si="45"/>
        <v/>
      </c>
      <c r="R1174" s="159" t="str">
        <f t="shared" si="46"/>
        <v/>
      </c>
      <c r="S1174" s="156"/>
      <c r="T1174" s="157"/>
      <c r="U1174" s="157"/>
      <c r="V1174" s="143"/>
    </row>
    <row r="1175" spans="1:22" ht="15" customHeight="1" x14ac:dyDescent="0.25">
      <c r="A1175" s="152">
        <f t="shared" si="47"/>
        <v>1169</v>
      </c>
      <c r="B1175" s="170"/>
      <c r="C1175" s="170"/>
      <c r="D1175" s="170"/>
      <c r="E1175" s="170"/>
      <c r="F1175" s="170"/>
      <c r="G1175" s="175"/>
      <c r="H1175" s="175"/>
      <c r="I1175" s="170"/>
      <c r="J1175" s="176"/>
      <c r="K1175" s="153"/>
      <c r="L1175" s="170"/>
      <c r="M1175" s="170"/>
      <c r="N1175" s="170"/>
      <c r="O1175" s="170"/>
      <c r="P1175" s="170"/>
      <c r="Q1175" s="158" t="str">
        <f t="shared" si="45"/>
        <v/>
      </c>
      <c r="R1175" s="159" t="str">
        <f t="shared" si="46"/>
        <v/>
      </c>
      <c r="S1175" s="156"/>
      <c r="T1175" s="157"/>
      <c r="U1175" s="157"/>
      <c r="V1175" s="143"/>
    </row>
    <row r="1176" spans="1:22" ht="15" customHeight="1" x14ac:dyDescent="0.25">
      <c r="A1176" s="152">
        <f t="shared" si="47"/>
        <v>1170</v>
      </c>
      <c r="B1176" s="170"/>
      <c r="C1176" s="170"/>
      <c r="D1176" s="170"/>
      <c r="E1176" s="170"/>
      <c r="F1176" s="170"/>
      <c r="G1176" s="175"/>
      <c r="H1176" s="175"/>
      <c r="I1176" s="170"/>
      <c r="J1176" s="176"/>
      <c r="K1176" s="153"/>
      <c r="L1176" s="170"/>
      <c r="M1176" s="170"/>
      <c r="N1176" s="170"/>
      <c r="O1176" s="170"/>
      <c r="P1176" s="170"/>
      <c r="Q1176" s="158" t="str">
        <f t="shared" si="45"/>
        <v/>
      </c>
      <c r="R1176" s="159" t="str">
        <f t="shared" si="46"/>
        <v/>
      </c>
      <c r="S1176" s="156"/>
      <c r="T1176" s="157"/>
      <c r="U1176" s="157"/>
      <c r="V1176" s="143"/>
    </row>
    <row r="1177" spans="1:22" ht="15" customHeight="1" x14ac:dyDescent="0.25">
      <c r="A1177" s="152">
        <f t="shared" si="47"/>
        <v>1171</v>
      </c>
      <c r="B1177" s="170"/>
      <c r="C1177" s="170"/>
      <c r="D1177" s="170"/>
      <c r="E1177" s="170"/>
      <c r="F1177" s="170"/>
      <c r="G1177" s="175"/>
      <c r="H1177" s="175"/>
      <c r="I1177" s="170"/>
      <c r="J1177" s="176"/>
      <c r="K1177" s="153"/>
      <c r="L1177" s="170"/>
      <c r="M1177" s="170"/>
      <c r="N1177" s="170"/>
      <c r="O1177" s="170"/>
      <c r="P1177" s="170"/>
      <c r="Q1177" s="158" t="str">
        <f t="shared" si="45"/>
        <v/>
      </c>
      <c r="R1177" s="159" t="str">
        <f t="shared" si="46"/>
        <v/>
      </c>
      <c r="S1177" s="156"/>
      <c r="T1177" s="157"/>
      <c r="U1177" s="157"/>
      <c r="V1177" s="143"/>
    </row>
    <row r="1178" spans="1:22" ht="15" customHeight="1" x14ac:dyDescent="0.25">
      <c r="A1178" s="152">
        <f t="shared" si="47"/>
        <v>1172</v>
      </c>
      <c r="B1178" s="170"/>
      <c r="C1178" s="170"/>
      <c r="D1178" s="170"/>
      <c r="E1178" s="170"/>
      <c r="F1178" s="170"/>
      <c r="G1178" s="175"/>
      <c r="H1178" s="175"/>
      <c r="I1178" s="170"/>
      <c r="J1178" s="176"/>
      <c r="K1178" s="153"/>
      <c r="L1178" s="170"/>
      <c r="M1178" s="170"/>
      <c r="N1178" s="170"/>
      <c r="O1178" s="170"/>
      <c r="P1178" s="170"/>
      <c r="Q1178" s="158" t="str">
        <f t="shared" si="45"/>
        <v/>
      </c>
      <c r="R1178" s="159" t="str">
        <f t="shared" si="46"/>
        <v/>
      </c>
      <c r="S1178" s="156"/>
      <c r="T1178" s="157"/>
      <c r="U1178" s="157"/>
      <c r="V1178" s="143"/>
    </row>
    <row r="1179" spans="1:22" ht="15" customHeight="1" x14ac:dyDescent="0.25">
      <c r="A1179" s="152">
        <f t="shared" si="47"/>
        <v>1173</v>
      </c>
      <c r="B1179" s="170"/>
      <c r="C1179" s="170"/>
      <c r="D1179" s="170"/>
      <c r="E1179" s="170"/>
      <c r="F1179" s="170"/>
      <c r="G1179" s="175"/>
      <c r="H1179" s="175"/>
      <c r="I1179" s="170"/>
      <c r="J1179" s="176"/>
      <c r="K1179" s="153"/>
      <c r="L1179" s="170"/>
      <c r="M1179" s="170"/>
      <c r="N1179" s="170"/>
      <c r="O1179" s="170"/>
      <c r="P1179" s="170"/>
      <c r="Q1179" s="158" t="str">
        <f t="shared" si="45"/>
        <v/>
      </c>
      <c r="R1179" s="159" t="str">
        <f t="shared" si="46"/>
        <v/>
      </c>
      <c r="S1179" s="156"/>
      <c r="T1179" s="157"/>
      <c r="U1179" s="157"/>
      <c r="V1179" s="143"/>
    </row>
    <row r="1180" spans="1:22" ht="15" customHeight="1" x14ac:dyDescent="0.25">
      <c r="A1180" s="152">
        <f t="shared" si="47"/>
        <v>1174</v>
      </c>
      <c r="B1180" s="170"/>
      <c r="C1180" s="170"/>
      <c r="D1180" s="170"/>
      <c r="E1180" s="170"/>
      <c r="F1180" s="170"/>
      <c r="G1180" s="175"/>
      <c r="H1180" s="175"/>
      <c r="I1180" s="170"/>
      <c r="J1180" s="176"/>
      <c r="K1180" s="153"/>
      <c r="L1180" s="170"/>
      <c r="M1180" s="170"/>
      <c r="N1180" s="170"/>
      <c r="O1180" s="170"/>
      <c r="P1180" s="170"/>
      <c r="Q1180" s="158" t="str">
        <f t="shared" si="45"/>
        <v/>
      </c>
      <c r="R1180" s="159" t="str">
        <f t="shared" si="46"/>
        <v/>
      </c>
      <c r="S1180" s="156"/>
      <c r="T1180" s="157"/>
      <c r="U1180" s="157"/>
      <c r="V1180" s="143"/>
    </row>
    <row r="1181" spans="1:22" ht="15" customHeight="1" x14ac:dyDescent="0.25">
      <c r="A1181" s="152">
        <f t="shared" si="47"/>
        <v>1175</v>
      </c>
      <c r="B1181" s="170"/>
      <c r="C1181" s="170"/>
      <c r="D1181" s="170"/>
      <c r="E1181" s="170"/>
      <c r="F1181" s="170"/>
      <c r="G1181" s="175"/>
      <c r="H1181" s="175"/>
      <c r="I1181" s="170"/>
      <c r="J1181" s="176"/>
      <c r="K1181" s="153"/>
      <c r="L1181" s="170"/>
      <c r="M1181" s="170"/>
      <c r="N1181" s="170"/>
      <c r="O1181" s="170"/>
      <c r="P1181" s="170"/>
      <c r="Q1181" s="158" t="str">
        <f t="shared" si="45"/>
        <v/>
      </c>
      <c r="R1181" s="159" t="str">
        <f t="shared" si="46"/>
        <v/>
      </c>
      <c r="S1181" s="156"/>
      <c r="T1181" s="157"/>
      <c r="U1181" s="157"/>
      <c r="V1181" s="143"/>
    </row>
    <row r="1182" spans="1:22" ht="15" customHeight="1" x14ac:dyDescent="0.25">
      <c r="A1182" s="152">
        <f t="shared" si="47"/>
        <v>1176</v>
      </c>
      <c r="B1182" s="170"/>
      <c r="C1182" s="170"/>
      <c r="D1182" s="170"/>
      <c r="E1182" s="170"/>
      <c r="F1182" s="170"/>
      <c r="G1182" s="175"/>
      <c r="H1182" s="175"/>
      <c r="I1182" s="170"/>
      <c r="J1182" s="176"/>
      <c r="K1182" s="153"/>
      <c r="L1182" s="170"/>
      <c r="M1182" s="170"/>
      <c r="N1182" s="170"/>
      <c r="O1182" s="170"/>
      <c r="P1182" s="170"/>
      <c r="Q1182" s="158" t="str">
        <f t="shared" si="45"/>
        <v/>
      </c>
      <c r="R1182" s="159" t="str">
        <f t="shared" si="46"/>
        <v/>
      </c>
      <c r="S1182" s="156"/>
      <c r="T1182" s="157"/>
      <c r="U1182" s="157"/>
      <c r="V1182" s="143"/>
    </row>
    <row r="1183" spans="1:22" ht="15" customHeight="1" x14ac:dyDescent="0.25">
      <c r="A1183" s="152">
        <f t="shared" si="47"/>
        <v>1177</v>
      </c>
      <c r="B1183" s="170"/>
      <c r="C1183" s="170"/>
      <c r="D1183" s="170"/>
      <c r="E1183" s="170"/>
      <c r="F1183" s="170"/>
      <c r="G1183" s="175"/>
      <c r="H1183" s="175"/>
      <c r="I1183" s="170"/>
      <c r="J1183" s="176"/>
      <c r="K1183" s="153"/>
      <c r="L1183" s="170"/>
      <c r="M1183" s="170"/>
      <c r="N1183" s="170"/>
      <c r="O1183" s="170"/>
      <c r="P1183" s="170"/>
      <c r="Q1183" s="158" t="str">
        <f t="shared" si="45"/>
        <v/>
      </c>
      <c r="R1183" s="159" t="str">
        <f t="shared" si="46"/>
        <v/>
      </c>
      <c r="S1183" s="156"/>
      <c r="T1183" s="157"/>
      <c r="U1183" s="157"/>
      <c r="V1183" s="143"/>
    </row>
    <row r="1184" spans="1:22" ht="15" customHeight="1" x14ac:dyDescent="0.25">
      <c r="A1184" s="152">
        <f t="shared" si="47"/>
        <v>1178</v>
      </c>
      <c r="B1184" s="170"/>
      <c r="C1184" s="170"/>
      <c r="D1184" s="170"/>
      <c r="E1184" s="170"/>
      <c r="F1184" s="170"/>
      <c r="G1184" s="175"/>
      <c r="H1184" s="175"/>
      <c r="I1184" s="170"/>
      <c r="J1184" s="176"/>
      <c r="K1184" s="153"/>
      <c r="L1184" s="170"/>
      <c r="M1184" s="170"/>
      <c r="N1184" s="170"/>
      <c r="O1184" s="170"/>
      <c r="P1184" s="170"/>
      <c r="Q1184" s="158" t="str">
        <f t="shared" si="45"/>
        <v/>
      </c>
      <c r="R1184" s="159" t="str">
        <f t="shared" si="46"/>
        <v/>
      </c>
      <c r="S1184" s="156"/>
      <c r="T1184" s="157"/>
      <c r="U1184" s="157"/>
      <c r="V1184" s="143"/>
    </row>
    <row r="1185" spans="1:22" ht="15" customHeight="1" x14ac:dyDescent="0.25">
      <c r="A1185" s="152">
        <f t="shared" si="47"/>
        <v>1179</v>
      </c>
      <c r="B1185" s="170"/>
      <c r="C1185" s="170"/>
      <c r="D1185" s="170"/>
      <c r="E1185" s="170"/>
      <c r="F1185" s="170"/>
      <c r="G1185" s="175"/>
      <c r="H1185" s="175"/>
      <c r="I1185" s="170"/>
      <c r="J1185" s="176"/>
      <c r="K1185" s="153"/>
      <c r="L1185" s="170"/>
      <c r="M1185" s="170"/>
      <c r="N1185" s="170"/>
      <c r="O1185" s="170"/>
      <c r="P1185" s="170"/>
      <c r="Q1185" s="158" t="str">
        <f t="shared" si="45"/>
        <v/>
      </c>
      <c r="R1185" s="159" t="str">
        <f t="shared" si="46"/>
        <v/>
      </c>
      <c r="S1185" s="156"/>
      <c r="T1185" s="157"/>
      <c r="U1185" s="157"/>
      <c r="V1185" s="143"/>
    </row>
    <row r="1186" spans="1:22" ht="15" customHeight="1" x14ac:dyDescent="0.25">
      <c r="A1186" s="152">
        <f t="shared" si="47"/>
        <v>1180</v>
      </c>
      <c r="B1186" s="170"/>
      <c r="C1186" s="170"/>
      <c r="D1186" s="170"/>
      <c r="E1186" s="170"/>
      <c r="F1186" s="170"/>
      <c r="G1186" s="175"/>
      <c r="H1186" s="175"/>
      <c r="I1186" s="170"/>
      <c r="J1186" s="176"/>
      <c r="K1186" s="153"/>
      <c r="L1186" s="170"/>
      <c r="M1186" s="170"/>
      <c r="N1186" s="170"/>
      <c r="O1186" s="170"/>
      <c r="P1186" s="170"/>
      <c r="Q1186" s="158" t="str">
        <f t="shared" si="45"/>
        <v/>
      </c>
      <c r="R1186" s="159" t="str">
        <f t="shared" si="46"/>
        <v/>
      </c>
      <c r="S1186" s="156"/>
      <c r="T1186" s="157"/>
      <c r="U1186" s="157"/>
      <c r="V1186" s="143"/>
    </row>
    <row r="1187" spans="1:22" ht="15" customHeight="1" x14ac:dyDescent="0.25">
      <c r="A1187" s="152">
        <f t="shared" si="47"/>
        <v>1181</v>
      </c>
      <c r="B1187" s="170"/>
      <c r="C1187" s="170"/>
      <c r="D1187" s="170"/>
      <c r="E1187" s="170"/>
      <c r="F1187" s="170"/>
      <c r="G1187" s="175"/>
      <c r="H1187" s="175"/>
      <c r="I1187" s="170"/>
      <c r="J1187" s="176"/>
      <c r="K1187" s="153"/>
      <c r="L1187" s="170"/>
      <c r="M1187" s="170"/>
      <c r="N1187" s="170"/>
      <c r="O1187" s="170"/>
      <c r="P1187" s="170"/>
      <c r="Q1187" s="158" t="str">
        <f t="shared" si="45"/>
        <v/>
      </c>
      <c r="R1187" s="159" t="str">
        <f t="shared" si="46"/>
        <v/>
      </c>
      <c r="S1187" s="156"/>
      <c r="T1187" s="157"/>
      <c r="U1187" s="157"/>
      <c r="V1187" s="143"/>
    </row>
    <row r="1188" spans="1:22" ht="15" customHeight="1" x14ac:dyDescent="0.25">
      <c r="A1188" s="152">
        <f t="shared" si="47"/>
        <v>1182</v>
      </c>
      <c r="B1188" s="170"/>
      <c r="C1188" s="170"/>
      <c r="D1188" s="170"/>
      <c r="E1188" s="170"/>
      <c r="F1188" s="170"/>
      <c r="G1188" s="175"/>
      <c r="H1188" s="175"/>
      <c r="I1188" s="170"/>
      <c r="J1188" s="176"/>
      <c r="K1188" s="153"/>
      <c r="L1188" s="170"/>
      <c r="M1188" s="170"/>
      <c r="N1188" s="170"/>
      <c r="O1188" s="170"/>
      <c r="P1188" s="170"/>
      <c r="Q1188" s="158" t="str">
        <f t="shared" si="45"/>
        <v/>
      </c>
      <c r="R1188" s="159" t="str">
        <f t="shared" si="46"/>
        <v/>
      </c>
      <c r="S1188" s="156"/>
      <c r="T1188" s="157"/>
      <c r="U1188" s="157"/>
      <c r="V1188" s="143"/>
    </row>
    <row r="1189" spans="1:22" ht="15" customHeight="1" x14ac:dyDescent="0.25">
      <c r="A1189" s="152">
        <f t="shared" si="47"/>
        <v>1183</v>
      </c>
      <c r="B1189" s="170"/>
      <c r="C1189" s="170"/>
      <c r="D1189" s="170"/>
      <c r="E1189" s="170"/>
      <c r="F1189" s="170"/>
      <c r="G1189" s="175"/>
      <c r="H1189" s="175"/>
      <c r="I1189" s="170"/>
      <c r="J1189" s="176"/>
      <c r="K1189" s="153"/>
      <c r="L1189" s="170"/>
      <c r="M1189" s="170"/>
      <c r="N1189" s="170"/>
      <c r="O1189" s="170"/>
      <c r="P1189" s="170"/>
      <c r="Q1189" s="158" t="str">
        <f t="shared" si="45"/>
        <v/>
      </c>
      <c r="R1189" s="159" t="str">
        <f t="shared" si="46"/>
        <v/>
      </c>
      <c r="S1189" s="156"/>
      <c r="T1189" s="157"/>
      <c r="U1189" s="157"/>
      <c r="V1189" s="143"/>
    </row>
    <row r="1190" spans="1:22" ht="15" customHeight="1" x14ac:dyDescent="0.25">
      <c r="A1190" s="152">
        <f t="shared" si="47"/>
        <v>1184</v>
      </c>
      <c r="B1190" s="170"/>
      <c r="C1190" s="170"/>
      <c r="D1190" s="170"/>
      <c r="E1190" s="170"/>
      <c r="F1190" s="170"/>
      <c r="G1190" s="175"/>
      <c r="H1190" s="175"/>
      <c r="I1190" s="170"/>
      <c r="J1190" s="176"/>
      <c r="K1190" s="153"/>
      <c r="L1190" s="170"/>
      <c r="M1190" s="170"/>
      <c r="N1190" s="170"/>
      <c r="O1190" s="170"/>
      <c r="P1190" s="170"/>
      <c r="Q1190" s="158" t="str">
        <f t="shared" si="45"/>
        <v/>
      </c>
      <c r="R1190" s="159" t="str">
        <f t="shared" si="46"/>
        <v/>
      </c>
      <c r="S1190" s="156"/>
      <c r="T1190" s="157"/>
      <c r="U1190" s="157"/>
      <c r="V1190" s="143"/>
    </row>
    <row r="1191" spans="1:22" ht="15" customHeight="1" x14ac:dyDescent="0.25">
      <c r="A1191" s="152">
        <f t="shared" si="47"/>
        <v>1185</v>
      </c>
      <c r="B1191" s="170"/>
      <c r="C1191" s="170"/>
      <c r="D1191" s="170"/>
      <c r="E1191" s="170"/>
      <c r="F1191" s="170"/>
      <c r="G1191" s="175"/>
      <c r="H1191" s="175"/>
      <c r="I1191" s="170"/>
      <c r="J1191" s="176"/>
      <c r="K1191" s="153"/>
      <c r="L1191" s="170"/>
      <c r="M1191" s="170"/>
      <c r="N1191" s="170"/>
      <c r="O1191" s="170"/>
      <c r="P1191" s="170"/>
      <c r="Q1191" s="158" t="str">
        <f t="shared" si="45"/>
        <v/>
      </c>
      <c r="R1191" s="159" t="str">
        <f t="shared" si="46"/>
        <v/>
      </c>
      <c r="S1191" s="156"/>
      <c r="T1191" s="157"/>
      <c r="U1191" s="157"/>
      <c r="V1191" s="143"/>
    </row>
    <row r="1192" spans="1:22" ht="15" customHeight="1" x14ac:dyDescent="0.25">
      <c r="A1192" s="152">
        <f t="shared" si="47"/>
        <v>1186</v>
      </c>
      <c r="B1192" s="170"/>
      <c r="C1192" s="170"/>
      <c r="D1192" s="170"/>
      <c r="E1192" s="170"/>
      <c r="F1192" s="170"/>
      <c r="G1192" s="175"/>
      <c r="H1192" s="175"/>
      <c r="I1192" s="170"/>
      <c r="J1192" s="176"/>
      <c r="K1192" s="153"/>
      <c r="L1192" s="170"/>
      <c r="M1192" s="170"/>
      <c r="N1192" s="170"/>
      <c r="O1192" s="170"/>
      <c r="P1192" s="170"/>
      <c r="Q1192" s="158" t="str">
        <f t="shared" si="45"/>
        <v/>
      </c>
      <c r="R1192" s="159" t="str">
        <f t="shared" si="46"/>
        <v/>
      </c>
      <c r="S1192" s="156"/>
      <c r="T1192" s="157"/>
      <c r="U1192" s="157"/>
      <c r="V1192" s="143"/>
    </row>
    <row r="1193" spans="1:22" ht="15" customHeight="1" x14ac:dyDescent="0.25">
      <c r="A1193" s="152">
        <f t="shared" si="47"/>
        <v>1187</v>
      </c>
      <c r="B1193" s="170"/>
      <c r="C1193" s="170"/>
      <c r="D1193" s="170"/>
      <c r="E1193" s="170"/>
      <c r="F1193" s="170"/>
      <c r="G1193" s="175"/>
      <c r="H1193" s="175"/>
      <c r="I1193" s="170"/>
      <c r="J1193" s="176"/>
      <c r="K1193" s="153"/>
      <c r="L1193" s="170"/>
      <c r="M1193" s="170"/>
      <c r="N1193" s="170"/>
      <c r="O1193" s="170"/>
      <c r="P1193" s="170"/>
      <c r="Q1193" s="158" t="str">
        <f t="shared" si="45"/>
        <v/>
      </c>
      <c r="R1193" s="159" t="str">
        <f t="shared" si="46"/>
        <v/>
      </c>
      <c r="S1193" s="156"/>
      <c r="T1193" s="157"/>
      <c r="U1193" s="157"/>
      <c r="V1193" s="143"/>
    </row>
    <row r="1194" spans="1:22" ht="15" customHeight="1" x14ac:dyDescent="0.25">
      <c r="A1194" s="152">
        <f t="shared" ref="A1194:A1257" si="48">A1193+1</f>
        <v>1188</v>
      </c>
      <c r="B1194" s="170"/>
      <c r="C1194" s="170"/>
      <c r="D1194" s="170"/>
      <c r="E1194" s="170"/>
      <c r="F1194" s="170"/>
      <c r="G1194" s="175"/>
      <c r="H1194" s="175"/>
      <c r="I1194" s="170"/>
      <c r="J1194" s="176"/>
      <c r="K1194" s="153"/>
      <c r="L1194" s="170"/>
      <c r="M1194" s="170"/>
      <c r="N1194" s="170"/>
      <c r="O1194" s="170"/>
      <c r="P1194" s="170"/>
      <c r="Q1194" s="158" t="str">
        <f t="shared" si="45"/>
        <v/>
      </c>
      <c r="R1194" s="159" t="str">
        <f t="shared" si="46"/>
        <v/>
      </c>
      <c r="S1194" s="156"/>
      <c r="T1194" s="157"/>
      <c r="U1194" s="157"/>
      <c r="V1194" s="143"/>
    </row>
    <row r="1195" spans="1:22" ht="15" customHeight="1" x14ac:dyDescent="0.25">
      <c r="A1195" s="152">
        <f t="shared" si="48"/>
        <v>1189</v>
      </c>
      <c r="B1195" s="170"/>
      <c r="C1195" s="170"/>
      <c r="D1195" s="170"/>
      <c r="E1195" s="170"/>
      <c r="F1195" s="170"/>
      <c r="G1195" s="175"/>
      <c r="H1195" s="175"/>
      <c r="I1195" s="170"/>
      <c r="J1195" s="176"/>
      <c r="K1195" s="153"/>
      <c r="L1195" s="170"/>
      <c r="M1195" s="170"/>
      <c r="N1195" s="170"/>
      <c r="O1195" s="170"/>
      <c r="P1195" s="170"/>
      <c r="Q1195" s="158" t="str">
        <f t="shared" si="45"/>
        <v/>
      </c>
      <c r="R1195" s="159" t="str">
        <f t="shared" si="46"/>
        <v/>
      </c>
      <c r="S1195" s="156"/>
      <c r="T1195" s="157"/>
      <c r="U1195" s="157"/>
      <c r="V1195" s="143"/>
    </row>
    <row r="1196" spans="1:22" ht="15" customHeight="1" x14ac:dyDescent="0.25">
      <c r="A1196" s="152">
        <f t="shared" si="48"/>
        <v>1190</v>
      </c>
      <c r="B1196" s="170"/>
      <c r="C1196" s="170"/>
      <c r="D1196" s="170"/>
      <c r="E1196" s="170"/>
      <c r="F1196" s="170"/>
      <c r="G1196" s="175"/>
      <c r="H1196" s="175"/>
      <c r="I1196" s="170"/>
      <c r="J1196" s="176"/>
      <c r="K1196" s="153"/>
      <c r="L1196" s="170"/>
      <c r="M1196" s="170"/>
      <c r="N1196" s="170"/>
      <c r="O1196" s="170"/>
      <c r="P1196" s="170"/>
      <c r="Q1196" s="158" t="str">
        <f t="shared" si="45"/>
        <v/>
      </c>
      <c r="R1196" s="159" t="str">
        <f t="shared" si="46"/>
        <v/>
      </c>
      <c r="S1196" s="156"/>
      <c r="T1196" s="157"/>
      <c r="U1196" s="157"/>
      <c r="V1196" s="143"/>
    </row>
    <row r="1197" spans="1:22" ht="15" customHeight="1" x14ac:dyDescent="0.25">
      <c r="A1197" s="152">
        <f t="shared" si="48"/>
        <v>1191</v>
      </c>
      <c r="B1197" s="170"/>
      <c r="C1197" s="170"/>
      <c r="D1197" s="170"/>
      <c r="E1197" s="170"/>
      <c r="F1197" s="170"/>
      <c r="G1197" s="175"/>
      <c r="H1197" s="175"/>
      <c r="I1197" s="170"/>
      <c r="J1197" s="176"/>
      <c r="K1197" s="153"/>
      <c r="L1197" s="170"/>
      <c r="M1197" s="170"/>
      <c r="N1197" s="170"/>
      <c r="O1197" s="170"/>
      <c r="P1197" s="170"/>
      <c r="Q1197" s="158" t="str">
        <f t="shared" si="45"/>
        <v/>
      </c>
      <c r="R1197" s="159" t="str">
        <f t="shared" si="46"/>
        <v/>
      </c>
      <c r="S1197" s="156"/>
      <c r="T1197" s="157"/>
      <c r="U1197" s="157"/>
      <c r="V1197" s="143"/>
    </row>
    <row r="1198" spans="1:22" ht="15" customHeight="1" x14ac:dyDescent="0.25">
      <c r="A1198" s="152">
        <f t="shared" si="48"/>
        <v>1192</v>
      </c>
      <c r="B1198" s="170"/>
      <c r="C1198" s="170"/>
      <c r="D1198" s="170"/>
      <c r="E1198" s="170"/>
      <c r="F1198" s="170"/>
      <c r="G1198" s="175"/>
      <c r="H1198" s="175"/>
      <c r="I1198" s="170"/>
      <c r="J1198" s="176"/>
      <c r="K1198" s="153"/>
      <c r="L1198" s="170"/>
      <c r="M1198" s="170"/>
      <c r="N1198" s="170"/>
      <c r="O1198" s="170"/>
      <c r="P1198" s="170"/>
      <c r="Q1198" s="158" t="str">
        <f t="shared" si="45"/>
        <v/>
      </c>
      <c r="R1198" s="159" t="str">
        <f t="shared" si="46"/>
        <v/>
      </c>
      <c r="S1198" s="156"/>
      <c r="T1198" s="157"/>
      <c r="U1198" s="157"/>
      <c r="V1198" s="143"/>
    </row>
    <row r="1199" spans="1:22" ht="15" customHeight="1" x14ac:dyDescent="0.25">
      <c r="A1199" s="152">
        <f t="shared" si="48"/>
        <v>1193</v>
      </c>
      <c r="B1199" s="170"/>
      <c r="C1199" s="170"/>
      <c r="D1199" s="170"/>
      <c r="E1199" s="170"/>
      <c r="F1199" s="170"/>
      <c r="G1199" s="175"/>
      <c r="H1199" s="175"/>
      <c r="I1199" s="170"/>
      <c r="J1199" s="176"/>
      <c r="K1199" s="153"/>
      <c r="L1199" s="170"/>
      <c r="M1199" s="170"/>
      <c r="N1199" s="170"/>
      <c r="O1199" s="170"/>
      <c r="P1199" s="170"/>
      <c r="Q1199" s="158" t="str">
        <f t="shared" si="45"/>
        <v/>
      </c>
      <c r="R1199" s="159" t="str">
        <f t="shared" si="46"/>
        <v/>
      </c>
      <c r="S1199" s="156"/>
      <c r="T1199" s="157"/>
      <c r="U1199" s="157"/>
      <c r="V1199" s="143"/>
    </row>
    <row r="1200" spans="1:22" ht="15" customHeight="1" x14ac:dyDescent="0.25">
      <c r="A1200" s="152">
        <f t="shared" si="48"/>
        <v>1194</v>
      </c>
      <c r="B1200" s="170"/>
      <c r="C1200" s="170"/>
      <c r="D1200" s="170"/>
      <c r="E1200" s="170"/>
      <c r="F1200" s="170"/>
      <c r="G1200" s="175"/>
      <c r="H1200" s="175"/>
      <c r="I1200" s="170"/>
      <c r="J1200" s="176"/>
      <c r="K1200" s="153"/>
      <c r="L1200" s="170"/>
      <c r="M1200" s="170"/>
      <c r="N1200" s="170"/>
      <c r="O1200" s="170"/>
      <c r="P1200" s="170"/>
      <c r="Q1200" s="158" t="str">
        <f t="shared" si="45"/>
        <v/>
      </c>
      <c r="R1200" s="159" t="str">
        <f t="shared" si="46"/>
        <v/>
      </c>
      <c r="S1200" s="156"/>
      <c r="T1200" s="157"/>
      <c r="U1200" s="157"/>
      <c r="V1200" s="143"/>
    </row>
    <row r="1201" spans="1:22" ht="15" customHeight="1" x14ac:dyDescent="0.25">
      <c r="A1201" s="152">
        <f t="shared" si="48"/>
        <v>1195</v>
      </c>
      <c r="B1201" s="170"/>
      <c r="C1201" s="170"/>
      <c r="D1201" s="170"/>
      <c r="E1201" s="170"/>
      <c r="F1201" s="170"/>
      <c r="G1201" s="175"/>
      <c r="H1201" s="175"/>
      <c r="I1201" s="170"/>
      <c r="J1201" s="176"/>
      <c r="K1201" s="153"/>
      <c r="L1201" s="170"/>
      <c r="M1201" s="170"/>
      <c r="N1201" s="170"/>
      <c r="O1201" s="170"/>
      <c r="P1201" s="170"/>
      <c r="Q1201" s="158" t="str">
        <f t="shared" si="45"/>
        <v/>
      </c>
      <c r="R1201" s="159" t="str">
        <f t="shared" si="46"/>
        <v/>
      </c>
      <c r="S1201" s="156"/>
      <c r="T1201" s="157"/>
      <c r="U1201" s="157"/>
      <c r="V1201" s="143"/>
    </row>
    <row r="1202" spans="1:22" ht="15" customHeight="1" x14ac:dyDescent="0.25">
      <c r="A1202" s="152">
        <f t="shared" si="48"/>
        <v>1196</v>
      </c>
      <c r="B1202" s="170"/>
      <c r="C1202" s="170"/>
      <c r="D1202" s="170"/>
      <c r="E1202" s="170"/>
      <c r="F1202" s="170"/>
      <c r="G1202" s="175"/>
      <c r="H1202" s="175"/>
      <c r="I1202" s="170"/>
      <c r="J1202" s="176"/>
      <c r="K1202" s="153"/>
      <c r="L1202" s="170"/>
      <c r="M1202" s="170"/>
      <c r="N1202" s="170"/>
      <c r="O1202" s="170"/>
      <c r="P1202" s="170"/>
      <c r="Q1202" s="158" t="str">
        <f t="shared" si="45"/>
        <v/>
      </c>
      <c r="R1202" s="159" t="str">
        <f t="shared" si="46"/>
        <v/>
      </c>
      <c r="S1202" s="156"/>
      <c r="T1202" s="157"/>
      <c r="U1202" s="157"/>
      <c r="V1202" s="143"/>
    </row>
    <row r="1203" spans="1:22" ht="15" customHeight="1" x14ac:dyDescent="0.25">
      <c r="A1203" s="152">
        <f t="shared" si="48"/>
        <v>1197</v>
      </c>
      <c r="B1203" s="170"/>
      <c r="C1203" s="170"/>
      <c r="D1203" s="170"/>
      <c r="E1203" s="170"/>
      <c r="F1203" s="170"/>
      <c r="G1203" s="175"/>
      <c r="H1203" s="175"/>
      <c r="I1203" s="170"/>
      <c r="J1203" s="176"/>
      <c r="K1203" s="153"/>
      <c r="L1203" s="170"/>
      <c r="M1203" s="170"/>
      <c r="N1203" s="170"/>
      <c r="O1203" s="170"/>
      <c r="P1203" s="170"/>
      <c r="Q1203" s="158" t="str">
        <f t="shared" si="45"/>
        <v/>
      </c>
      <c r="R1203" s="159" t="str">
        <f t="shared" si="46"/>
        <v/>
      </c>
      <c r="S1203" s="156"/>
      <c r="T1203" s="157"/>
      <c r="U1203" s="157"/>
      <c r="V1203" s="143"/>
    </row>
    <row r="1204" spans="1:22" ht="15" customHeight="1" x14ac:dyDescent="0.25">
      <c r="A1204" s="152">
        <f t="shared" si="48"/>
        <v>1198</v>
      </c>
      <c r="B1204" s="170"/>
      <c r="C1204" s="170"/>
      <c r="D1204" s="170"/>
      <c r="E1204" s="170"/>
      <c r="F1204" s="170"/>
      <c r="G1204" s="175"/>
      <c r="H1204" s="175"/>
      <c r="I1204" s="170"/>
      <c r="J1204" s="176"/>
      <c r="K1204" s="153"/>
      <c r="L1204" s="170"/>
      <c r="M1204" s="170"/>
      <c r="N1204" s="170"/>
      <c r="O1204" s="170"/>
      <c r="P1204" s="170"/>
      <c r="Q1204" s="158" t="str">
        <f t="shared" si="45"/>
        <v/>
      </c>
      <c r="R1204" s="159" t="str">
        <f t="shared" si="46"/>
        <v/>
      </c>
      <c r="S1204" s="156"/>
      <c r="T1204" s="157"/>
      <c r="U1204" s="157"/>
      <c r="V1204" s="143"/>
    </row>
    <row r="1205" spans="1:22" ht="15" customHeight="1" x14ac:dyDescent="0.25">
      <c r="A1205" s="152">
        <f t="shared" si="48"/>
        <v>1199</v>
      </c>
      <c r="B1205" s="170"/>
      <c r="C1205" s="170"/>
      <c r="D1205" s="170"/>
      <c r="E1205" s="170"/>
      <c r="F1205" s="170"/>
      <c r="G1205" s="175"/>
      <c r="H1205" s="175"/>
      <c r="I1205" s="170"/>
      <c r="J1205" s="176"/>
      <c r="K1205" s="153"/>
      <c r="L1205" s="170"/>
      <c r="M1205" s="170"/>
      <c r="N1205" s="170"/>
      <c r="O1205" s="170"/>
      <c r="P1205" s="170"/>
      <c r="Q1205" s="158" t="str">
        <f t="shared" si="45"/>
        <v/>
      </c>
      <c r="R1205" s="159" t="str">
        <f t="shared" si="46"/>
        <v/>
      </c>
      <c r="S1205" s="156"/>
      <c r="T1205" s="157"/>
      <c r="U1205" s="157"/>
      <c r="V1205" s="143"/>
    </row>
    <row r="1206" spans="1:22" ht="15" customHeight="1" x14ac:dyDescent="0.25">
      <c r="A1206" s="152">
        <f t="shared" si="48"/>
        <v>1200</v>
      </c>
      <c r="B1206" s="170"/>
      <c r="C1206" s="170"/>
      <c r="D1206" s="170"/>
      <c r="E1206" s="170"/>
      <c r="F1206" s="170"/>
      <c r="G1206" s="175"/>
      <c r="H1206" s="175"/>
      <c r="I1206" s="170"/>
      <c r="J1206" s="176"/>
      <c r="K1206" s="153"/>
      <c r="L1206" s="170"/>
      <c r="M1206" s="170"/>
      <c r="N1206" s="170"/>
      <c r="O1206" s="170"/>
      <c r="P1206" s="170"/>
      <c r="Q1206" s="158" t="str">
        <f t="shared" si="45"/>
        <v/>
      </c>
      <c r="R1206" s="159" t="str">
        <f t="shared" si="46"/>
        <v/>
      </c>
      <c r="S1206" s="156"/>
      <c r="T1206" s="157"/>
      <c r="U1206" s="157"/>
      <c r="V1206" s="143"/>
    </row>
    <row r="1207" spans="1:22" ht="15" customHeight="1" x14ac:dyDescent="0.25">
      <c r="A1207" s="152">
        <f t="shared" si="48"/>
        <v>1201</v>
      </c>
      <c r="B1207" s="170"/>
      <c r="C1207" s="170"/>
      <c r="D1207" s="170"/>
      <c r="E1207" s="170"/>
      <c r="F1207" s="170"/>
      <c r="G1207" s="175"/>
      <c r="H1207" s="175"/>
      <c r="I1207" s="170"/>
      <c r="J1207" s="176"/>
      <c r="K1207" s="153"/>
      <c r="L1207" s="170"/>
      <c r="M1207" s="170"/>
      <c r="N1207" s="170"/>
      <c r="O1207" s="170"/>
      <c r="P1207" s="170"/>
      <c r="Q1207" s="158" t="str">
        <f t="shared" si="45"/>
        <v/>
      </c>
      <c r="R1207" s="159" t="str">
        <f t="shared" si="46"/>
        <v/>
      </c>
      <c r="S1207" s="156"/>
      <c r="T1207" s="157"/>
      <c r="U1207" s="157"/>
      <c r="V1207" s="143"/>
    </row>
    <row r="1208" spans="1:22" ht="15" customHeight="1" x14ac:dyDescent="0.25">
      <c r="A1208" s="152">
        <f t="shared" si="48"/>
        <v>1202</v>
      </c>
      <c r="B1208" s="170"/>
      <c r="C1208" s="170"/>
      <c r="D1208" s="170"/>
      <c r="E1208" s="170"/>
      <c r="F1208" s="170"/>
      <c r="G1208" s="175"/>
      <c r="H1208" s="175"/>
      <c r="I1208" s="170"/>
      <c r="J1208" s="176"/>
      <c r="K1208" s="153"/>
      <c r="L1208" s="170"/>
      <c r="M1208" s="170"/>
      <c r="N1208" s="170"/>
      <c r="O1208" s="170"/>
      <c r="P1208" s="170"/>
      <c r="Q1208" s="158" t="str">
        <f t="shared" si="45"/>
        <v/>
      </c>
      <c r="R1208" s="159" t="str">
        <f t="shared" si="46"/>
        <v/>
      </c>
      <c r="S1208" s="156"/>
      <c r="T1208" s="157"/>
      <c r="U1208" s="157"/>
      <c r="V1208" s="143"/>
    </row>
    <row r="1209" spans="1:22" ht="15" customHeight="1" x14ac:dyDescent="0.25">
      <c r="A1209" s="152">
        <f t="shared" si="48"/>
        <v>1203</v>
      </c>
      <c r="B1209" s="170"/>
      <c r="C1209" s="170"/>
      <c r="D1209" s="170"/>
      <c r="E1209" s="170"/>
      <c r="F1209" s="170"/>
      <c r="G1209" s="175"/>
      <c r="H1209" s="175"/>
      <c r="I1209" s="170"/>
      <c r="J1209" s="176"/>
      <c r="K1209" s="153"/>
      <c r="L1209" s="170"/>
      <c r="M1209" s="170"/>
      <c r="N1209" s="170"/>
      <c r="O1209" s="170"/>
      <c r="P1209" s="170"/>
      <c r="Q1209" s="158" t="str">
        <f t="shared" si="45"/>
        <v/>
      </c>
      <c r="R1209" s="159" t="str">
        <f t="shared" si="46"/>
        <v/>
      </c>
      <c r="S1209" s="156"/>
      <c r="T1209" s="157"/>
      <c r="U1209" s="157"/>
      <c r="V1209" s="143"/>
    </row>
    <row r="1210" spans="1:22" ht="15" customHeight="1" x14ac:dyDescent="0.25">
      <c r="A1210" s="152">
        <f t="shared" si="48"/>
        <v>1204</v>
      </c>
      <c r="B1210" s="170"/>
      <c r="C1210" s="170"/>
      <c r="D1210" s="170"/>
      <c r="E1210" s="170"/>
      <c r="F1210" s="170"/>
      <c r="G1210" s="175"/>
      <c r="H1210" s="175"/>
      <c r="I1210" s="170"/>
      <c r="J1210" s="176"/>
      <c r="K1210" s="153"/>
      <c r="L1210" s="170"/>
      <c r="M1210" s="170"/>
      <c r="N1210" s="170"/>
      <c r="O1210" s="170"/>
      <c r="P1210" s="170"/>
      <c r="Q1210" s="158" t="str">
        <f t="shared" si="45"/>
        <v/>
      </c>
      <c r="R1210" s="159" t="str">
        <f t="shared" si="46"/>
        <v/>
      </c>
      <c r="S1210" s="156"/>
      <c r="T1210" s="157"/>
      <c r="U1210" s="157"/>
      <c r="V1210" s="143"/>
    </row>
    <row r="1211" spans="1:22" ht="15" customHeight="1" x14ac:dyDescent="0.25">
      <c r="A1211" s="152">
        <f t="shared" si="48"/>
        <v>1205</v>
      </c>
      <c r="B1211" s="170"/>
      <c r="C1211" s="170"/>
      <c r="D1211" s="170"/>
      <c r="E1211" s="170"/>
      <c r="F1211" s="170"/>
      <c r="G1211" s="175"/>
      <c r="H1211" s="175"/>
      <c r="I1211" s="170"/>
      <c r="J1211" s="176"/>
      <c r="K1211" s="153"/>
      <c r="L1211" s="170"/>
      <c r="M1211" s="170"/>
      <c r="N1211" s="170"/>
      <c r="O1211" s="170"/>
      <c r="P1211" s="170"/>
      <c r="Q1211" s="158" t="str">
        <f t="shared" si="45"/>
        <v/>
      </c>
      <c r="R1211" s="159" t="str">
        <f t="shared" si="46"/>
        <v/>
      </c>
      <c r="S1211" s="156"/>
      <c r="T1211" s="157"/>
      <c r="U1211" s="157"/>
      <c r="V1211" s="143"/>
    </row>
    <row r="1212" spans="1:22" ht="15" customHeight="1" x14ac:dyDescent="0.25">
      <c r="A1212" s="152">
        <f t="shared" si="48"/>
        <v>1206</v>
      </c>
      <c r="B1212" s="170"/>
      <c r="C1212" s="170"/>
      <c r="D1212" s="170"/>
      <c r="E1212" s="170"/>
      <c r="F1212" s="170"/>
      <c r="G1212" s="175"/>
      <c r="H1212" s="175"/>
      <c r="I1212" s="170"/>
      <c r="J1212" s="176"/>
      <c r="K1212" s="153"/>
      <c r="L1212" s="170"/>
      <c r="M1212" s="170"/>
      <c r="N1212" s="170"/>
      <c r="O1212" s="170"/>
      <c r="P1212" s="170"/>
      <c r="Q1212" s="158" t="str">
        <f t="shared" si="45"/>
        <v/>
      </c>
      <c r="R1212" s="159" t="str">
        <f t="shared" si="46"/>
        <v/>
      </c>
      <c r="S1212" s="156"/>
      <c r="T1212" s="157"/>
      <c r="U1212" s="157"/>
      <c r="V1212" s="143"/>
    </row>
    <row r="1213" spans="1:22" ht="15" customHeight="1" x14ac:dyDescent="0.25">
      <c r="A1213" s="152">
        <f t="shared" si="48"/>
        <v>1207</v>
      </c>
      <c r="B1213" s="170"/>
      <c r="C1213" s="170"/>
      <c r="D1213" s="170"/>
      <c r="E1213" s="170"/>
      <c r="F1213" s="170"/>
      <c r="G1213" s="175"/>
      <c r="H1213" s="175"/>
      <c r="I1213" s="170"/>
      <c r="J1213" s="176"/>
      <c r="K1213" s="153"/>
      <c r="L1213" s="170"/>
      <c r="M1213" s="170"/>
      <c r="N1213" s="170"/>
      <c r="O1213" s="170"/>
      <c r="P1213" s="170"/>
      <c r="Q1213" s="158" t="str">
        <f t="shared" si="45"/>
        <v/>
      </c>
      <c r="R1213" s="159" t="str">
        <f t="shared" si="46"/>
        <v/>
      </c>
      <c r="S1213" s="156"/>
      <c r="T1213" s="157"/>
      <c r="U1213" s="157"/>
      <c r="V1213" s="143"/>
    </row>
    <row r="1214" spans="1:22" ht="15" customHeight="1" x14ac:dyDescent="0.25">
      <c r="A1214" s="152">
        <f t="shared" si="48"/>
        <v>1208</v>
      </c>
      <c r="B1214" s="170"/>
      <c r="C1214" s="170"/>
      <c r="D1214" s="170"/>
      <c r="E1214" s="170"/>
      <c r="F1214" s="170"/>
      <c r="G1214" s="175"/>
      <c r="H1214" s="175"/>
      <c r="I1214" s="170"/>
      <c r="J1214" s="176"/>
      <c r="K1214" s="153"/>
      <c r="L1214" s="170"/>
      <c r="M1214" s="170"/>
      <c r="N1214" s="170"/>
      <c r="O1214" s="170"/>
      <c r="P1214" s="170"/>
      <c r="Q1214" s="158" t="str">
        <f t="shared" si="45"/>
        <v/>
      </c>
      <c r="R1214" s="159" t="str">
        <f t="shared" si="46"/>
        <v/>
      </c>
      <c r="S1214" s="156"/>
      <c r="T1214" s="157"/>
      <c r="U1214" s="157"/>
      <c r="V1214" s="143"/>
    </row>
    <row r="1215" spans="1:22" ht="15" customHeight="1" x14ac:dyDescent="0.25">
      <c r="A1215" s="152">
        <f t="shared" si="48"/>
        <v>1209</v>
      </c>
      <c r="B1215" s="170"/>
      <c r="C1215" s="170"/>
      <c r="D1215" s="170"/>
      <c r="E1215" s="170"/>
      <c r="F1215" s="170"/>
      <c r="G1215" s="175"/>
      <c r="H1215" s="175"/>
      <c r="I1215" s="170"/>
      <c r="J1215" s="176"/>
      <c r="K1215" s="153"/>
      <c r="L1215" s="170"/>
      <c r="M1215" s="170"/>
      <c r="N1215" s="170"/>
      <c r="O1215" s="170"/>
      <c r="P1215" s="170"/>
      <c r="Q1215" s="158" t="str">
        <f t="shared" si="45"/>
        <v/>
      </c>
      <c r="R1215" s="159" t="str">
        <f t="shared" si="46"/>
        <v/>
      </c>
      <c r="S1215" s="156"/>
      <c r="T1215" s="157"/>
      <c r="U1215" s="157"/>
      <c r="V1215" s="143"/>
    </row>
    <row r="1216" spans="1:22" ht="15" customHeight="1" x14ac:dyDescent="0.25">
      <c r="A1216" s="152">
        <f t="shared" si="48"/>
        <v>1210</v>
      </c>
      <c r="B1216" s="170"/>
      <c r="C1216" s="170"/>
      <c r="D1216" s="170"/>
      <c r="E1216" s="170"/>
      <c r="F1216" s="170"/>
      <c r="G1216" s="175"/>
      <c r="H1216" s="175"/>
      <c r="I1216" s="170"/>
      <c r="J1216" s="176"/>
      <c r="K1216" s="153"/>
      <c r="L1216" s="170"/>
      <c r="M1216" s="170"/>
      <c r="N1216" s="170"/>
      <c r="O1216" s="170"/>
      <c r="P1216" s="170"/>
      <c r="Q1216" s="158" t="str">
        <f t="shared" si="45"/>
        <v/>
      </c>
      <c r="R1216" s="159" t="str">
        <f t="shared" si="46"/>
        <v/>
      </c>
      <c r="S1216" s="156"/>
      <c r="T1216" s="157"/>
      <c r="U1216" s="157"/>
      <c r="V1216" s="143"/>
    </row>
    <row r="1217" spans="1:22" ht="15" customHeight="1" x14ac:dyDescent="0.25">
      <c r="A1217" s="152">
        <f t="shared" si="48"/>
        <v>1211</v>
      </c>
      <c r="B1217" s="170"/>
      <c r="C1217" s="170"/>
      <c r="D1217" s="170"/>
      <c r="E1217" s="170"/>
      <c r="F1217" s="170"/>
      <c r="G1217" s="175"/>
      <c r="H1217" s="175"/>
      <c r="I1217" s="170"/>
      <c r="J1217" s="176"/>
      <c r="K1217" s="153"/>
      <c r="L1217" s="170"/>
      <c r="M1217" s="170"/>
      <c r="N1217" s="170"/>
      <c r="O1217" s="170"/>
      <c r="P1217" s="170"/>
      <c r="Q1217" s="158" t="str">
        <f t="shared" si="45"/>
        <v/>
      </c>
      <c r="R1217" s="159" t="str">
        <f t="shared" si="46"/>
        <v/>
      </c>
      <c r="S1217" s="156"/>
      <c r="T1217" s="157"/>
      <c r="U1217" s="157"/>
      <c r="V1217" s="143"/>
    </row>
    <row r="1218" spans="1:22" ht="15" customHeight="1" x14ac:dyDescent="0.25">
      <c r="A1218" s="152">
        <f t="shared" si="48"/>
        <v>1212</v>
      </c>
      <c r="B1218" s="170"/>
      <c r="C1218" s="170"/>
      <c r="D1218" s="170"/>
      <c r="E1218" s="170"/>
      <c r="F1218" s="170"/>
      <c r="G1218" s="175"/>
      <c r="H1218" s="175"/>
      <c r="I1218" s="170"/>
      <c r="J1218" s="176"/>
      <c r="K1218" s="153"/>
      <c r="L1218" s="170"/>
      <c r="M1218" s="170"/>
      <c r="N1218" s="170"/>
      <c r="O1218" s="170"/>
      <c r="P1218" s="170"/>
      <c r="Q1218" s="158" t="str">
        <f t="shared" si="45"/>
        <v/>
      </c>
      <c r="R1218" s="159" t="str">
        <f t="shared" si="46"/>
        <v/>
      </c>
      <c r="S1218" s="156"/>
      <c r="T1218" s="157"/>
      <c r="U1218" s="157"/>
      <c r="V1218" s="143"/>
    </row>
    <row r="1219" spans="1:22" ht="15" customHeight="1" x14ac:dyDescent="0.25">
      <c r="A1219" s="152">
        <f t="shared" si="48"/>
        <v>1213</v>
      </c>
      <c r="B1219" s="170"/>
      <c r="C1219" s="170"/>
      <c r="D1219" s="170"/>
      <c r="E1219" s="170"/>
      <c r="F1219" s="170"/>
      <c r="G1219" s="175"/>
      <c r="H1219" s="175"/>
      <c r="I1219" s="170"/>
      <c r="J1219" s="176"/>
      <c r="K1219" s="153"/>
      <c r="L1219" s="170"/>
      <c r="M1219" s="170"/>
      <c r="N1219" s="170"/>
      <c r="O1219" s="170"/>
      <c r="P1219" s="170"/>
      <c r="Q1219" s="158" t="str">
        <f t="shared" si="45"/>
        <v/>
      </c>
      <c r="R1219" s="159" t="str">
        <f t="shared" si="46"/>
        <v/>
      </c>
      <c r="S1219" s="156"/>
      <c r="T1219" s="157"/>
      <c r="U1219" s="157"/>
      <c r="V1219" s="143"/>
    </row>
    <row r="1220" spans="1:22" ht="15" customHeight="1" x14ac:dyDescent="0.25">
      <c r="A1220" s="152">
        <f t="shared" si="48"/>
        <v>1214</v>
      </c>
      <c r="B1220" s="170"/>
      <c r="C1220" s="170"/>
      <c r="D1220" s="170"/>
      <c r="E1220" s="170"/>
      <c r="F1220" s="170"/>
      <c r="G1220" s="175"/>
      <c r="H1220" s="175"/>
      <c r="I1220" s="170"/>
      <c r="J1220" s="176"/>
      <c r="K1220" s="153"/>
      <c r="L1220" s="170"/>
      <c r="M1220" s="170"/>
      <c r="N1220" s="170"/>
      <c r="O1220" s="170"/>
      <c r="P1220" s="170"/>
      <c r="Q1220" s="158" t="str">
        <f t="shared" si="45"/>
        <v/>
      </c>
      <c r="R1220" s="159" t="str">
        <f t="shared" si="46"/>
        <v/>
      </c>
      <c r="S1220" s="156"/>
      <c r="T1220" s="157"/>
      <c r="U1220" s="157"/>
      <c r="V1220" s="143"/>
    </row>
    <row r="1221" spans="1:22" ht="15" customHeight="1" x14ac:dyDescent="0.25">
      <c r="A1221" s="152">
        <f t="shared" si="48"/>
        <v>1215</v>
      </c>
      <c r="B1221" s="170"/>
      <c r="C1221" s="170"/>
      <c r="D1221" s="170"/>
      <c r="E1221" s="170"/>
      <c r="F1221" s="170"/>
      <c r="G1221" s="175"/>
      <c r="H1221" s="175"/>
      <c r="I1221" s="170"/>
      <c r="J1221" s="176"/>
      <c r="K1221" s="153"/>
      <c r="L1221" s="170"/>
      <c r="M1221" s="170"/>
      <c r="N1221" s="170"/>
      <c r="O1221" s="170"/>
      <c r="P1221" s="170"/>
      <c r="Q1221" s="158" t="str">
        <f t="shared" ref="Q1221:Q1284" si="49">IF($B1221="","",IF(COUNTIF($L1221:$P1221,"=Yes")&gt;0,"Yes","No"))</f>
        <v/>
      </c>
      <c r="R1221" s="159" t="str">
        <f t="shared" ref="R1221:R1284" si="50">IF($B1221="","",IFERROR(IF($Q1221="Yes",$B1221,VLOOKUP($I1221,LE_Inputs,COLUMNS(LE_Inputs),FALSE)),"None"))</f>
        <v/>
      </c>
      <c r="S1221" s="156"/>
      <c r="T1221" s="157"/>
      <c r="U1221" s="157"/>
      <c r="V1221" s="143"/>
    </row>
    <row r="1222" spans="1:22" ht="15" customHeight="1" x14ac:dyDescent="0.25">
      <c r="A1222" s="152">
        <f t="shared" si="48"/>
        <v>1216</v>
      </c>
      <c r="B1222" s="170"/>
      <c r="C1222" s="170"/>
      <c r="D1222" s="170"/>
      <c r="E1222" s="170"/>
      <c r="F1222" s="170"/>
      <c r="G1222" s="175"/>
      <c r="H1222" s="175"/>
      <c r="I1222" s="170"/>
      <c r="J1222" s="176"/>
      <c r="K1222" s="153"/>
      <c r="L1222" s="170"/>
      <c r="M1222" s="170"/>
      <c r="N1222" s="170"/>
      <c r="O1222" s="170"/>
      <c r="P1222" s="170"/>
      <c r="Q1222" s="158" t="str">
        <f t="shared" si="49"/>
        <v/>
      </c>
      <c r="R1222" s="159" t="str">
        <f t="shared" si="50"/>
        <v/>
      </c>
      <c r="S1222" s="156"/>
      <c r="T1222" s="157"/>
      <c r="U1222" s="157"/>
      <c r="V1222" s="143"/>
    </row>
    <row r="1223" spans="1:22" ht="15" customHeight="1" x14ac:dyDescent="0.25">
      <c r="A1223" s="152">
        <f t="shared" si="48"/>
        <v>1217</v>
      </c>
      <c r="B1223" s="170"/>
      <c r="C1223" s="170"/>
      <c r="D1223" s="170"/>
      <c r="E1223" s="170"/>
      <c r="F1223" s="170"/>
      <c r="G1223" s="175"/>
      <c r="H1223" s="175"/>
      <c r="I1223" s="170"/>
      <c r="J1223" s="176"/>
      <c r="K1223" s="153"/>
      <c r="L1223" s="170"/>
      <c r="M1223" s="170"/>
      <c r="N1223" s="170"/>
      <c r="O1223" s="170"/>
      <c r="P1223" s="170"/>
      <c r="Q1223" s="158" t="str">
        <f t="shared" si="49"/>
        <v/>
      </c>
      <c r="R1223" s="159" t="str">
        <f t="shared" si="50"/>
        <v/>
      </c>
      <c r="S1223" s="156"/>
      <c r="T1223" s="157"/>
      <c r="U1223" s="157"/>
      <c r="V1223" s="143"/>
    </row>
    <row r="1224" spans="1:22" ht="15" customHeight="1" x14ac:dyDescent="0.25">
      <c r="A1224" s="152">
        <f t="shared" si="48"/>
        <v>1218</v>
      </c>
      <c r="B1224" s="170"/>
      <c r="C1224" s="170"/>
      <c r="D1224" s="170"/>
      <c r="E1224" s="170"/>
      <c r="F1224" s="170"/>
      <c r="G1224" s="175"/>
      <c r="H1224" s="175"/>
      <c r="I1224" s="170"/>
      <c r="J1224" s="176"/>
      <c r="K1224" s="153"/>
      <c r="L1224" s="170"/>
      <c r="M1224" s="170"/>
      <c r="N1224" s="170"/>
      <c r="O1224" s="170"/>
      <c r="P1224" s="170"/>
      <c r="Q1224" s="158" t="str">
        <f t="shared" si="49"/>
        <v/>
      </c>
      <c r="R1224" s="159" t="str">
        <f t="shared" si="50"/>
        <v/>
      </c>
      <c r="S1224" s="156"/>
      <c r="T1224" s="157"/>
      <c r="U1224" s="157"/>
      <c r="V1224" s="143"/>
    </row>
    <row r="1225" spans="1:22" ht="15" customHeight="1" x14ac:dyDescent="0.25">
      <c r="A1225" s="152">
        <f t="shared" si="48"/>
        <v>1219</v>
      </c>
      <c r="B1225" s="170"/>
      <c r="C1225" s="170"/>
      <c r="D1225" s="170"/>
      <c r="E1225" s="170"/>
      <c r="F1225" s="170"/>
      <c r="G1225" s="175"/>
      <c r="H1225" s="175"/>
      <c r="I1225" s="170"/>
      <c r="J1225" s="176"/>
      <c r="K1225" s="153"/>
      <c r="L1225" s="170"/>
      <c r="M1225" s="170"/>
      <c r="N1225" s="170"/>
      <c r="O1225" s="170"/>
      <c r="P1225" s="170"/>
      <c r="Q1225" s="158" t="str">
        <f t="shared" si="49"/>
        <v/>
      </c>
      <c r="R1225" s="159" t="str">
        <f t="shared" si="50"/>
        <v/>
      </c>
      <c r="S1225" s="156"/>
      <c r="T1225" s="157"/>
      <c r="U1225" s="157"/>
      <c r="V1225" s="143"/>
    </row>
    <row r="1226" spans="1:22" ht="15" customHeight="1" x14ac:dyDescent="0.25">
      <c r="A1226" s="152">
        <f t="shared" si="48"/>
        <v>1220</v>
      </c>
      <c r="B1226" s="170"/>
      <c r="C1226" s="170"/>
      <c r="D1226" s="170"/>
      <c r="E1226" s="170"/>
      <c r="F1226" s="170"/>
      <c r="G1226" s="175"/>
      <c r="H1226" s="175"/>
      <c r="I1226" s="170"/>
      <c r="J1226" s="176"/>
      <c r="K1226" s="153"/>
      <c r="L1226" s="170"/>
      <c r="M1226" s="170"/>
      <c r="N1226" s="170"/>
      <c r="O1226" s="170"/>
      <c r="P1226" s="170"/>
      <c r="Q1226" s="158" t="str">
        <f t="shared" si="49"/>
        <v/>
      </c>
      <c r="R1226" s="159" t="str">
        <f t="shared" si="50"/>
        <v/>
      </c>
      <c r="S1226" s="156"/>
      <c r="T1226" s="157"/>
      <c r="U1226" s="157"/>
      <c r="V1226" s="143"/>
    </row>
    <row r="1227" spans="1:22" ht="15" customHeight="1" x14ac:dyDescent="0.25">
      <c r="A1227" s="152">
        <f t="shared" si="48"/>
        <v>1221</v>
      </c>
      <c r="B1227" s="170"/>
      <c r="C1227" s="170"/>
      <c r="D1227" s="170"/>
      <c r="E1227" s="170"/>
      <c r="F1227" s="170"/>
      <c r="G1227" s="175"/>
      <c r="H1227" s="175"/>
      <c r="I1227" s="170"/>
      <c r="J1227" s="176"/>
      <c r="K1227" s="153"/>
      <c r="L1227" s="170"/>
      <c r="M1227" s="170"/>
      <c r="N1227" s="170"/>
      <c r="O1227" s="170"/>
      <c r="P1227" s="170"/>
      <c r="Q1227" s="158" t="str">
        <f t="shared" si="49"/>
        <v/>
      </c>
      <c r="R1227" s="159" t="str">
        <f t="shared" si="50"/>
        <v/>
      </c>
      <c r="S1227" s="156"/>
      <c r="T1227" s="157"/>
      <c r="U1227" s="157"/>
      <c r="V1227" s="143"/>
    </row>
    <row r="1228" spans="1:22" ht="15" customHeight="1" x14ac:dyDescent="0.25">
      <c r="A1228" s="152">
        <f t="shared" si="48"/>
        <v>1222</v>
      </c>
      <c r="B1228" s="170"/>
      <c r="C1228" s="170"/>
      <c r="D1228" s="170"/>
      <c r="E1228" s="170"/>
      <c r="F1228" s="170"/>
      <c r="G1228" s="175"/>
      <c r="H1228" s="175"/>
      <c r="I1228" s="170"/>
      <c r="J1228" s="176"/>
      <c r="K1228" s="153"/>
      <c r="L1228" s="170"/>
      <c r="M1228" s="170"/>
      <c r="N1228" s="170"/>
      <c r="O1228" s="170"/>
      <c r="P1228" s="170"/>
      <c r="Q1228" s="158" t="str">
        <f t="shared" si="49"/>
        <v/>
      </c>
      <c r="R1228" s="159" t="str">
        <f t="shared" si="50"/>
        <v/>
      </c>
      <c r="S1228" s="156"/>
      <c r="T1228" s="157"/>
      <c r="U1228" s="157"/>
      <c r="V1228" s="143"/>
    </row>
    <row r="1229" spans="1:22" ht="15" customHeight="1" x14ac:dyDescent="0.25">
      <c r="A1229" s="152">
        <f t="shared" si="48"/>
        <v>1223</v>
      </c>
      <c r="B1229" s="170"/>
      <c r="C1229" s="170"/>
      <c r="D1229" s="170"/>
      <c r="E1229" s="170"/>
      <c r="F1229" s="170"/>
      <c r="G1229" s="175"/>
      <c r="H1229" s="175"/>
      <c r="I1229" s="170"/>
      <c r="J1229" s="176"/>
      <c r="K1229" s="153"/>
      <c r="L1229" s="170"/>
      <c r="M1229" s="170"/>
      <c r="N1229" s="170"/>
      <c r="O1229" s="170"/>
      <c r="P1229" s="170"/>
      <c r="Q1229" s="158" t="str">
        <f t="shared" si="49"/>
        <v/>
      </c>
      <c r="R1229" s="159" t="str">
        <f t="shared" si="50"/>
        <v/>
      </c>
      <c r="S1229" s="156"/>
      <c r="T1229" s="157"/>
      <c r="U1229" s="157"/>
      <c r="V1229" s="143"/>
    </row>
    <row r="1230" spans="1:22" ht="15" customHeight="1" x14ac:dyDescent="0.25">
      <c r="A1230" s="152">
        <f t="shared" si="48"/>
        <v>1224</v>
      </c>
      <c r="B1230" s="170"/>
      <c r="C1230" s="170"/>
      <c r="D1230" s="170"/>
      <c r="E1230" s="170"/>
      <c r="F1230" s="170"/>
      <c r="G1230" s="175"/>
      <c r="H1230" s="175"/>
      <c r="I1230" s="170"/>
      <c r="J1230" s="176"/>
      <c r="K1230" s="153"/>
      <c r="L1230" s="170"/>
      <c r="M1230" s="170"/>
      <c r="N1230" s="170"/>
      <c r="O1230" s="170"/>
      <c r="P1230" s="170"/>
      <c r="Q1230" s="158" t="str">
        <f t="shared" si="49"/>
        <v/>
      </c>
      <c r="R1230" s="159" t="str">
        <f t="shared" si="50"/>
        <v/>
      </c>
      <c r="S1230" s="156"/>
      <c r="T1230" s="157"/>
      <c r="U1230" s="157"/>
      <c r="V1230" s="143"/>
    </row>
    <row r="1231" spans="1:22" ht="15" customHeight="1" x14ac:dyDescent="0.25">
      <c r="A1231" s="152">
        <f t="shared" si="48"/>
        <v>1225</v>
      </c>
      <c r="B1231" s="170"/>
      <c r="C1231" s="170"/>
      <c r="D1231" s="170"/>
      <c r="E1231" s="170"/>
      <c r="F1231" s="170"/>
      <c r="G1231" s="175"/>
      <c r="H1231" s="175"/>
      <c r="I1231" s="170"/>
      <c r="J1231" s="176"/>
      <c r="K1231" s="153"/>
      <c r="L1231" s="170"/>
      <c r="M1231" s="170"/>
      <c r="N1231" s="170"/>
      <c r="O1231" s="170"/>
      <c r="P1231" s="170"/>
      <c r="Q1231" s="158" t="str">
        <f t="shared" si="49"/>
        <v/>
      </c>
      <c r="R1231" s="159" t="str">
        <f t="shared" si="50"/>
        <v/>
      </c>
      <c r="S1231" s="156"/>
      <c r="T1231" s="157"/>
      <c r="U1231" s="157"/>
      <c r="V1231" s="143"/>
    </row>
    <row r="1232" spans="1:22" ht="15" customHeight="1" x14ac:dyDescent="0.25">
      <c r="A1232" s="152">
        <f t="shared" si="48"/>
        <v>1226</v>
      </c>
      <c r="B1232" s="170"/>
      <c r="C1232" s="170"/>
      <c r="D1232" s="170"/>
      <c r="E1232" s="170"/>
      <c r="F1232" s="170"/>
      <c r="G1232" s="175"/>
      <c r="H1232" s="175"/>
      <c r="I1232" s="170"/>
      <c r="J1232" s="176"/>
      <c r="K1232" s="153"/>
      <c r="L1232" s="170"/>
      <c r="M1232" s="170"/>
      <c r="N1232" s="170"/>
      <c r="O1232" s="170"/>
      <c r="P1232" s="170"/>
      <c r="Q1232" s="158" t="str">
        <f t="shared" si="49"/>
        <v/>
      </c>
      <c r="R1232" s="159" t="str">
        <f t="shared" si="50"/>
        <v/>
      </c>
      <c r="S1232" s="156"/>
      <c r="T1232" s="157"/>
      <c r="U1232" s="157"/>
      <c r="V1232" s="143"/>
    </row>
    <row r="1233" spans="1:22" ht="15" customHeight="1" x14ac:dyDescent="0.25">
      <c r="A1233" s="152">
        <f t="shared" si="48"/>
        <v>1227</v>
      </c>
      <c r="B1233" s="170"/>
      <c r="C1233" s="170"/>
      <c r="D1233" s="170"/>
      <c r="E1233" s="170"/>
      <c r="F1233" s="170"/>
      <c r="G1233" s="175"/>
      <c r="H1233" s="175"/>
      <c r="I1233" s="170"/>
      <c r="J1233" s="176"/>
      <c r="K1233" s="153"/>
      <c r="L1233" s="170"/>
      <c r="M1233" s="170"/>
      <c r="N1233" s="170"/>
      <c r="O1233" s="170"/>
      <c r="P1233" s="170"/>
      <c r="Q1233" s="158" t="str">
        <f t="shared" si="49"/>
        <v/>
      </c>
      <c r="R1233" s="159" t="str">
        <f t="shared" si="50"/>
        <v/>
      </c>
      <c r="S1233" s="156"/>
      <c r="T1233" s="157"/>
      <c r="U1233" s="157"/>
      <c r="V1233" s="143"/>
    </row>
    <row r="1234" spans="1:22" ht="15" customHeight="1" x14ac:dyDescent="0.25">
      <c r="A1234" s="152">
        <f t="shared" si="48"/>
        <v>1228</v>
      </c>
      <c r="B1234" s="170"/>
      <c r="C1234" s="170"/>
      <c r="D1234" s="170"/>
      <c r="E1234" s="170"/>
      <c r="F1234" s="170"/>
      <c r="G1234" s="175"/>
      <c r="H1234" s="175"/>
      <c r="I1234" s="170"/>
      <c r="J1234" s="176"/>
      <c r="K1234" s="153"/>
      <c r="L1234" s="170"/>
      <c r="M1234" s="170"/>
      <c r="N1234" s="170"/>
      <c r="O1234" s="170"/>
      <c r="P1234" s="170"/>
      <c r="Q1234" s="158" t="str">
        <f t="shared" si="49"/>
        <v/>
      </c>
      <c r="R1234" s="159" t="str">
        <f t="shared" si="50"/>
        <v/>
      </c>
      <c r="S1234" s="156"/>
      <c r="T1234" s="157"/>
      <c r="U1234" s="157"/>
      <c r="V1234" s="143"/>
    </row>
    <row r="1235" spans="1:22" ht="15" customHeight="1" x14ac:dyDescent="0.25">
      <c r="A1235" s="152">
        <f t="shared" si="48"/>
        <v>1229</v>
      </c>
      <c r="B1235" s="170"/>
      <c r="C1235" s="170"/>
      <c r="D1235" s="170"/>
      <c r="E1235" s="170"/>
      <c r="F1235" s="170"/>
      <c r="G1235" s="175"/>
      <c r="H1235" s="175"/>
      <c r="I1235" s="170"/>
      <c r="J1235" s="176"/>
      <c r="K1235" s="153"/>
      <c r="L1235" s="170"/>
      <c r="M1235" s="170"/>
      <c r="N1235" s="170"/>
      <c r="O1235" s="170"/>
      <c r="P1235" s="170"/>
      <c r="Q1235" s="158" t="str">
        <f t="shared" si="49"/>
        <v/>
      </c>
      <c r="R1235" s="159" t="str">
        <f t="shared" si="50"/>
        <v/>
      </c>
      <c r="S1235" s="156"/>
      <c r="T1235" s="157"/>
      <c r="U1235" s="157"/>
      <c r="V1235" s="143"/>
    </row>
    <row r="1236" spans="1:22" ht="15" customHeight="1" x14ac:dyDescent="0.25">
      <c r="A1236" s="152">
        <f t="shared" si="48"/>
        <v>1230</v>
      </c>
      <c r="B1236" s="170"/>
      <c r="C1236" s="170"/>
      <c r="D1236" s="170"/>
      <c r="E1236" s="170"/>
      <c r="F1236" s="170"/>
      <c r="G1236" s="175"/>
      <c r="H1236" s="175"/>
      <c r="I1236" s="170"/>
      <c r="J1236" s="176"/>
      <c r="K1236" s="153"/>
      <c r="L1236" s="170"/>
      <c r="M1236" s="170"/>
      <c r="N1236" s="170"/>
      <c r="O1236" s="170"/>
      <c r="P1236" s="170"/>
      <c r="Q1236" s="158" t="str">
        <f t="shared" si="49"/>
        <v/>
      </c>
      <c r="R1236" s="159" t="str">
        <f t="shared" si="50"/>
        <v/>
      </c>
      <c r="S1236" s="156"/>
      <c r="T1236" s="157"/>
      <c r="U1236" s="157"/>
      <c r="V1236" s="143"/>
    </row>
    <row r="1237" spans="1:22" ht="15" customHeight="1" x14ac:dyDescent="0.25">
      <c r="A1237" s="152">
        <f t="shared" si="48"/>
        <v>1231</v>
      </c>
      <c r="B1237" s="170"/>
      <c r="C1237" s="170"/>
      <c r="D1237" s="170"/>
      <c r="E1237" s="170"/>
      <c r="F1237" s="170"/>
      <c r="G1237" s="175"/>
      <c r="H1237" s="175"/>
      <c r="I1237" s="170"/>
      <c r="J1237" s="176"/>
      <c r="K1237" s="153"/>
      <c r="L1237" s="170"/>
      <c r="M1237" s="170"/>
      <c r="N1237" s="170"/>
      <c r="O1237" s="170"/>
      <c r="P1237" s="170"/>
      <c r="Q1237" s="158" t="str">
        <f t="shared" si="49"/>
        <v/>
      </c>
      <c r="R1237" s="159" t="str">
        <f t="shared" si="50"/>
        <v/>
      </c>
      <c r="S1237" s="156"/>
      <c r="T1237" s="157"/>
      <c r="U1237" s="157"/>
      <c r="V1237" s="143"/>
    </row>
    <row r="1238" spans="1:22" ht="15" customHeight="1" x14ac:dyDescent="0.25">
      <c r="A1238" s="152">
        <f t="shared" si="48"/>
        <v>1232</v>
      </c>
      <c r="B1238" s="170"/>
      <c r="C1238" s="170"/>
      <c r="D1238" s="170"/>
      <c r="E1238" s="170"/>
      <c r="F1238" s="170"/>
      <c r="G1238" s="175"/>
      <c r="H1238" s="175"/>
      <c r="I1238" s="170"/>
      <c r="J1238" s="176"/>
      <c r="K1238" s="153"/>
      <c r="L1238" s="170"/>
      <c r="M1238" s="170"/>
      <c r="N1238" s="170"/>
      <c r="O1238" s="170"/>
      <c r="P1238" s="170"/>
      <c r="Q1238" s="158" t="str">
        <f t="shared" si="49"/>
        <v/>
      </c>
      <c r="R1238" s="159" t="str">
        <f t="shared" si="50"/>
        <v/>
      </c>
      <c r="S1238" s="156"/>
      <c r="T1238" s="157"/>
      <c r="U1238" s="157"/>
      <c r="V1238" s="143"/>
    </row>
    <row r="1239" spans="1:22" ht="15" customHeight="1" x14ac:dyDescent="0.25">
      <c r="A1239" s="152">
        <f t="shared" si="48"/>
        <v>1233</v>
      </c>
      <c r="B1239" s="170"/>
      <c r="C1239" s="170"/>
      <c r="D1239" s="170"/>
      <c r="E1239" s="170"/>
      <c r="F1239" s="170"/>
      <c r="G1239" s="175"/>
      <c r="H1239" s="175"/>
      <c r="I1239" s="170"/>
      <c r="J1239" s="176"/>
      <c r="K1239" s="153"/>
      <c r="L1239" s="170"/>
      <c r="M1239" s="170"/>
      <c r="N1239" s="170"/>
      <c r="O1239" s="170"/>
      <c r="P1239" s="170"/>
      <c r="Q1239" s="158" t="str">
        <f t="shared" si="49"/>
        <v/>
      </c>
      <c r="R1239" s="159" t="str">
        <f t="shared" si="50"/>
        <v/>
      </c>
      <c r="S1239" s="156"/>
      <c r="T1239" s="157"/>
      <c r="U1239" s="157"/>
      <c r="V1239" s="143"/>
    </row>
    <row r="1240" spans="1:22" ht="15" customHeight="1" x14ac:dyDescent="0.25">
      <c r="A1240" s="152">
        <f t="shared" si="48"/>
        <v>1234</v>
      </c>
      <c r="B1240" s="170"/>
      <c r="C1240" s="170"/>
      <c r="D1240" s="170"/>
      <c r="E1240" s="170"/>
      <c r="F1240" s="170"/>
      <c r="G1240" s="175"/>
      <c r="H1240" s="175"/>
      <c r="I1240" s="170"/>
      <c r="J1240" s="176"/>
      <c r="K1240" s="153"/>
      <c r="L1240" s="170"/>
      <c r="M1240" s="170"/>
      <c r="N1240" s="170"/>
      <c r="O1240" s="170"/>
      <c r="P1240" s="170"/>
      <c r="Q1240" s="158" t="str">
        <f t="shared" si="49"/>
        <v/>
      </c>
      <c r="R1240" s="159" t="str">
        <f t="shared" si="50"/>
        <v/>
      </c>
      <c r="S1240" s="156"/>
      <c r="T1240" s="157"/>
      <c r="U1240" s="157"/>
      <c r="V1240" s="143"/>
    </row>
    <row r="1241" spans="1:22" ht="15" customHeight="1" x14ac:dyDescent="0.25">
      <c r="A1241" s="152">
        <f t="shared" si="48"/>
        <v>1235</v>
      </c>
      <c r="B1241" s="170"/>
      <c r="C1241" s="170"/>
      <c r="D1241" s="170"/>
      <c r="E1241" s="170"/>
      <c r="F1241" s="170"/>
      <c r="G1241" s="175"/>
      <c r="H1241" s="175"/>
      <c r="I1241" s="170"/>
      <c r="J1241" s="176"/>
      <c r="K1241" s="153"/>
      <c r="L1241" s="170"/>
      <c r="M1241" s="170"/>
      <c r="N1241" s="170"/>
      <c r="O1241" s="170"/>
      <c r="P1241" s="170"/>
      <c r="Q1241" s="158" t="str">
        <f t="shared" si="49"/>
        <v/>
      </c>
      <c r="R1241" s="159" t="str">
        <f t="shared" si="50"/>
        <v/>
      </c>
      <c r="S1241" s="156"/>
      <c r="T1241" s="157"/>
      <c r="U1241" s="157"/>
      <c r="V1241" s="143"/>
    </row>
    <row r="1242" spans="1:22" ht="15" customHeight="1" x14ac:dyDescent="0.25">
      <c r="A1242" s="152">
        <f t="shared" si="48"/>
        <v>1236</v>
      </c>
      <c r="B1242" s="170"/>
      <c r="C1242" s="170"/>
      <c r="D1242" s="170"/>
      <c r="E1242" s="170"/>
      <c r="F1242" s="170"/>
      <c r="G1242" s="175"/>
      <c r="H1242" s="175"/>
      <c r="I1242" s="170"/>
      <c r="J1242" s="176"/>
      <c r="K1242" s="153"/>
      <c r="L1242" s="170"/>
      <c r="M1242" s="170"/>
      <c r="N1242" s="170"/>
      <c r="O1242" s="170"/>
      <c r="P1242" s="170"/>
      <c r="Q1242" s="158" t="str">
        <f t="shared" si="49"/>
        <v/>
      </c>
      <c r="R1242" s="159" t="str">
        <f t="shared" si="50"/>
        <v/>
      </c>
      <c r="S1242" s="156"/>
      <c r="T1242" s="157"/>
      <c r="U1242" s="157"/>
      <c r="V1242" s="143"/>
    </row>
    <row r="1243" spans="1:22" ht="15" customHeight="1" x14ac:dyDescent="0.25">
      <c r="A1243" s="152">
        <f t="shared" si="48"/>
        <v>1237</v>
      </c>
      <c r="B1243" s="170"/>
      <c r="C1243" s="170"/>
      <c r="D1243" s="170"/>
      <c r="E1243" s="170"/>
      <c r="F1243" s="170"/>
      <c r="G1243" s="175"/>
      <c r="H1243" s="175"/>
      <c r="I1243" s="170"/>
      <c r="J1243" s="176"/>
      <c r="K1243" s="153"/>
      <c r="L1243" s="170"/>
      <c r="M1243" s="170"/>
      <c r="N1243" s="170"/>
      <c r="O1243" s="170"/>
      <c r="P1243" s="170"/>
      <c r="Q1243" s="158" t="str">
        <f t="shared" si="49"/>
        <v/>
      </c>
      <c r="R1243" s="159" t="str">
        <f t="shared" si="50"/>
        <v/>
      </c>
      <c r="S1243" s="156"/>
      <c r="T1243" s="157"/>
      <c r="U1243" s="157"/>
      <c r="V1243" s="143"/>
    </row>
    <row r="1244" spans="1:22" ht="15" customHeight="1" x14ac:dyDescent="0.25">
      <c r="A1244" s="152">
        <f t="shared" si="48"/>
        <v>1238</v>
      </c>
      <c r="B1244" s="170"/>
      <c r="C1244" s="170"/>
      <c r="D1244" s="170"/>
      <c r="E1244" s="170"/>
      <c r="F1244" s="170"/>
      <c r="G1244" s="175"/>
      <c r="H1244" s="175"/>
      <c r="I1244" s="170"/>
      <c r="J1244" s="176"/>
      <c r="K1244" s="153"/>
      <c r="L1244" s="170"/>
      <c r="M1244" s="170"/>
      <c r="N1244" s="170"/>
      <c r="O1244" s="170"/>
      <c r="P1244" s="170"/>
      <c r="Q1244" s="158" t="str">
        <f t="shared" si="49"/>
        <v/>
      </c>
      <c r="R1244" s="159" t="str">
        <f t="shared" si="50"/>
        <v/>
      </c>
      <c r="S1244" s="156"/>
      <c r="T1244" s="157"/>
      <c r="U1244" s="157"/>
      <c r="V1244" s="143"/>
    </row>
    <row r="1245" spans="1:22" ht="15" customHeight="1" x14ac:dyDescent="0.25">
      <c r="A1245" s="152">
        <f t="shared" si="48"/>
        <v>1239</v>
      </c>
      <c r="B1245" s="170"/>
      <c r="C1245" s="170"/>
      <c r="D1245" s="170"/>
      <c r="E1245" s="170"/>
      <c r="F1245" s="170"/>
      <c r="G1245" s="175"/>
      <c r="H1245" s="175"/>
      <c r="I1245" s="170"/>
      <c r="J1245" s="176"/>
      <c r="K1245" s="153"/>
      <c r="L1245" s="170"/>
      <c r="M1245" s="170"/>
      <c r="N1245" s="170"/>
      <c r="O1245" s="170"/>
      <c r="P1245" s="170"/>
      <c r="Q1245" s="158" t="str">
        <f t="shared" si="49"/>
        <v/>
      </c>
      <c r="R1245" s="159" t="str">
        <f t="shared" si="50"/>
        <v/>
      </c>
      <c r="S1245" s="156"/>
      <c r="T1245" s="157"/>
      <c r="U1245" s="157"/>
      <c r="V1245" s="143"/>
    </row>
    <row r="1246" spans="1:22" ht="15" customHeight="1" x14ac:dyDescent="0.25">
      <c r="A1246" s="152">
        <f t="shared" si="48"/>
        <v>1240</v>
      </c>
      <c r="B1246" s="170"/>
      <c r="C1246" s="170"/>
      <c r="D1246" s="170"/>
      <c r="E1246" s="170"/>
      <c r="F1246" s="170"/>
      <c r="G1246" s="175"/>
      <c r="H1246" s="175"/>
      <c r="I1246" s="170"/>
      <c r="J1246" s="176"/>
      <c r="K1246" s="153"/>
      <c r="L1246" s="170"/>
      <c r="M1246" s="170"/>
      <c r="N1246" s="170"/>
      <c r="O1246" s="170"/>
      <c r="P1246" s="170"/>
      <c r="Q1246" s="158" t="str">
        <f t="shared" si="49"/>
        <v/>
      </c>
      <c r="R1246" s="159" t="str">
        <f t="shared" si="50"/>
        <v/>
      </c>
      <c r="S1246" s="156"/>
      <c r="T1246" s="157"/>
      <c r="U1246" s="157"/>
      <c r="V1246" s="143"/>
    </row>
    <row r="1247" spans="1:22" ht="15" customHeight="1" x14ac:dyDescent="0.25">
      <c r="A1247" s="152">
        <f t="shared" si="48"/>
        <v>1241</v>
      </c>
      <c r="B1247" s="170"/>
      <c r="C1247" s="170"/>
      <c r="D1247" s="170"/>
      <c r="E1247" s="170"/>
      <c r="F1247" s="170"/>
      <c r="G1247" s="175"/>
      <c r="H1247" s="175"/>
      <c r="I1247" s="170"/>
      <c r="J1247" s="176"/>
      <c r="K1247" s="153"/>
      <c r="L1247" s="170"/>
      <c r="M1247" s="170"/>
      <c r="N1247" s="170"/>
      <c r="O1247" s="170"/>
      <c r="P1247" s="170"/>
      <c r="Q1247" s="158" t="str">
        <f t="shared" si="49"/>
        <v/>
      </c>
      <c r="R1247" s="159" t="str">
        <f t="shared" si="50"/>
        <v/>
      </c>
      <c r="S1247" s="156"/>
      <c r="T1247" s="157"/>
      <c r="U1247" s="157"/>
      <c r="V1247" s="143"/>
    </row>
    <row r="1248" spans="1:22" ht="15" customHeight="1" x14ac:dyDescent="0.25">
      <c r="A1248" s="152">
        <f t="shared" si="48"/>
        <v>1242</v>
      </c>
      <c r="B1248" s="170"/>
      <c r="C1248" s="170"/>
      <c r="D1248" s="170"/>
      <c r="E1248" s="170"/>
      <c r="F1248" s="170"/>
      <c r="G1248" s="175"/>
      <c r="H1248" s="175"/>
      <c r="I1248" s="170"/>
      <c r="J1248" s="176"/>
      <c r="K1248" s="153"/>
      <c r="L1248" s="170"/>
      <c r="M1248" s="170"/>
      <c r="N1248" s="170"/>
      <c r="O1248" s="170"/>
      <c r="P1248" s="170"/>
      <c r="Q1248" s="158" t="str">
        <f t="shared" si="49"/>
        <v/>
      </c>
      <c r="R1248" s="159" t="str">
        <f t="shared" si="50"/>
        <v/>
      </c>
      <c r="S1248" s="156"/>
      <c r="T1248" s="157"/>
      <c r="U1248" s="157"/>
      <c r="V1248" s="143"/>
    </row>
    <row r="1249" spans="1:22" ht="15" customHeight="1" x14ac:dyDescent="0.25">
      <c r="A1249" s="152">
        <f t="shared" si="48"/>
        <v>1243</v>
      </c>
      <c r="B1249" s="170"/>
      <c r="C1249" s="170"/>
      <c r="D1249" s="170"/>
      <c r="E1249" s="170"/>
      <c r="F1249" s="170"/>
      <c r="G1249" s="175"/>
      <c r="H1249" s="175"/>
      <c r="I1249" s="170"/>
      <c r="J1249" s="176"/>
      <c r="K1249" s="153"/>
      <c r="L1249" s="170"/>
      <c r="M1249" s="170"/>
      <c r="N1249" s="170"/>
      <c r="O1249" s="170"/>
      <c r="P1249" s="170"/>
      <c r="Q1249" s="158" t="str">
        <f t="shared" si="49"/>
        <v/>
      </c>
      <c r="R1249" s="159" t="str">
        <f t="shared" si="50"/>
        <v/>
      </c>
      <c r="S1249" s="156"/>
      <c r="T1249" s="157"/>
      <c r="U1249" s="157"/>
      <c r="V1249" s="143"/>
    </row>
    <row r="1250" spans="1:22" ht="15" customHeight="1" x14ac:dyDescent="0.25">
      <c r="A1250" s="152">
        <f t="shared" si="48"/>
        <v>1244</v>
      </c>
      <c r="B1250" s="170"/>
      <c r="C1250" s="170"/>
      <c r="D1250" s="170"/>
      <c r="E1250" s="170"/>
      <c r="F1250" s="170"/>
      <c r="G1250" s="175"/>
      <c r="H1250" s="175"/>
      <c r="I1250" s="170"/>
      <c r="J1250" s="176"/>
      <c r="K1250" s="153"/>
      <c r="L1250" s="170"/>
      <c r="M1250" s="170"/>
      <c r="N1250" s="170"/>
      <c r="O1250" s="170"/>
      <c r="P1250" s="170"/>
      <c r="Q1250" s="158" t="str">
        <f t="shared" si="49"/>
        <v/>
      </c>
      <c r="R1250" s="159" t="str">
        <f t="shared" si="50"/>
        <v/>
      </c>
      <c r="S1250" s="156"/>
      <c r="T1250" s="157"/>
      <c r="U1250" s="157"/>
      <c r="V1250" s="143"/>
    </row>
    <row r="1251" spans="1:22" ht="15" customHeight="1" x14ac:dyDescent="0.25">
      <c r="A1251" s="152">
        <f t="shared" si="48"/>
        <v>1245</v>
      </c>
      <c r="B1251" s="170"/>
      <c r="C1251" s="170"/>
      <c r="D1251" s="170"/>
      <c r="E1251" s="170"/>
      <c r="F1251" s="170"/>
      <c r="G1251" s="175"/>
      <c r="H1251" s="175"/>
      <c r="I1251" s="170"/>
      <c r="J1251" s="176"/>
      <c r="K1251" s="153"/>
      <c r="L1251" s="170"/>
      <c r="M1251" s="170"/>
      <c r="N1251" s="170"/>
      <c r="O1251" s="170"/>
      <c r="P1251" s="170"/>
      <c r="Q1251" s="158" t="str">
        <f t="shared" si="49"/>
        <v/>
      </c>
      <c r="R1251" s="159" t="str">
        <f t="shared" si="50"/>
        <v/>
      </c>
      <c r="S1251" s="156"/>
      <c r="T1251" s="157"/>
      <c r="U1251" s="157"/>
      <c r="V1251" s="143"/>
    </row>
    <row r="1252" spans="1:22" ht="15" customHeight="1" x14ac:dyDescent="0.25">
      <c r="A1252" s="152">
        <f t="shared" si="48"/>
        <v>1246</v>
      </c>
      <c r="B1252" s="170"/>
      <c r="C1252" s="170"/>
      <c r="D1252" s="170"/>
      <c r="E1252" s="170"/>
      <c r="F1252" s="170"/>
      <c r="G1252" s="175"/>
      <c r="H1252" s="175"/>
      <c r="I1252" s="170"/>
      <c r="J1252" s="176"/>
      <c r="K1252" s="153"/>
      <c r="L1252" s="170"/>
      <c r="M1252" s="170"/>
      <c r="N1252" s="170"/>
      <c r="O1252" s="170"/>
      <c r="P1252" s="170"/>
      <c r="Q1252" s="158" t="str">
        <f t="shared" si="49"/>
        <v/>
      </c>
      <c r="R1252" s="159" t="str">
        <f t="shared" si="50"/>
        <v/>
      </c>
      <c r="S1252" s="156"/>
      <c r="T1252" s="157"/>
      <c r="U1252" s="157"/>
      <c r="V1252" s="143"/>
    </row>
    <row r="1253" spans="1:22" ht="15" customHeight="1" x14ac:dyDescent="0.25">
      <c r="A1253" s="152">
        <f t="shared" si="48"/>
        <v>1247</v>
      </c>
      <c r="B1253" s="170"/>
      <c r="C1253" s="170"/>
      <c r="D1253" s="170"/>
      <c r="E1253" s="170"/>
      <c r="F1253" s="170"/>
      <c r="G1253" s="175"/>
      <c r="H1253" s="175"/>
      <c r="I1253" s="170"/>
      <c r="J1253" s="176"/>
      <c r="K1253" s="153"/>
      <c r="L1253" s="170"/>
      <c r="M1253" s="170"/>
      <c r="N1253" s="170"/>
      <c r="O1253" s="170"/>
      <c r="P1253" s="170"/>
      <c r="Q1253" s="158" t="str">
        <f t="shared" si="49"/>
        <v/>
      </c>
      <c r="R1253" s="159" t="str">
        <f t="shared" si="50"/>
        <v/>
      </c>
      <c r="S1253" s="156"/>
      <c r="T1253" s="157"/>
      <c r="U1253" s="157"/>
      <c r="V1253" s="143"/>
    </row>
    <row r="1254" spans="1:22" ht="15" customHeight="1" x14ac:dyDescent="0.25">
      <c r="A1254" s="152">
        <f t="shared" si="48"/>
        <v>1248</v>
      </c>
      <c r="B1254" s="170"/>
      <c r="C1254" s="170"/>
      <c r="D1254" s="170"/>
      <c r="E1254" s="170"/>
      <c r="F1254" s="170"/>
      <c r="G1254" s="175"/>
      <c r="H1254" s="175"/>
      <c r="I1254" s="170"/>
      <c r="J1254" s="176"/>
      <c r="K1254" s="153"/>
      <c r="L1254" s="170"/>
      <c r="M1254" s="170"/>
      <c r="N1254" s="170"/>
      <c r="O1254" s="170"/>
      <c r="P1254" s="170"/>
      <c r="Q1254" s="158" t="str">
        <f t="shared" si="49"/>
        <v/>
      </c>
      <c r="R1254" s="159" t="str">
        <f t="shared" si="50"/>
        <v/>
      </c>
      <c r="S1254" s="156"/>
      <c r="T1254" s="157"/>
      <c r="U1254" s="157"/>
      <c r="V1254" s="143"/>
    </row>
    <row r="1255" spans="1:22" ht="15" customHeight="1" x14ac:dyDescent="0.25">
      <c r="A1255" s="152">
        <f t="shared" si="48"/>
        <v>1249</v>
      </c>
      <c r="B1255" s="170"/>
      <c r="C1255" s="170"/>
      <c r="D1255" s="170"/>
      <c r="E1255" s="170"/>
      <c r="F1255" s="170"/>
      <c r="G1255" s="175"/>
      <c r="H1255" s="175"/>
      <c r="I1255" s="170"/>
      <c r="J1255" s="176"/>
      <c r="K1255" s="153"/>
      <c r="L1255" s="170"/>
      <c r="M1255" s="170"/>
      <c r="N1255" s="170"/>
      <c r="O1255" s="170"/>
      <c r="P1255" s="170"/>
      <c r="Q1255" s="158" t="str">
        <f t="shared" si="49"/>
        <v/>
      </c>
      <c r="R1255" s="159" t="str">
        <f t="shared" si="50"/>
        <v/>
      </c>
      <c r="S1255" s="156"/>
      <c r="T1255" s="157"/>
      <c r="U1255" s="157"/>
      <c r="V1255" s="143"/>
    </row>
    <row r="1256" spans="1:22" ht="15" customHeight="1" x14ac:dyDescent="0.25">
      <c r="A1256" s="152">
        <f t="shared" si="48"/>
        <v>1250</v>
      </c>
      <c r="B1256" s="170"/>
      <c r="C1256" s="170"/>
      <c r="D1256" s="170"/>
      <c r="E1256" s="170"/>
      <c r="F1256" s="170"/>
      <c r="G1256" s="175"/>
      <c r="H1256" s="175"/>
      <c r="I1256" s="170"/>
      <c r="J1256" s="176"/>
      <c r="K1256" s="153"/>
      <c r="L1256" s="170"/>
      <c r="M1256" s="170"/>
      <c r="N1256" s="170"/>
      <c r="O1256" s="170"/>
      <c r="P1256" s="170"/>
      <c r="Q1256" s="158" t="str">
        <f t="shared" si="49"/>
        <v/>
      </c>
      <c r="R1256" s="159" t="str">
        <f t="shared" si="50"/>
        <v/>
      </c>
      <c r="S1256" s="156"/>
      <c r="T1256" s="157"/>
      <c r="U1256" s="157"/>
      <c r="V1256" s="143"/>
    </row>
    <row r="1257" spans="1:22" ht="15" customHeight="1" x14ac:dyDescent="0.25">
      <c r="A1257" s="152">
        <f t="shared" si="48"/>
        <v>1251</v>
      </c>
      <c r="B1257" s="170"/>
      <c r="C1257" s="170"/>
      <c r="D1257" s="170"/>
      <c r="E1257" s="170"/>
      <c r="F1257" s="170"/>
      <c r="G1257" s="175"/>
      <c r="H1257" s="175"/>
      <c r="I1257" s="170"/>
      <c r="J1257" s="176"/>
      <c r="K1257" s="153"/>
      <c r="L1257" s="170"/>
      <c r="M1257" s="170"/>
      <c r="N1257" s="170"/>
      <c r="O1257" s="170"/>
      <c r="P1257" s="170"/>
      <c r="Q1257" s="158" t="str">
        <f t="shared" si="49"/>
        <v/>
      </c>
      <c r="R1257" s="159" t="str">
        <f t="shared" si="50"/>
        <v/>
      </c>
      <c r="S1257" s="156"/>
      <c r="T1257" s="157"/>
      <c r="U1257" s="157"/>
      <c r="V1257" s="143"/>
    </row>
    <row r="1258" spans="1:22" ht="15" customHeight="1" x14ac:dyDescent="0.25">
      <c r="A1258" s="152">
        <f t="shared" ref="A1258:A1321" si="51">A1257+1</f>
        <v>1252</v>
      </c>
      <c r="B1258" s="170"/>
      <c r="C1258" s="170"/>
      <c r="D1258" s="170"/>
      <c r="E1258" s="170"/>
      <c r="F1258" s="170"/>
      <c r="G1258" s="175"/>
      <c r="H1258" s="175"/>
      <c r="I1258" s="170"/>
      <c r="J1258" s="176"/>
      <c r="K1258" s="153"/>
      <c r="L1258" s="170"/>
      <c r="M1258" s="170"/>
      <c r="N1258" s="170"/>
      <c r="O1258" s="170"/>
      <c r="P1258" s="170"/>
      <c r="Q1258" s="158" t="str">
        <f t="shared" si="49"/>
        <v/>
      </c>
      <c r="R1258" s="159" t="str">
        <f t="shared" si="50"/>
        <v/>
      </c>
      <c r="S1258" s="156"/>
      <c r="T1258" s="157"/>
      <c r="U1258" s="157"/>
      <c r="V1258" s="143"/>
    </row>
    <row r="1259" spans="1:22" ht="15" customHeight="1" x14ac:dyDescent="0.25">
      <c r="A1259" s="152">
        <f t="shared" si="51"/>
        <v>1253</v>
      </c>
      <c r="B1259" s="170"/>
      <c r="C1259" s="170"/>
      <c r="D1259" s="170"/>
      <c r="E1259" s="170"/>
      <c r="F1259" s="170"/>
      <c r="G1259" s="175"/>
      <c r="H1259" s="175"/>
      <c r="I1259" s="170"/>
      <c r="J1259" s="176"/>
      <c r="K1259" s="153"/>
      <c r="L1259" s="170"/>
      <c r="M1259" s="170"/>
      <c r="N1259" s="170"/>
      <c r="O1259" s="170"/>
      <c r="P1259" s="170"/>
      <c r="Q1259" s="158" t="str">
        <f t="shared" si="49"/>
        <v/>
      </c>
      <c r="R1259" s="159" t="str">
        <f t="shared" si="50"/>
        <v/>
      </c>
      <c r="S1259" s="156"/>
      <c r="T1259" s="157"/>
      <c r="U1259" s="157"/>
      <c r="V1259" s="143"/>
    </row>
    <row r="1260" spans="1:22" ht="15" customHeight="1" x14ac:dyDescent="0.25">
      <c r="A1260" s="152">
        <f t="shared" si="51"/>
        <v>1254</v>
      </c>
      <c r="B1260" s="170"/>
      <c r="C1260" s="170"/>
      <c r="D1260" s="170"/>
      <c r="E1260" s="170"/>
      <c r="F1260" s="170"/>
      <c r="G1260" s="175"/>
      <c r="H1260" s="175"/>
      <c r="I1260" s="170"/>
      <c r="J1260" s="176"/>
      <c r="K1260" s="153"/>
      <c r="L1260" s="170"/>
      <c r="M1260" s="170"/>
      <c r="N1260" s="170"/>
      <c r="O1260" s="170"/>
      <c r="P1260" s="170"/>
      <c r="Q1260" s="158" t="str">
        <f t="shared" si="49"/>
        <v/>
      </c>
      <c r="R1260" s="159" t="str">
        <f t="shared" si="50"/>
        <v/>
      </c>
      <c r="S1260" s="156"/>
      <c r="T1260" s="157"/>
      <c r="U1260" s="157"/>
      <c r="V1260" s="143"/>
    </row>
    <row r="1261" spans="1:22" ht="15" customHeight="1" x14ac:dyDescent="0.25">
      <c r="A1261" s="152">
        <f t="shared" si="51"/>
        <v>1255</v>
      </c>
      <c r="B1261" s="170"/>
      <c r="C1261" s="170"/>
      <c r="D1261" s="170"/>
      <c r="E1261" s="170"/>
      <c r="F1261" s="170"/>
      <c r="G1261" s="175"/>
      <c r="H1261" s="175"/>
      <c r="I1261" s="170"/>
      <c r="J1261" s="176"/>
      <c r="K1261" s="153"/>
      <c r="L1261" s="170"/>
      <c r="M1261" s="170"/>
      <c r="N1261" s="170"/>
      <c r="O1261" s="170"/>
      <c r="P1261" s="170"/>
      <c r="Q1261" s="158" t="str">
        <f t="shared" si="49"/>
        <v/>
      </c>
      <c r="R1261" s="159" t="str">
        <f t="shared" si="50"/>
        <v/>
      </c>
      <c r="S1261" s="156"/>
      <c r="T1261" s="157"/>
      <c r="U1261" s="157"/>
      <c r="V1261" s="143"/>
    </row>
    <row r="1262" spans="1:22" ht="15" customHeight="1" x14ac:dyDescent="0.25">
      <c r="A1262" s="152">
        <f t="shared" si="51"/>
        <v>1256</v>
      </c>
      <c r="B1262" s="170"/>
      <c r="C1262" s="170"/>
      <c r="D1262" s="170"/>
      <c r="E1262" s="170"/>
      <c r="F1262" s="170"/>
      <c r="G1262" s="175"/>
      <c r="H1262" s="175"/>
      <c r="I1262" s="170"/>
      <c r="J1262" s="176"/>
      <c r="K1262" s="153"/>
      <c r="L1262" s="170"/>
      <c r="M1262" s="170"/>
      <c r="N1262" s="170"/>
      <c r="O1262" s="170"/>
      <c r="P1262" s="170"/>
      <c r="Q1262" s="158" t="str">
        <f t="shared" si="49"/>
        <v/>
      </c>
      <c r="R1262" s="159" t="str">
        <f t="shared" si="50"/>
        <v/>
      </c>
      <c r="S1262" s="156"/>
      <c r="T1262" s="157"/>
      <c r="U1262" s="157"/>
      <c r="V1262" s="143"/>
    </row>
    <row r="1263" spans="1:22" ht="15" customHeight="1" x14ac:dyDescent="0.25">
      <c r="A1263" s="152">
        <f t="shared" si="51"/>
        <v>1257</v>
      </c>
      <c r="B1263" s="170"/>
      <c r="C1263" s="170"/>
      <c r="D1263" s="170"/>
      <c r="E1263" s="170"/>
      <c r="F1263" s="170"/>
      <c r="G1263" s="175"/>
      <c r="H1263" s="175"/>
      <c r="I1263" s="170"/>
      <c r="J1263" s="176"/>
      <c r="K1263" s="153"/>
      <c r="L1263" s="170"/>
      <c r="M1263" s="170"/>
      <c r="N1263" s="170"/>
      <c r="O1263" s="170"/>
      <c r="P1263" s="170"/>
      <c r="Q1263" s="158" t="str">
        <f t="shared" si="49"/>
        <v/>
      </c>
      <c r="R1263" s="159" t="str">
        <f t="shared" si="50"/>
        <v/>
      </c>
      <c r="S1263" s="156"/>
      <c r="T1263" s="157"/>
      <c r="U1263" s="157"/>
      <c r="V1263" s="143"/>
    </row>
    <row r="1264" spans="1:22" ht="15" customHeight="1" x14ac:dyDescent="0.25">
      <c r="A1264" s="152">
        <f t="shared" si="51"/>
        <v>1258</v>
      </c>
      <c r="B1264" s="170"/>
      <c r="C1264" s="170"/>
      <c r="D1264" s="170"/>
      <c r="E1264" s="170"/>
      <c r="F1264" s="170"/>
      <c r="G1264" s="175"/>
      <c r="H1264" s="175"/>
      <c r="I1264" s="170"/>
      <c r="J1264" s="176"/>
      <c r="K1264" s="153"/>
      <c r="L1264" s="170"/>
      <c r="M1264" s="170"/>
      <c r="N1264" s="170"/>
      <c r="O1264" s="170"/>
      <c r="P1264" s="170"/>
      <c r="Q1264" s="158" t="str">
        <f t="shared" si="49"/>
        <v/>
      </c>
      <c r="R1264" s="159" t="str">
        <f t="shared" si="50"/>
        <v/>
      </c>
      <c r="S1264" s="156"/>
      <c r="T1264" s="157"/>
      <c r="U1264" s="157"/>
      <c r="V1264" s="143"/>
    </row>
    <row r="1265" spans="1:22" ht="15" customHeight="1" x14ac:dyDescent="0.25">
      <c r="A1265" s="152">
        <f t="shared" si="51"/>
        <v>1259</v>
      </c>
      <c r="B1265" s="170"/>
      <c r="C1265" s="170"/>
      <c r="D1265" s="170"/>
      <c r="E1265" s="170"/>
      <c r="F1265" s="170"/>
      <c r="G1265" s="175"/>
      <c r="H1265" s="175"/>
      <c r="I1265" s="170"/>
      <c r="J1265" s="176"/>
      <c r="K1265" s="153"/>
      <c r="L1265" s="170"/>
      <c r="M1265" s="170"/>
      <c r="N1265" s="170"/>
      <c r="O1265" s="170"/>
      <c r="P1265" s="170"/>
      <c r="Q1265" s="158" t="str">
        <f t="shared" si="49"/>
        <v/>
      </c>
      <c r="R1265" s="159" t="str">
        <f t="shared" si="50"/>
        <v/>
      </c>
      <c r="S1265" s="156"/>
      <c r="T1265" s="157"/>
      <c r="U1265" s="157"/>
      <c r="V1265" s="143"/>
    </row>
    <row r="1266" spans="1:22" ht="15" customHeight="1" x14ac:dyDescent="0.25">
      <c r="A1266" s="152">
        <f t="shared" si="51"/>
        <v>1260</v>
      </c>
      <c r="B1266" s="170"/>
      <c r="C1266" s="170"/>
      <c r="D1266" s="170"/>
      <c r="E1266" s="170"/>
      <c r="F1266" s="170"/>
      <c r="G1266" s="175"/>
      <c r="H1266" s="175"/>
      <c r="I1266" s="170"/>
      <c r="J1266" s="176"/>
      <c r="K1266" s="153"/>
      <c r="L1266" s="170"/>
      <c r="M1266" s="170"/>
      <c r="N1266" s="170"/>
      <c r="O1266" s="170"/>
      <c r="P1266" s="170"/>
      <c r="Q1266" s="158" t="str">
        <f t="shared" si="49"/>
        <v/>
      </c>
      <c r="R1266" s="159" t="str">
        <f t="shared" si="50"/>
        <v/>
      </c>
      <c r="S1266" s="156"/>
      <c r="T1266" s="157"/>
      <c r="U1266" s="157"/>
      <c r="V1266" s="143"/>
    </row>
    <row r="1267" spans="1:22" ht="15" customHeight="1" x14ac:dyDescent="0.25">
      <c r="A1267" s="152">
        <f t="shared" si="51"/>
        <v>1261</v>
      </c>
      <c r="B1267" s="170"/>
      <c r="C1267" s="170"/>
      <c r="D1267" s="170"/>
      <c r="E1267" s="170"/>
      <c r="F1267" s="170"/>
      <c r="G1267" s="175"/>
      <c r="H1267" s="175"/>
      <c r="I1267" s="170"/>
      <c r="J1267" s="176"/>
      <c r="K1267" s="153"/>
      <c r="L1267" s="170"/>
      <c r="M1267" s="170"/>
      <c r="N1267" s="170"/>
      <c r="O1267" s="170"/>
      <c r="P1267" s="170"/>
      <c r="Q1267" s="158" t="str">
        <f t="shared" si="49"/>
        <v/>
      </c>
      <c r="R1267" s="159" t="str">
        <f t="shared" si="50"/>
        <v/>
      </c>
      <c r="S1267" s="156"/>
      <c r="T1267" s="157"/>
      <c r="U1267" s="157"/>
      <c r="V1267" s="143"/>
    </row>
    <row r="1268" spans="1:22" ht="15" customHeight="1" x14ac:dyDescent="0.25">
      <c r="A1268" s="152">
        <f t="shared" si="51"/>
        <v>1262</v>
      </c>
      <c r="B1268" s="170"/>
      <c r="C1268" s="170"/>
      <c r="D1268" s="170"/>
      <c r="E1268" s="170"/>
      <c r="F1268" s="170"/>
      <c r="G1268" s="175"/>
      <c r="H1268" s="175"/>
      <c r="I1268" s="170"/>
      <c r="J1268" s="176"/>
      <c r="K1268" s="153"/>
      <c r="L1268" s="170"/>
      <c r="M1268" s="170"/>
      <c r="N1268" s="170"/>
      <c r="O1268" s="170"/>
      <c r="P1268" s="170"/>
      <c r="Q1268" s="158" t="str">
        <f t="shared" si="49"/>
        <v/>
      </c>
      <c r="R1268" s="159" t="str">
        <f t="shared" si="50"/>
        <v/>
      </c>
      <c r="S1268" s="156"/>
      <c r="T1268" s="157"/>
      <c r="U1268" s="157"/>
      <c r="V1268" s="143"/>
    </row>
    <row r="1269" spans="1:22" ht="15" customHeight="1" x14ac:dyDescent="0.25">
      <c r="A1269" s="152">
        <f t="shared" si="51"/>
        <v>1263</v>
      </c>
      <c r="B1269" s="170"/>
      <c r="C1269" s="170"/>
      <c r="D1269" s="170"/>
      <c r="E1269" s="170"/>
      <c r="F1269" s="170"/>
      <c r="G1269" s="175"/>
      <c r="H1269" s="175"/>
      <c r="I1269" s="170"/>
      <c r="J1269" s="176"/>
      <c r="K1269" s="153"/>
      <c r="L1269" s="170"/>
      <c r="M1269" s="170"/>
      <c r="N1269" s="170"/>
      <c r="O1269" s="170"/>
      <c r="P1269" s="170"/>
      <c r="Q1269" s="158" t="str">
        <f t="shared" si="49"/>
        <v/>
      </c>
      <c r="R1269" s="159" t="str">
        <f t="shared" si="50"/>
        <v/>
      </c>
      <c r="S1269" s="156"/>
      <c r="T1269" s="157"/>
      <c r="U1269" s="157"/>
      <c r="V1269" s="143"/>
    </row>
    <row r="1270" spans="1:22" ht="15" customHeight="1" x14ac:dyDescent="0.25">
      <c r="A1270" s="152">
        <f t="shared" si="51"/>
        <v>1264</v>
      </c>
      <c r="B1270" s="170"/>
      <c r="C1270" s="170"/>
      <c r="D1270" s="170"/>
      <c r="E1270" s="170"/>
      <c r="F1270" s="170"/>
      <c r="G1270" s="175"/>
      <c r="H1270" s="175"/>
      <c r="I1270" s="170"/>
      <c r="J1270" s="176"/>
      <c r="K1270" s="153"/>
      <c r="L1270" s="170"/>
      <c r="M1270" s="170"/>
      <c r="N1270" s="170"/>
      <c r="O1270" s="170"/>
      <c r="P1270" s="170"/>
      <c r="Q1270" s="158" t="str">
        <f t="shared" si="49"/>
        <v/>
      </c>
      <c r="R1270" s="159" t="str">
        <f t="shared" si="50"/>
        <v/>
      </c>
      <c r="S1270" s="156"/>
      <c r="T1270" s="157"/>
      <c r="U1270" s="157"/>
      <c r="V1270" s="143"/>
    </row>
    <row r="1271" spans="1:22" ht="15" customHeight="1" x14ac:dyDescent="0.25">
      <c r="A1271" s="152">
        <f t="shared" si="51"/>
        <v>1265</v>
      </c>
      <c r="B1271" s="170"/>
      <c r="C1271" s="170"/>
      <c r="D1271" s="170"/>
      <c r="E1271" s="170"/>
      <c r="F1271" s="170"/>
      <c r="G1271" s="175"/>
      <c r="H1271" s="175"/>
      <c r="I1271" s="170"/>
      <c r="J1271" s="176"/>
      <c r="K1271" s="153"/>
      <c r="L1271" s="170"/>
      <c r="M1271" s="170"/>
      <c r="N1271" s="170"/>
      <c r="O1271" s="170"/>
      <c r="P1271" s="170"/>
      <c r="Q1271" s="158" t="str">
        <f t="shared" si="49"/>
        <v/>
      </c>
      <c r="R1271" s="159" t="str">
        <f t="shared" si="50"/>
        <v/>
      </c>
      <c r="S1271" s="156"/>
      <c r="T1271" s="157"/>
      <c r="U1271" s="157"/>
      <c r="V1271" s="143"/>
    </row>
    <row r="1272" spans="1:22" ht="15" customHeight="1" x14ac:dyDescent="0.25">
      <c r="A1272" s="152">
        <f t="shared" si="51"/>
        <v>1266</v>
      </c>
      <c r="B1272" s="170"/>
      <c r="C1272" s="170"/>
      <c r="D1272" s="170"/>
      <c r="E1272" s="170"/>
      <c r="F1272" s="170"/>
      <c r="G1272" s="175"/>
      <c r="H1272" s="175"/>
      <c r="I1272" s="170"/>
      <c r="J1272" s="176"/>
      <c r="K1272" s="153"/>
      <c r="L1272" s="170"/>
      <c r="M1272" s="170"/>
      <c r="N1272" s="170"/>
      <c r="O1272" s="170"/>
      <c r="P1272" s="170"/>
      <c r="Q1272" s="158" t="str">
        <f t="shared" si="49"/>
        <v/>
      </c>
      <c r="R1272" s="159" t="str">
        <f t="shared" si="50"/>
        <v/>
      </c>
      <c r="S1272" s="156"/>
      <c r="T1272" s="157"/>
      <c r="U1272" s="157"/>
      <c r="V1272" s="143"/>
    </row>
    <row r="1273" spans="1:22" ht="15" customHeight="1" x14ac:dyDescent="0.25">
      <c r="A1273" s="152">
        <f t="shared" si="51"/>
        <v>1267</v>
      </c>
      <c r="B1273" s="170"/>
      <c r="C1273" s="170"/>
      <c r="D1273" s="170"/>
      <c r="E1273" s="170"/>
      <c r="F1273" s="170"/>
      <c r="G1273" s="175"/>
      <c r="H1273" s="175"/>
      <c r="I1273" s="170"/>
      <c r="J1273" s="176"/>
      <c r="K1273" s="153"/>
      <c r="L1273" s="170"/>
      <c r="M1273" s="170"/>
      <c r="N1273" s="170"/>
      <c r="O1273" s="170"/>
      <c r="P1273" s="170"/>
      <c r="Q1273" s="158" t="str">
        <f t="shared" si="49"/>
        <v/>
      </c>
      <c r="R1273" s="159" t="str">
        <f t="shared" si="50"/>
        <v/>
      </c>
      <c r="S1273" s="156"/>
      <c r="T1273" s="157"/>
      <c r="U1273" s="157"/>
      <c r="V1273" s="143"/>
    </row>
    <row r="1274" spans="1:22" ht="15" customHeight="1" x14ac:dyDescent="0.25">
      <c r="A1274" s="152">
        <f t="shared" si="51"/>
        <v>1268</v>
      </c>
      <c r="B1274" s="170"/>
      <c r="C1274" s="170"/>
      <c r="D1274" s="170"/>
      <c r="E1274" s="170"/>
      <c r="F1274" s="170"/>
      <c r="G1274" s="175"/>
      <c r="H1274" s="175"/>
      <c r="I1274" s="170"/>
      <c r="J1274" s="176"/>
      <c r="K1274" s="153"/>
      <c r="L1274" s="170"/>
      <c r="M1274" s="170"/>
      <c r="N1274" s="170"/>
      <c r="O1274" s="170"/>
      <c r="P1274" s="170"/>
      <c r="Q1274" s="158" t="str">
        <f t="shared" si="49"/>
        <v/>
      </c>
      <c r="R1274" s="159" t="str">
        <f t="shared" si="50"/>
        <v/>
      </c>
      <c r="S1274" s="156"/>
      <c r="T1274" s="157"/>
      <c r="U1274" s="157"/>
      <c r="V1274" s="143"/>
    </row>
    <row r="1275" spans="1:22" ht="15" customHeight="1" x14ac:dyDescent="0.25">
      <c r="A1275" s="152">
        <f t="shared" si="51"/>
        <v>1269</v>
      </c>
      <c r="B1275" s="170"/>
      <c r="C1275" s="170"/>
      <c r="D1275" s="170"/>
      <c r="E1275" s="170"/>
      <c r="F1275" s="170"/>
      <c r="G1275" s="175"/>
      <c r="H1275" s="175"/>
      <c r="I1275" s="170"/>
      <c r="J1275" s="176"/>
      <c r="K1275" s="153"/>
      <c r="L1275" s="170"/>
      <c r="M1275" s="170"/>
      <c r="N1275" s="170"/>
      <c r="O1275" s="170"/>
      <c r="P1275" s="170"/>
      <c r="Q1275" s="158" t="str">
        <f t="shared" si="49"/>
        <v/>
      </c>
      <c r="R1275" s="159" t="str">
        <f t="shared" si="50"/>
        <v/>
      </c>
      <c r="S1275" s="156"/>
      <c r="T1275" s="157"/>
      <c r="U1275" s="157"/>
      <c r="V1275" s="143"/>
    </row>
    <row r="1276" spans="1:22" ht="15" customHeight="1" x14ac:dyDescent="0.25">
      <c r="A1276" s="152">
        <f t="shared" si="51"/>
        <v>1270</v>
      </c>
      <c r="B1276" s="170"/>
      <c r="C1276" s="170"/>
      <c r="D1276" s="170"/>
      <c r="E1276" s="170"/>
      <c r="F1276" s="170"/>
      <c r="G1276" s="175"/>
      <c r="H1276" s="175"/>
      <c r="I1276" s="170"/>
      <c r="J1276" s="176"/>
      <c r="K1276" s="153"/>
      <c r="L1276" s="170"/>
      <c r="M1276" s="170"/>
      <c r="N1276" s="170"/>
      <c r="O1276" s="170"/>
      <c r="P1276" s="170"/>
      <c r="Q1276" s="158" t="str">
        <f t="shared" si="49"/>
        <v/>
      </c>
      <c r="R1276" s="159" t="str">
        <f t="shared" si="50"/>
        <v/>
      </c>
      <c r="S1276" s="156"/>
      <c r="T1276" s="157"/>
      <c r="U1276" s="157"/>
      <c r="V1276" s="143"/>
    </row>
    <row r="1277" spans="1:22" ht="15" customHeight="1" x14ac:dyDescent="0.25">
      <c r="A1277" s="152">
        <f t="shared" si="51"/>
        <v>1271</v>
      </c>
      <c r="B1277" s="170"/>
      <c r="C1277" s="170"/>
      <c r="D1277" s="170"/>
      <c r="E1277" s="170"/>
      <c r="F1277" s="170"/>
      <c r="G1277" s="175"/>
      <c r="H1277" s="175"/>
      <c r="I1277" s="170"/>
      <c r="J1277" s="176"/>
      <c r="K1277" s="153"/>
      <c r="L1277" s="170"/>
      <c r="M1277" s="170"/>
      <c r="N1277" s="170"/>
      <c r="O1277" s="170"/>
      <c r="P1277" s="170"/>
      <c r="Q1277" s="158" t="str">
        <f t="shared" si="49"/>
        <v/>
      </c>
      <c r="R1277" s="159" t="str">
        <f t="shared" si="50"/>
        <v/>
      </c>
      <c r="S1277" s="156"/>
      <c r="T1277" s="157"/>
      <c r="U1277" s="157"/>
      <c r="V1277" s="143"/>
    </row>
    <row r="1278" spans="1:22" ht="15" customHeight="1" x14ac:dyDescent="0.25">
      <c r="A1278" s="152">
        <f t="shared" si="51"/>
        <v>1272</v>
      </c>
      <c r="B1278" s="170"/>
      <c r="C1278" s="170"/>
      <c r="D1278" s="170"/>
      <c r="E1278" s="170"/>
      <c r="F1278" s="170"/>
      <c r="G1278" s="175"/>
      <c r="H1278" s="175"/>
      <c r="I1278" s="170"/>
      <c r="J1278" s="176"/>
      <c r="K1278" s="153"/>
      <c r="L1278" s="170"/>
      <c r="M1278" s="170"/>
      <c r="N1278" s="170"/>
      <c r="O1278" s="170"/>
      <c r="P1278" s="170"/>
      <c r="Q1278" s="158" t="str">
        <f t="shared" si="49"/>
        <v/>
      </c>
      <c r="R1278" s="159" t="str">
        <f t="shared" si="50"/>
        <v/>
      </c>
      <c r="S1278" s="156"/>
      <c r="T1278" s="157"/>
      <c r="U1278" s="157"/>
      <c r="V1278" s="143"/>
    </row>
    <row r="1279" spans="1:22" ht="15" customHeight="1" x14ac:dyDescent="0.25">
      <c r="A1279" s="152">
        <f t="shared" si="51"/>
        <v>1273</v>
      </c>
      <c r="B1279" s="170"/>
      <c r="C1279" s="170"/>
      <c r="D1279" s="170"/>
      <c r="E1279" s="170"/>
      <c r="F1279" s="170"/>
      <c r="G1279" s="175"/>
      <c r="H1279" s="175"/>
      <c r="I1279" s="170"/>
      <c r="J1279" s="176"/>
      <c r="K1279" s="153"/>
      <c r="L1279" s="170"/>
      <c r="M1279" s="170"/>
      <c r="N1279" s="170"/>
      <c r="O1279" s="170"/>
      <c r="P1279" s="170"/>
      <c r="Q1279" s="158" t="str">
        <f t="shared" si="49"/>
        <v/>
      </c>
      <c r="R1279" s="159" t="str">
        <f t="shared" si="50"/>
        <v/>
      </c>
      <c r="S1279" s="156"/>
      <c r="T1279" s="157"/>
      <c r="U1279" s="157"/>
      <c r="V1279" s="143"/>
    </row>
    <row r="1280" spans="1:22" ht="15" customHeight="1" x14ac:dyDescent="0.25">
      <c r="A1280" s="152">
        <f t="shared" si="51"/>
        <v>1274</v>
      </c>
      <c r="B1280" s="170"/>
      <c r="C1280" s="170"/>
      <c r="D1280" s="170"/>
      <c r="E1280" s="170"/>
      <c r="F1280" s="170"/>
      <c r="G1280" s="175"/>
      <c r="H1280" s="175"/>
      <c r="I1280" s="170"/>
      <c r="J1280" s="176"/>
      <c r="K1280" s="153"/>
      <c r="L1280" s="170"/>
      <c r="M1280" s="170"/>
      <c r="N1280" s="170"/>
      <c r="O1280" s="170"/>
      <c r="P1280" s="170"/>
      <c r="Q1280" s="158" t="str">
        <f t="shared" si="49"/>
        <v/>
      </c>
      <c r="R1280" s="159" t="str">
        <f t="shared" si="50"/>
        <v/>
      </c>
      <c r="S1280" s="156"/>
      <c r="T1280" s="157"/>
      <c r="U1280" s="157"/>
      <c r="V1280" s="143"/>
    </row>
    <row r="1281" spans="1:22" ht="15" customHeight="1" x14ac:dyDescent="0.25">
      <c r="A1281" s="152">
        <f t="shared" si="51"/>
        <v>1275</v>
      </c>
      <c r="B1281" s="170"/>
      <c r="C1281" s="170"/>
      <c r="D1281" s="170"/>
      <c r="E1281" s="170"/>
      <c r="F1281" s="170"/>
      <c r="G1281" s="175"/>
      <c r="H1281" s="175"/>
      <c r="I1281" s="170"/>
      <c r="J1281" s="176"/>
      <c r="K1281" s="153"/>
      <c r="L1281" s="170"/>
      <c r="M1281" s="170"/>
      <c r="N1281" s="170"/>
      <c r="O1281" s="170"/>
      <c r="P1281" s="170"/>
      <c r="Q1281" s="158" t="str">
        <f t="shared" si="49"/>
        <v/>
      </c>
      <c r="R1281" s="159" t="str">
        <f t="shared" si="50"/>
        <v/>
      </c>
      <c r="S1281" s="156"/>
      <c r="T1281" s="157"/>
      <c r="U1281" s="157"/>
      <c r="V1281" s="143"/>
    </row>
    <row r="1282" spans="1:22" ht="15" customHeight="1" x14ac:dyDescent="0.25">
      <c r="A1282" s="152">
        <f t="shared" si="51"/>
        <v>1276</v>
      </c>
      <c r="B1282" s="170"/>
      <c r="C1282" s="170"/>
      <c r="D1282" s="170"/>
      <c r="E1282" s="170"/>
      <c r="F1282" s="170"/>
      <c r="G1282" s="175"/>
      <c r="H1282" s="175"/>
      <c r="I1282" s="170"/>
      <c r="J1282" s="176"/>
      <c r="K1282" s="153"/>
      <c r="L1282" s="170"/>
      <c r="M1282" s="170"/>
      <c r="N1282" s="170"/>
      <c r="O1282" s="170"/>
      <c r="P1282" s="170"/>
      <c r="Q1282" s="158" t="str">
        <f t="shared" si="49"/>
        <v/>
      </c>
      <c r="R1282" s="159" t="str">
        <f t="shared" si="50"/>
        <v/>
      </c>
      <c r="S1282" s="156"/>
      <c r="T1282" s="157"/>
      <c r="U1282" s="157"/>
      <c r="V1282" s="143"/>
    </row>
    <row r="1283" spans="1:22" ht="15" customHeight="1" x14ac:dyDescent="0.25">
      <c r="A1283" s="152">
        <f t="shared" si="51"/>
        <v>1277</v>
      </c>
      <c r="B1283" s="170"/>
      <c r="C1283" s="170"/>
      <c r="D1283" s="170"/>
      <c r="E1283" s="170"/>
      <c r="F1283" s="170"/>
      <c r="G1283" s="175"/>
      <c r="H1283" s="175"/>
      <c r="I1283" s="170"/>
      <c r="J1283" s="176"/>
      <c r="K1283" s="153"/>
      <c r="L1283" s="170"/>
      <c r="M1283" s="170"/>
      <c r="N1283" s="170"/>
      <c r="O1283" s="170"/>
      <c r="P1283" s="170"/>
      <c r="Q1283" s="158" t="str">
        <f t="shared" si="49"/>
        <v/>
      </c>
      <c r="R1283" s="159" t="str">
        <f t="shared" si="50"/>
        <v/>
      </c>
      <c r="S1283" s="156"/>
      <c r="T1283" s="157"/>
      <c r="U1283" s="157"/>
      <c r="V1283" s="143"/>
    </row>
    <row r="1284" spans="1:22" ht="15" customHeight="1" x14ac:dyDescent="0.25">
      <c r="A1284" s="152">
        <f t="shared" si="51"/>
        <v>1278</v>
      </c>
      <c r="B1284" s="170"/>
      <c r="C1284" s="170"/>
      <c r="D1284" s="170"/>
      <c r="E1284" s="170"/>
      <c r="F1284" s="170"/>
      <c r="G1284" s="175"/>
      <c r="H1284" s="175"/>
      <c r="I1284" s="170"/>
      <c r="J1284" s="176"/>
      <c r="K1284" s="153"/>
      <c r="L1284" s="170"/>
      <c r="M1284" s="170"/>
      <c r="N1284" s="170"/>
      <c r="O1284" s="170"/>
      <c r="P1284" s="170"/>
      <c r="Q1284" s="158" t="str">
        <f t="shared" si="49"/>
        <v/>
      </c>
      <c r="R1284" s="159" t="str">
        <f t="shared" si="50"/>
        <v/>
      </c>
      <c r="S1284" s="156"/>
      <c r="T1284" s="157"/>
      <c r="U1284" s="157"/>
      <c r="V1284" s="143"/>
    </row>
    <row r="1285" spans="1:22" ht="15" customHeight="1" x14ac:dyDescent="0.25">
      <c r="A1285" s="152">
        <f t="shared" si="51"/>
        <v>1279</v>
      </c>
      <c r="B1285" s="170"/>
      <c r="C1285" s="170"/>
      <c r="D1285" s="170"/>
      <c r="E1285" s="170"/>
      <c r="F1285" s="170"/>
      <c r="G1285" s="175"/>
      <c r="H1285" s="175"/>
      <c r="I1285" s="170"/>
      <c r="J1285" s="176"/>
      <c r="K1285" s="153"/>
      <c r="L1285" s="170"/>
      <c r="M1285" s="170"/>
      <c r="N1285" s="170"/>
      <c r="O1285" s="170"/>
      <c r="P1285" s="170"/>
      <c r="Q1285" s="158" t="str">
        <f t="shared" ref="Q1285:Q1348" si="52">IF($B1285="","",IF(COUNTIF($L1285:$P1285,"=Yes")&gt;0,"Yes","No"))</f>
        <v/>
      </c>
      <c r="R1285" s="159" t="str">
        <f t="shared" ref="R1285:R1348" si="53">IF($B1285="","",IFERROR(IF($Q1285="Yes",$B1285,VLOOKUP($I1285,LE_Inputs,COLUMNS(LE_Inputs),FALSE)),"None"))</f>
        <v/>
      </c>
      <c r="S1285" s="156"/>
      <c r="T1285" s="157"/>
      <c r="U1285" s="157"/>
      <c r="V1285" s="143"/>
    </row>
    <row r="1286" spans="1:22" ht="15" customHeight="1" x14ac:dyDescent="0.25">
      <c r="A1286" s="152">
        <f t="shared" si="51"/>
        <v>1280</v>
      </c>
      <c r="B1286" s="170"/>
      <c r="C1286" s="170"/>
      <c r="D1286" s="170"/>
      <c r="E1286" s="170"/>
      <c r="F1286" s="170"/>
      <c r="G1286" s="175"/>
      <c r="H1286" s="175"/>
      <c r="I1286" s="170"/>
      <c r="J1286" s="176"/>
      <c r="K1286" s="153"/>
      <c r="L1286" s="170"/>
      <c r="M1286" s="170"/>
      <c r="N1286" s="170"/>
      <c r="O1286" s="170"/>
      <c r="P1286" s="170"/>
      <c r="Q1286" s="158" t="str">
        <f t="shared" si="52"/>
        <v/>
      </c>
      <c r="R1286" s="159" t="str">
        <f t="shared" si="53"/>
        <v/>
      </c>
      <c r="S1286" s="156"/>
      <c r="T1286" s="157"/>
      <c r="U1286" s="157"/>
      <c r="V1286" s="143"/>
    </row>
    <row r="1287" spans="1:22" ht="15" customHeight="1" x14ac:dyDescent="0.25">
      <c r="A1287" s="152">
        <f t="shared" si="51"/>
        <v>1281</v>
      </c>
      <c r="B1287" s="170"/>
      <c r="C1287" s="170"/>
      <c r="D1287" s="170"/>
      <c r="E1287" s="170"/>
      <c r="F1287" s="170"/>
      <c r="G1287" s="175"/>
      <c r="H1287" s="175"/>
      <c r="I1287" s="170"/>
      <c r="J1287" s="176"/>
      <c r="K1287" s="153"/>
      <c r="L1287" s="170"/>
      <c r="M1287" s="170"/>
      <c r="N1287" s="170"/>
      <c r="O1287" s="170"/>
      <c r="P1287" s="170"/>
      <c r="Q1287" s="158" t="str">
        <f t="shared" si="52"/>
        <v/>
      </c>
      <c r="R1287" s="159" t="str">
        <f t="shared" si="53"/>
        <v/>
      </c>
      <c r="S1287" s="156"/>
      <c r="T1287" s="157"/>
      <c r="U1287" s="157"/>
      <c r="V1287" s="143"/>
    </row>
    <row r="1288" spans="1:22" ht="15" customHeight="1" x14ac:dyDescent="0.25">
      <c r="A1288" s="152">
        <f t="shared" si="51"/>
        <v>1282</v>
      </c>
      <c r="B1288" s="170"/>
      <c r="C1288" s="170"/>
      <c r="D1288" s="170"/>
      <c r="E1288" s="170"/>
      <c r="F1288" s="170"/>
      <c r="G1288" s="175"/>
      <c r="H1288" s="175"/>
      <c r="I1288" s="170"/>
      <c r="J1288" s="176"/>
      <c r="K1288" s="153"/>
      <c r="L1288" s="170"/>
      <c r="M1288" s="170"/>
      <c r="N1288" s="170"/>
      <c r="O1288" s="170"/>
      <c r="P1288" s="170"/>
      <c r="Q1288" s="158" t="str">
        <f t="shared" si="52"/>
        <v/>
      </c>
      <c r="R1288" s="159" t="str">
        <f t="shared" si="53"/>
        <v/>
      </c>
      <c r="S1288" s="156"/>
      <c r="T1288" s="157"/>
      <c r="U1288" s="157"/>
      <c r="V1288" s="143"/>
    </row>
    <row r="1289" spans="1:22" ht="15" customHeight="1" x14ac:dyDescent="0.25">
      <c r="A1289" s="152">
        <f t="shared" si="51"/>
        <v>1283</v>
      </c>
      <c r="B1289" s="170"/>
      <c r="C1289" s="170"/>
      <c r="D1289" s="170"/>
      <c r="E1289" s="170"/>
      <c r="F1289" s="170"/>
      <c r="G1289" s="175"/>
      <c r="H1289" s="175"/>
      <c r="I1289" s="170"/>
      <c r="J1289" s="176"/>
      <c r="K1289" s="153"/>
      <c r="L1289" s="170"/>
      <c r="M1289" s="170"/>
      <c r="N1289" s="170"/>
      <c r="O1289" s="170"/>
      <c r="P1289" s="170"/>
      <c r="Q1289" s="158" t="str">
        <f t="shared" si="52"/>
        <v/>
      </c>
      <c r="R1289" s="159" t="str">
        <f t="shared" si="53"/>
        <v/>
      </c>
      <c r="S1289" s="156"/>
      <c r="T1289" s="157"/>
      <c r="U1289" s="157"/>
      <c r="V1289" s="143"/>
    </row>
    <row r="1290" spans="1:22" ht="15" customHeight="1" x14ac:dyDescent="0.25">
      <c r="A1290" s="152">
        <f t="shared" si="51"/>
        <v>1284</v>
      </c>
      <c r="B1290" s="170"/>
      <c r="C1290" s="170"/>
      <c r="D1290" s="170"/>
      <c r="E1290" s="170"/>
      <c r="F1290" s="170"/>
      <c r="G1290" s="175"/>
      <c r="H1290" s="175"/>
      <c r="I1290" s="170"/>
      <c r="J1290" s="176"/>
      <c r="K1290" s="153"/>
      <c r="L1290" s="170"/>
      <c r="M1290" s="170"/>
      <c r="N1290" s="170"/>
      <c r="O1290" s="170"/>
      <c r="P1290" s="170"/>
      <c r="Q1290" s="158" t="str">
        <f t="shared" si="52"/>
        <v/>
      </c>
      <c r="R1290" s="159" t="str">
        <f t="shared" si="53"/>
        <v/>
      </c>
      <c r="S1290" s="156"/>
      <c r="T1290" s="157"/>
      <c r="U1290" s="157"/>
      <c r="V1290" s="143"/>
    </row>
    <row r="1291" spans="1:22" ht="15" customHeight="1" x14ac:dyDescent="0.25">
      <c r="A1291" s="152">
        <f t="shared" si="51"/>
        <v>1285</v>
      </c>
      <c r="B1291" s="170"/>
      <c r="C1291" s="170"/>
      <c r="D1291" s="170"/>
      <c r="E1291" s="170"/>
      <c r="F1291" s="170"/>
      <c r="G1291" s="175"/>
      <c r="H1291" s="175"/>
      <c r="I1291" s="170"/>
      <c r="J1291" s="176"/>
      <c r="K1291" s="153"/>
      <c r="L1291" s="170"/>
      <c r="M1291" s="170"/>
      <c r="N1291" s="170"/>
      <c r="O1291" s="170"/>
      <c r="P1291" s="170"/>
      <c r="Q1291" s="158" t="str">
        <f t="shared" si="52"/>
        <v/>
      </c>
      <c r="R1291" s="159" t="str">
        <f t="shared" si="53"/>
        <v/>
      </c>
      <c r="S1291" s="156"/>
      <c r="T1291" s="157"/>
      <c r="U1291" s="157"/>
      <c r="V1291" s="143"/>
    </row>
    <row r="1292" spans="1:22" ht="15" customHeight="1" x14ac:dyDescent="0.25">
      <c r="A1292" s="152">
        <f t="shared" si="51"/>
        <v>1286</v>
      </c>
      <c r="B1292" s="170"/>
      <c r="C1292" s="170"/>
      <c r="D1292" s="170"/>
      <c r="E1292" s="170"/>
      <c r="F1292" s="170"/>
      <c r="G1292" s="175"/>
      <c r="H1292" s="175"/>
      <c r="I1292" s="170"/>
      <c r="J1292" s="176"/>
      <c r="K1292" s="153"/>
      <c r="L1292" s="170"/>
      <c r="M1292" s="170"/>
      <c r="N1292" s="170"/>
      <c r="O1292" s="170"/>
      <c r="P1292" s="170"/>
      <c r="Q1292" s="158" t="str">
        <f t="shared" si="52"/>
        <v/>
      </c>
      <c r="R1292" s="159" t="str">
        <f t="shared" si="53"/>
        <v/>
      </c>
      <c r="S1292" s="156"/>
      <c r="T1292" s="157"/>
      <c r="U1292" s="157"/>
      <c r="V1292" s="143"/>
    </row>
    <row r="1293" spans="1:22" ht="15" customHeight="1" x14ac:dyDescent="0.25">
      <c r="A1293" s="152">
        <f t="shared" si="51"/>
        <v>1287</v>
      </c>
      <c r="B1293" s="170"/>
      <c r="C1293" s="170"/>
      <c r="D1293" s="170"/>
      <c r="E1293" s="170"/>
      <c r="F1293" s="170"/>
      <c r="G1293" s="175"/>
      <c r="H1293" s="175"/>
      <c r="I1293" s="170"/>
      <c r="J1293" s="176"/>
      <c r="K1293" s="153"/>
      <c r="L1293" s="170"/>
      <c r="M1293" s="170"/>
      <c r="N1293" s="170"/>
      <c r="O1293" s="170"/>
      <c r="P1293" s="170"/>
      <c r="Q1293" s="158" t="str">
        <f t="shared" si="52"/>
        <v/>
      </c>
      <c r="R1293" s="159" t="str">
        <f t="shared" si="53"/>
        <v/>
      </c>
      <c r="S1293" s="156"/>
      <c r="T1293" s="157"/>
      <c r="U1293" s="157"/>
      <c r="V1293" s="143"/>
    </row>
    <row r="1294" spans="1:22" ht="15" customHeight="1" x14ac:dyDescent="0.25">
      <c r="A1294" s="152">
        <f t="shared" si="51"/>
        <v>1288</v>
      </c>
      <c r="B1294" s="170"/>
      <c r="C1294" s="170"/>
      <c r="D1294" s="170"/>
      <c r="E1294" s="170"/>
      <c r="F1294" s="170"/>
      <c r="G1294" s="175"/>
      <c r="H1294" s="175"/>
      <c r="I1294" s="170"/>
      <c r="J1294" s="176"/>
      <c r="K1294" s="153"/>
      <c r="L1294" s="170"/>
      <c r="M1294" s="170"/>
      <c r="N1294" s="170"/>
      <c r="O1294" s="170"/>
      <c r="P1294" s="170"/>
      <c r="Q1294" s="158" t="str">
        <f t="shared" si="52"/>
        <v/>
      </c>
      <c r="R1294" s="159" t="str">
        <f t="shared" si="53"/>
        <v/>
      </c>
      <c r="S1294" s="156"/>
      <c r="T1294" s="157"/>
      <c r="U1294" s="157"/>
      <c r="V1294" s="143"/>
    </row>
    <row r="1295" spans="1:22" ht="15" customHeight="1" x14ac:dyDescent="0.25">
      <c r="A1295" s="152">
        <f t="shared" si="51"/>
        <v>1289</v>
      </c>
      <c r="B1295" s="170"/>
      <c r="C1295" s="170"/>
      <c r="D1295" s="170"/>
      <c r="E1295" s="170"/>
      <c r="F1295" s="170"/>
      <c r="G1295" s="175"/>
      <c r="H1295" s="175"/>
      <c r="I1295" s="170"/>
      <c r="J1295" s="176"/>
      <c r="K1295" s="153"/>
      <c r="L1295" s="170"/>
      <c r="M1295" s="170"/>
      <c r="N1295" s="170"/>
      <c r="O1295" s="170"/>
      <c r="P1295" s="170"/>
      <c r="Q1295" s="158" t="str">
        <f t="shared" si="52"/>
        <v/>
      </c>
      <c r="R1295" s="159" t="str">
        <f t="shared" si="53"/>
        <v/>
      </c>
      <c r="S1295" s="156"/>
      <c r="T1295" s="157"/>
      <c r="U1295" s="157"/>
      <c r="V1295" s="143"/>
    </row>
    <row r="1296" spans="1:22" ht="15" customHeight="1" x14ac:dyDescent="0.25">
      <c r="A1296" s="152">
        <f t="shared" si="51"/>
        <v>1290</v>
      </c>
      <c r="B1296" s="170"/>
      <c r="C1296" s="170"/>
      <c r="D1296" s="170"/>
      <c r="E1296" s="170"/>
      <c r="F1296" s="170"/>
      <c r="G1296" s="175"/>
      <c r="H1296" s="175"/>
      <c r="I1296" s="170"/>
      <c r="J1296" s="176"/>
      <c r="K1296" s="153"/>
      <c r="L1296" s="170"/>
      <c r="M1296" s="170"/>
      <c r="N1296" s="170"/>
      <c r="O1296" s="170"/>
      <c r="P1296" s="170"/>
      <c r="Q1296" s="158" t="str">
        <f t="shared" si="52"/>
        <v/>
      </c>
      <c r="R1296" s="159" t="str">
        <f t="shared" si="53"/>
        <v/>
      </c>
      <c r="S1296" s="156"/>
      <c r="T1296" s="157"/>
      <c r="U1296" s="157"/>
      <c r="V1296" s="143"/>
    </row>
    <row r="1297" spans="1:22" ht="15" customHeight="1" x14ac:dyDescent="0.25">
      <c r="A1297" s="152">
        <f t="shared" si="51"/>
        <v>1291</v>
      </c>
      <c r="B1297" s="170"/>
      <c r="C1297" s="170"/>
      <c r="D1297" s="170"/>
      <c r="E1297" s="170"/>
      <c r="F1297" s="170"/>
      <c r="G1297" s="175"/>
      <c r="H1297" s="175"/>
      <c r="I1297" s="170"/>
      <c r="J1297" s="176"/>
      <c r="K1297" s="153"/>
      <c r="L1297" s="170"/>
      <c r="M1297" s="170"/>
      <c r="N1297" s="170"/>
      <c r="O1297" s="170"/>
      <c r="P1297" s="170"/>
      <c r="Q1297" s="158" t="str">
        <f t="shared" si="52"/>
        <v/>
      </c>
      <c r="R1297" s="159" t="str">
        <f t="shared" si="53"/>
        <v/>
      </c>
      <c r="S1297" s="156"/>
      <c r="T1297" s="157"/>
      <c r="U1297" s="157"/>
      <c r="V1297" s="143"/>
    </row>
    <row r="1298" spans="1:22" ht="15" customHeight="1" x14ac:dyDescent="0.25">
      <c r="A1298" s="152">
        <f t="shared" si="51"/>
        <v>1292</v>
      </c>
      <c r="B1298" s="170"/>
      <c r="C1298" s="170"/>
      <c r="D1298" s="170"/>
      <c r="E1298" s="170"/>
      <c r="F1298" s="170"/>
      <c r="G1298" s="175"/>
      <c r="H1298" s="175"/>
      <c r="I1298" s="170"/>
      <c r="J1298" s="176"/>
      <c r="K1298" s="153"/>
      <c r="L1298" s="170"/>
      <c r="M1298" s="170"/>
      <c r="N1298" s="170"/>
      <c r="O1298" s="170"/>
      <c r="P1298" s="170"/>
      <c r="Q1298" s="158" t="str">
        <f t="shared" si="52"/>
        <v/>
      </c>
      <c r="R1298" s="159" t="str">
        <f t="shared" si="53"/>
        <v/>
      </c>
      <c r="S1298" s="156"/>
      <c r="T1298" s="157"/>
      <c r="U1298" s="157"/>
      <c r="V1298" s="143"/>
    </row>
    <row r="1299" spans="1:22" ht="15" customHeight="1" x14ac:dyDescent="0.25">
      <c r="A1299" s="152">
        <f t="shared" si="51"/>
        <v>1293</v>
      </c>
      <c r="B1299" s="170"/>
      <c r="C1299" s="170"/>
      <c r="D1299" s="170"/>
      <c r="E1299" s="170"/>
      <c r="F1299" s="170"/>
      <c r="G1299" s="175"/>
      <c r="H1299" s="175"/>
      <c r="I1299" s="170"/>
      <c r="J1299" s="176"/>
      <c r="K1299" s="153"/>
      <c r="L1299" s="170"/>
      <c r="M1299" s="170"/>
      <c r="N1299" s="170"/>
      <c r="O1299" s="170"/>
      <c r="P1299" s="170"/>
      <c r="Q1299" s="158" t="str">
        <f t="shared" si="52"/>
        <v/>
      </c>
      <c r="R1299" s="159" t="str">
        <f t="shared" si="53"/>
        <v/>
      </c>
      <c r="S1299" s="156"/>
      <c r="T1299" s="157"/>
      <c r="U1299" s="157"/>
      <c r="V1299" s="143"/>
    </row>
    <row r="1300" spans="1:22" ht="15" customHeight="1" x14ac:dyDescent="0.25">
      <c r="A1300" s="152">
        <f t="shared" si="51"/>
        <v>1294</v>
      </c>
      <c r="B1300" s="170"/>
      <c r="C1300" s="170"/>
      <c r="D1300" s="170"/>
      <c r="E1300" s="170"/>
      <c r="F1300" s="170"/>
      <c r="G1300" s="175"/>
      <c r="H1300" s="175"/>
      <c r="I1300" s="170"/>
      <c r="J1300" s="176"/>
      <c r="K1300" s="153"/>
      <c r="L1300" s="170"/>
      <c r="M1300" s="170"/>
      <c r="N1300" s="170"/>
      <c r="O1300" s="170"/>
      <c r="P1300" s="170"/>
      <c r="Q1300" s="158" t="str">
        <f t="shared" si="52"/>
        <v/>
      </c>
      <c r="R1300" s="159" t="str">
        <f t="shared" si="53"/>
        <v/>
      </c>
      <c r="S1300" s="156"/>
      <c r="T1300" s="157"/>
      <c r="U1300" s="157"/>
      <c r="V1300" s="143"/>
    </row>
    <row r="1301" spans="1:22" ht="15" customHeight="1" x14ac:dyDescent="0.25">
      <c r="A1301" s="152">
        <f t="shared" si="51"/>
        <v>1295</v>
      </c>
      <c r="B1301" s="170"/>
      <c r="C1301" s="170"/>
      <c r="D1301" s="170"/>
      <c r="E1301" s="170"/>
      <c r="F1301" s="170"/>
      <c r="G1301" s="175"/>
      <c r="H1301" s="175"/>
      <c r="I1301" s="170"/>
      <c r="J1301" s="176"/>
      <c r="K1301" s="153"/>
      <c r="L1301" s="170"/>
      <c r="M1301" s="170"/>
      <c r="N1301" s="170"/>
      <c r="O1301" s="170"/>
      <c r="P1301" s="170"/>
      <c r="Q1301" s="158" t="str">
        <f t="shared" si="52"/>
        <v/>
      </c>
      <c r="R1301" s="159" t="str">
        <f t="shared" si="53"/>
        <v/>
      </c>
      <c r="S1301" s="156"/>
      <c r="T1301" s="157"/>
      <c r="U1301" s="157"/>
      <c r="V1301" s="143"/>
    </row>
    <row r="1302" spans="1:22" ht="15" customHeight="1" x14ac:dyDescent="0.25">
      <c r="A1302" s="152">
        <f t="shared" si="51"/>
        <v>1296</v>
      </c>
      <c r="B1302" s="170"/>
      <c r="C1302" s="170"/>
      <c r="D1302" s="170"/>
      <c r="E1302" s="170"/>
      <c r="F1302" s="170"/>
      <c r="G1302" s="175"/>
      <c r="H1302" s="175"/>
      <c r="I1302" s="170"/>
      <c r="J1302" s="176"/>
      <c r="K1302" s="153"/>
      <c r="L1302" s="170"/>
      <c r="M1302" s="170"/>
      <c r="N1302" s="170"/>
      <c r="O1302" s="170"/>
      <c r="P1302" s="170"/>
      <c r="Q1302" s="158" t="str">
        <f t="shared" si="52"/>
        <v/>
      </c>
      <c r="R1302" s="159" t="str">
        <f t="shared" si="53"/>
        <v/>
      </c>
      <c r="S1302" s="156"/>
      <c r="T1302" s="157"/>
      <c r="U1302" s="157"/>
      <c r="V1302" s="143"/>
    </row>
    <row r="1303" spans="1:22" ht="15" customHeight="1" x14ac:dyDescent="0.25">
      <c r="A1303" s="152">
        <f t="shared" si="51"/>
        <v>1297</v>
      </c>
      <c r="B1303" s="170"/>
      <c r="C1303" s="170"/>
      <c r="D1303" s="170"/>
      <c r="E1303" s="170"/>
      <c r="F1303" s="170"/>
      <c r="G1303" s="175"/>
      <c r="H1303" s="175"/>
      <c r="I1303" s="170"/>
      <c r="J1303" s="176"/>
      <c r="K1303" s="153"/>
      <c r="L1303" s="170"/>
      <c r="M1303" s="170"/>
      <c r="N1303" s="170"/>
      <c r="O1303" s="170"/>
      <c r="P1303" s="170"/>
      <c r="Q1303" s="158" t="str">
        <f t="shared" si="52"/>
        <v/>
      </c>
      <c r="R1303" s="159" t="str">
        <f t="shared" si="53"/>
        <v/>
      </c>
      <c r="S1303" s="156"/>
      <c r="T1303" s="157"/>
      <c r="U1303" s="157"/>
      <c r="V1303" s="143"/>
    </row>
    <row r="1304" spans="1:22" ht="15" customHeight="1" x14ac:dyDescent="0.25">
      <c r="A1304" s="152">
        <f t="shared" si="51"/>
        <v>1298</v>
      </c>
      <c r="B1304" s="170"/>
      <c r="C1304" s="170"/>
      <c r="D1304" s="170"/>
      <c r="E1304" s="170"/>
      <c r="F1304" s="170"/>
      <c r="G1304" s="175"/>
      <c r="H1304" s="175"/>
      <c r="I1304" s="170"/>
      <c r="J1304" s="176"/>
      <c r="K1304" s="153"/>
      <c r="L1304" s="170"/>
      <c r="M1304" s="170"/>
      <c r="N1304" s="170"/>
      <c r="O1304" s="170"/>
      <c r="P1304" s="170"/>
      <c r="Q1304" s="158" t="str">
        <f t="shared" si="52"/>
        <v/>
      </c>
      <c r="R1304" s="159" t="str">
        <f t="shared" si="53"/>
        <v/>
      </c>
      <c r="S1304" s="156"/>
      <c r="T1304" s="157"/>
      <c r="U1304" s="157"/>
      <c r="V1304" s="143"/>
    </row>
    <row r="1305" spans="1:22" ht="15" customHeight="1" x14ac:dyDescent="0.25">
      <c r="A1305" s="152">
        <f t="shared" si="51"/>
        <v>1299</v>
      </c>
      <c r="B1305" s="170"/>
      <c r="C1305" s="170"/>
      <c r="D1305" s="170"/>
      <c r="E1305" s="170"/>
      <c r="F1305" s="170"/>
      <c r="G1305" s="175"/>
      <c r="H1305" s="175"/>
      <c r="I1305" s="170"/>
      <c r="J1305" s="176"/>
      <c r="K1305" s="153"/>
      <c r="L1305" s="170"/>
      <c r="M1305" s="170"/>
      <c r="N1305" s="170"/>
      <c r="O1305" s="170"/>
      <c r="P1305" s="170"/>
      <c r="Q1305" s="158" t="str">
        <f t="shared" si="52"/>
        <v/>
      </c>
      <c r="R1305" s="159" t="str">
        <f t="shared" si="53"/>
        <v/>
      </c>
      <c r="S1305" s="156"/>
      <c r="T1305" s="157"/>
      <c r="U1305" s="157"/>
      <c r="V1305" s="143"/>
    </row>
    <row r="1306" spans="1:22" ht="15" customHeight="1" x14ac:dyDescent="0.25">
      <c r="A1306" s="152">
        <f t="shared" si="51"/>
        <v>1300</v>
      </c>
      <c r="B1306" s="170"/>
      <c r="C1306" s="170"/>
      <c r="D1306" s="170"/>
      <c r="E1306" s="170"/>
      <c r="F1306" s="170"/>
      <c r="G1306" s="175"/>
      <c r="H1306" s="175"/>
      <c r="I1306" s="170"/>
      <c r="J1306" s="176"/>
      <c r="K1306" s="153"/>
      <c r="L1306" s="170"/>
      <c r="M1306" s="170"/>
      <c r="N1306" s="170"/>
      <c r="O1306" s="170"/>
      <c r="P1306" s="170"/>
      <c r="Q1306" s="158" t="str">
        <f t="shared" si="52"/>
        <v/>
      </c>
      <c r="R1306" s="159" t="str">
        <f t="shared" si="53"/>
        <v/>
      </c>
      <c r="S1306" s="156"/>
      <c r="T1306" s="157"/>
      <c r="U1306" s="157"/>
      <c r="V1306" s="143"/>
    </row>
    <row r="1307" spans="1:22" ht="15" customHeight="1" x14ac:dyDescent="0.25">
      <c r="A1307" s="152">
        <f t="shared" si="51"/>
        <v>1301</v>
      </c>
      <c r="B1307" s="170"/>
      <c r="C1307" s="170"/>
      <c r="D1307" s="170"/>
      <c r="E1307" s="170"/>
      <c r="F1307" s="170"/>
      <c r="G1307" s="175"/>
      <c r="H1307" s="175"/>
      <c r="I1307" s="170"/>
      <c r="J1307" s="176"/>
      <c r="K1307" s="153"/>
      <c r="L1307" s="170"/>
      <c r="M1307" s="170"/>
      <c r="N1307" s="170"/>
      <c r="O1307" s="170"/>
      <c r="P1307" s="170"/>
      <c r="Q1307" s="158" t="str">
        <f t="shared" si="52"/>
        <v/>
      </c>
      <c r="R1307" s="159" t="str">
        <f t="shared" si="53"/>
        <v/>
      </c>
      <c r="S1307" s="156"/>
      <c r="T1307" s="157"/>
      <c r="U1307" s="157"/>
      <c r="V1307" s="143"/>
    </row>
    <row r="1308" spans="1:22" ht="15" customHeight="1" x14ac:dyDescent="0.25">
      <c r="A1308" s="152">
        <f t="shared" si="51"/>
        <v>1302</v>
      </c>
      <c r="B1308" s="170"/>
      <c r="C1308" s="170"/>
      <c r="D1308" s="170"/>
      <c r="E1308" s="170"/>
      <c r="F1308" s="170"/>
      <c r="G1308" s="175"/>
      <c r="H1308" s="175"/>
      <c r="I1308" s="170"/>
      <c r="J1308" s="176"/>
      <c r="K1308" s="153"/>
      <c r="L1308" s="170"/>
      <c r="M1308" s="170"/>
      <c r="N1308" s="170"/>
      <c r="O1308" s="170"/>
      <c r="P1308" s="170"/>
      <c r="Q1308" s="158" t="str">
        <f t="shared" si="52"/>
        <v/>
      </c>
      <c r="R1308" s="159" t="str">
        <f t="shared" si="53"/>
        <v/>
      </c>
      <c r="S1308" s="156"/>
      <c r="T1308" s="157"/>
      <c r="U1308" s="157"/>
      <c r="V1308" s="143"/>
    </row>
    <row r="1309" spans="1:22" ht="15" customHeight="1" x14ac:dyDescent="0.25">
      <c r="A1309" s="152">
        <f t="shared" si="51"/>
        <v>1303</v>
      </c>
      <c r="B1309" s="170"/>
      <c r="C1309" s="170"/>
      <c r="D1309" s="170"/>
      <c r="E1309" s="170"/>
      <c r="F1309" s="170"/>
      <c r="G1309" s="175"/>
      <c r="H1309" s="175"/>
      <c r="I1309" s="170"/>
      <c r="J1309" s="176"/>
      <c r="K1309" s="153"/>
      <c r="L1309" s="170"/>
      <c r="M1309" s="170"/>
      <c r="N1309" s="170"/>
      <c r="O1309" s="170"/>
      <c r="P1309" s="170"/>
      <c r="Q1309" s="158" t="str">
        <f t="shared" si="52"/>
        <v/>
      </c>
      <c r="R1309" s="159" t="str">
        <f t="shared" si="53"/>
        <v/>
      </c>
      <c r="S1309" s="156"/>
      <c r="T1309" s="157"/>
      <c r="U1309" s="157"/>
      <c r="V1309" s="143"/>
    </row>
    <row r="1310" spans="1:22" ht="15" customHeight="1" x14ac:dyDescent="0.25">
      <c r="A1310" s="152">
        <f t="shared" si="51"/>
        <v>1304</v>
      </c>
      <c r="B1310" s="170"/>
      <c r="C1310" s="170"/>
      <c r="D1310" s="170"/>
      <c r="E1310" s="170"/>
      <c r="F1310" s="170"/>
      <c r="G1310" s="175"/>
      <c r="H1310" s="175"/>
      <c r="I1310" s="170"/>
      <c r="J1310" s="176"/>
      <c r="K1310" s="153"/>
      <c r="L1310" s="170"/>
      <c r="M1310" s="170"/>
      <c r="N1310" s="170"/>
      <c r="O1310" s="170"/>
      <c r="P1310" s="170"/>
      <c r="Q1310" s="158" t="str">
        <f t="shared" si="52"/>
        <v/>
      </c>
      <c r="R1310" s="159" t="str">
        <f t="shared" si="53"/>
        <v/>
      </c>
      <c r="S1310" s="156"/>
      <c r="T1310" s="157"/>
      <c r="U1310" s="157"/>
      <c r="V1310" s="143"/>
    </row>
    <row r="1311" spans="1:22" ht="15" customHeight="1" x14ac:dyDescent="0.25">
      <c r="A1311" s="152">
        <f t="shared" si="51"/>
        <v>1305</v>
      </c>
      <c r="B1311" s="170"/>
      <c r="C1311" s="170"/>
      <c r="D1311" s="170"/>
      <c r="E1311" s="170"/>
      <c r="F1311" s="170"/>
      <c r="G1311" s="175"/>
      <c r="H1311" s="175"/>
      <c r="I1311" s="170"/>
      <c r="J1311" s="176"/>
      <c r="K1311" s="153"/>
      <c r="L1311" s="170"/>
      <c r="M1311" s="170"/>
      <c r="N1311" s="170"/>
      <c r="O1311" s="170"/>
      <c r="P1311" s="170"/>
      <c r="Q1311" s="158" t="str">
        <f t="shared" si="52"/>
        <v/>
      </c>
      <c r="R1311" s="159" t="str">
        <f t="shared" si="53"/>
        <v/>
      </c>
      <c r="S1311" s="156"/>
      <c r="T1311" s="157"/>
      <c r="U1311" s="157"/>
      <c r="V1311" s="143"/>
    </row>
    <row r="1312" spans="1:22" ht="15" customHeight="1" x14ac:dyDescent="0.25">
      <c r="A1312" s="152">
        <f t="shared" si="51"/>
        <v>1306</v>
      </c>
      <c r="B1312" s="170"/>
      <c r="C1312" s="170"/>
      <c r="D1312" s="170"/>
      <c r="E1312" s="170"/>
      <c r="F1312" s="170"/>
      <c r="G1312" s="175"/>
      <c r="H1312" s="175"/>
      <c r="I1312" s="170"/>
      <c r="J1312" s="176"/>
      <c r="K1312" s="153"/>
      <c r="L1312" s="170"/>
      <c r="M1312" s="170"/>
      <c r="N1312" s="170"/>
      <c r="O1312" s="170"/>
      <c r="P1312" s="170"/>
      <c r="Q1312" s="158" t="str">
        <f t="shared" si="52"/>
        <v/>
      </c>
      <c r="R1312" s="159" t="str">
        <f t="shared" si="53"/>
        <v/>
      </c>
      <c r="S1312" s="156"/>
      <c r="T1312" s="157"/>
      <c r="U1312" s="157"/>
      <c r="V1312" s="143"/>
    </row>
    <row r="1313" spans="1:22" ht="15" customHeight="1" x14ac:dyDescent="0.25">
      <c r="A1313" s="152">
        <f t="shared" si="51"/>
        <v>1307</v>
      </c>
      <c r="B1313" s="170"/>
      <c r="C1313" s="170"/>
      <c r="D1313" s="170"/>
      <c r="E1313" s="170"/>
      <c r="F1313" s="170"/>
      <c r="G1313" s="175"/>
      <c r="H1313" s="175"/>
      <c r="I1313" s="170"/>
      <c r="J1313" s="176"/>
      <c r="K1313" s="153"/>
      <c r="L1313" s="170"/>
      <c r="M1313" s="170"/>
      <c r="N1313" s="170"/>
      <c r="O1313" s="170"/>
      <c r="P1313" s="170"/>
      <c r="Q1313" s="158" t="str">
        <f t="shared" si="52"/>
        <v/>
      </c>
      <c r="R1313" s="159" t="str">
        <f t="shared" si="53"/>
        <v/>
      </c>
      <c r="S1313" s="156"/>
      <c r="T1313" s="157"/>
      <c r="U1313" s="157"/>
      <c r="V1313" s="143"/>
    </row>
    <row r="1314" spans="1:22" ht="15" customHeight="1" x14ac:dyDescent="0.25">
      <c r="A1314" s="152">
        <f t="shared" si="51"/>
        <v>1308</v>
      </c>
      <c r="B1314" s="170"/>
      <c r="C1314" s="170"/>
      <c r="D1314" s="170"/>
      <c r="E1314" s="170"/>
      <c r="F1314" s="170"/>
      <c r="G1314" s="175"/>
      <c r="H1314" s="175"/>
      <c r="I1314" s="170"/>
      <c r="J1314" s="176"/>
      <c r="K1314" s="153"/>
      <c r="L1314" s="170"/>
      <c r="M1314" s="170"/>
      <c r="N1314" s="170"/>
      <c r="O1314" s="170"/>
      <c r="P1314" s="170"/>
      <c r="Q1314" s="158" t="str">
        <f t="shared" si="52"/>
        <v/>
      </c>
      <c r="R1314" s="159" t="str">
        <f t="shared" si="53"/>
        <v/>
      </c>
      <c r="S1314" s="156"/>
      <c r="T1314" s="157"/>
      <c r="U1314" s="157"/>
      <c r="V1314" s="143"/>
    </row>
    <row r="1315" spans="1:22" ht="15" customHeight="1" x14ac:dyDescent="0.25">
      <c r="A1315" s="152">
        <f t="shared" si="51"/>
        <v>1309</v>
      </c>
      <c r="B1315" s="170"/>
      <c r="C1315" s="170"/>
      <c r="D1315" s="170"/>
      <c r="E1315" s="170"/>
      <c r="F1315" s="170"/>
      <c r="G1315" s="175"/>
      <c r="H1315" s="175"/>
      <c r="I1315" s="170"/>
      <c r="J1315" s="176"/>
      <c r="K1315" s="153"/>
      <c r="L1315" s="170"/>
      <c r="M1315" s="170"/>
      <c r="N1315" s="170"/>
      <c r="O1315" s="170"/>
      <c r="P1315" s="170"/>
      <c r="Q1315" s="158" t="str">
        <f t="shared" si="52"/>
        <v/>
      </c>
      <c r="R1315" s="159" t="str">
        <f t="shared" si="53"/>
        <v/>
      </c>
      <c r="S1315" s="156"/>
      <c r="T1315" s="157"/>
      <c r="U1315" s="157"/>
      <c r="V1315" s="143"/>
    </row>
    <row r="1316" spans="1:22" ht="15" customHeight="1" x14ac:dyDescent="0.25">
      <c r="A1316" s="152">
        <f t="shared" si="51"/>
        <v>1310</v>
      </c>
      <c r="B1316" s="170"/>
      <c r="C1316" s="170"/>
      <c r="D1316" s="170"/>
      <c r="E1316" s="170"/>
      <c r="F1316" s="170"/>
      <c r="G1316" s="175"/>
      <c r="H1316" s="175"/>
      <c r="I1316" s="170"/>
      <c r="J1316" s="176"/>
      <c r="K1316" s="153"/>
      <c r="L1316" s="170"/>
      <c r="M1316" s="170"/>
      <c r="N1316" s="170"/>
      <c r="O1316" s="170"/>
      <c r="P1316" s="170"/>
      <c r="Q1316" s="158" t="str">
        <f t="shared" si="52"/>
        <v/>
      </c>
      <c r="R1316" s="159" t="str">
        <f t="shared" si="53"/>
        <v/>
      </c>
      <c r="S1316" s="156"/>
      <c r="T1316" s="157"/>
      <c r="U1316" s="157"/>
      <c r="V1316" s="143"/>
    </row>
    <row r="1317" spans="1:22" ht="15" customHeight="1" x14ac:dyDescent="0.25">
      <c r="A1317" s="152">
        <f t="shared" si="51"/>
        <v>1311</v>
      </c>
      <c r="B1317" s="170"/>
      <c r="C1317" s="170"/>
      <c r="D1317" s="170"/>
      <c r="E1317" s="170"/>
      <c r="F1317" s="170"/>
      <c r="G1317" s="175"/>
      <c r="H1317" s="175"/>
      <c r="I1317" s="170"/>
      <c r="J1317" s="176"/>
      <c r="K1317" s="153"/>
      <c r="L1317" s="170"/>
      <c r="M1317" s="170"/>
      <c r="N1317" s="170"/>
      <c r="O1317" s="170"/>
      <c r="P1317" s="170"/>
      <c r="Q1317" s="158" t="str">
        <f t="shared" si="52"/>
        <v/>
      </c>
      <c r="R1317" s="159" t="str">
        <f t="shared" si="53"/>
        <v/>
      </c>
      <c r="S1317" s="156"/>
      <c r="T1317" s="157"/>
      <c r="U1317" s="157"/>
      <c r="V1317" s="143"/>
    </row>
    <row r="1318" spans="1:22" ht="15" customHeight="1" x14ac:dyDescent="0.25">
      <c r="A1318" s="152">
        <f t="shared" si="51"/>
        <v>1312</v>
      </c>
      <c r="B1318" s="170"/>
      <c r="C1318" s="170"/>
      <c r="D1318" s="170"/>
      <c r="E1318" s="170"/>
      <c r="F1318" s="170"/>
      <c r="G1318" s="175"/>
      <c r="H1318" s="175"/>
      <c r="I1318" s="170"/>
      <c r="J1318" s="176"/>
      <c r="K1318" s="153"/>
      <c r="L1318" s="170"/>
      <c r="M1318" s="170"/>
      <c r="N1318" s="170"/>
      <c r="O1318" s="170"/>
      <c r="P1318" s="170"/>
      <c r="Q1318" s="158" t="str">
        <f t="shared" si="52"/>
        <v/>
      </c>
      <c r="R1318" s="159" t="str">
        <f t="shared" si="53"/>
        <v/>
      </c>
      <c r="S1318" s="156"/>
      <c r="T1318" s="157"/>
      <c r="U1318" s="157"/>
      <c r="V1318" s="143"/>
    </row>
    <row r="1319" spans="1:22" ht="15" customHeight="1" x14ac:dyDescent="0.25">
      <c r="A1319" s="152">
        <f t="shared" si="51"/>
        <v>1313</v>
      </c>
      <c r="B1319" s="170"/>
      <c r="C1319" s="170"/>
      <c r="D1319" s="170"/>
      <c r="E1319" s="170"/>
      <c r="F1319" s="170"/>
      <c r="G1319" s="175"/>
      <c r="H1319" s="175"/>
      <c r="I1319" s="170"/>
      <c r="J1319" s="176"/>
      <c r="K1319" s="153"/>
      <c r="L1319" s="170"/>
      <c r="M1319" s="170"/>
      <c r="N1319" s="170"/>
      <c r="O1319" s="170"/>
      <c r="P1319" s="170"/>
      <c r="Q1319" s="158" t="str">
        <f t="shared" si="52"/>
        <v/>
      </c>
      <c r="R1319" s="159" t="str">
        <f t="shared" si="53"/>
        <v/>
      </c>
      <c r="S1319" s="156"/>
      <c r="T1319" s="157"/>
      <c r="U1319" s="157"/>
      <c r="V1319" s="143"/>
    </row>
    <row r="1320" spans="1:22" ht="15" customHeight="1" x14ac:dyDescent="0.25">
      <c r="A1320" s="152">
        <f t="shared" si="51"/>
        <v>1314</v>
      </c>
      <c r="B1320" s="170"/>
      <c r="C1320" s="170"/>
      <c r="D1320" s="170"/>
      <c r="E1320" s="170"/>
      <c r="F1320" s="170"/>
      <c r="G1320" s="175"/>
      <c r="H1320" s="175"/>
      <c r="I1320" s="170"/>
      <c r="J1320" s="176"/>
      <c r="K1320" s="153"/>
      <c r="L1320" s="170"/>
      <c r="M1320" s="170"/>
      <c r="N1320" s="170"/>
      <c r="O1320" s="170"/>
      <c r="P1320" s="170"/>
      <c r="Q1320" s="158" t="str">
        <f t="shared" si="52"/>
        <v/>
      </c>
      <c r="R1320" s="159" t="str">
        <f t="shared" si="53"/>
        <v/>
      </c>
      <c r="S1320" s="156"/>
      <c r="T1320" s="157"/>
      <c r="U1320" s="157"/>
      <c r="V1320" s="143"/>
    </row>
    <row r="1321" spans="1:22" ht="15" customHeight="1" x14ac:dyDescent="0.25">
      <c r="A1321" s="152">
        <f t="shared" si="51"/>
        <v>1315</v>
      </c>
      <c r="B1321" s="170"/>
      <c r="C1321" s="170"/>
      <c r="D1321" s="170"/>
      <c r="E1321" s="170"/>
      <c r="F1321" s="170"/>
      <c r="G1321" s="175"/>
      <c r="H1321" s="175"/>
      <c r="I1321" s="170"/>
      <c r="J1321" s="176"/>
      <c r="K1321" s="153"/>
      <c r="L1321" s="170"/>
      <c r="M1321" s="170"/>
      <c r="N1321" s="170"/>
      <c r="O1321" s="170"/>
      <c r="P1321" s="170"/>
      <c r="Q1321" s="158" t="str">
        <f t="shared" si="52"/>
        <v/>
      </c>
      <c r="R1321" s="159" t="str">
        <f t="shared" si="53"/>
        <v/>
      </c>
      <c r="S1321" s="156"/>
      <c r="T1321" s="157"/>
      <c r="U1321" s="157"/>
      <c r="V1321" s="143"/>
    </row>
    <row r="1322" spans="1:22" ht="15" customHeight="1" x14ac:dyDescent="0.25">
      <c r="A1322" s="152">
        <f t="shared" ref="A1322:A1374" si="54">A1321+1</f>
        <v>1316</v>
      </c>
      <c r="B1322" s="170"/>
      <c r="C1322" s="170"/>
      <c r="D1322" s="170"/>
      <c r="E1322" s="170"/>
      <c r="F1322" s="170"/>
      <c r="G1322" s="175"/>
      <c r="H1322" s="175"/>
      <c r="I1322" s="170"/>
      <c r="J1322" s="176"/>
      <c r="K1322" s="153"/>
      <c r="L1322" s="170"/>
      <c r="M1322" s="170"/>
      <c r="N1322" s="170"/>
      <c r="O1322" s="170"/>
      <c r="P1322" s="170"/>
      <c r="Q1322" s="158" t="str">
        <f t="shared" si="52"/>
        <v/>
      </c>
      <c r="R1322" s="159" t="str">
        <f t="shared" si="53"/>
        <v/>
      </c>
      <c r="S1322" s="156"/>
      <c r="T1322" s="157"/>
      <c r="U1322" s="157"/>
      <c r="V1322" s="143"/>
    </row>
    <row r="1323" spans="1:22" ht="15" customHeight="1" x14ac:dyDescent="0.25">
      <c r="A1323" s="152">
        <f t="shared" si="54"/>
        <v>1317</v>
      </c>
      <c r="B1323" s="170"/>
      <c r="C1323" s="170"/>
      <c r="D1323" s="170"/>
      <c r="E1323" s="170"/>
      <c r="F1323" s="170"/>
      <c r="G1323" s="175"/>
      <c r="H1323" s="175"/>
      <c r="I1323" s="170"/>
      <c r="J1323" s="176"/>
      <c r="K1323" s="153"/>
      <c r="L1323" s="170"/>
      <c r="M1323" s="170"/>
      <c r="N1323" s="170"/>
      <c r="O1323" s="170"/>
      <c r="P1323" s="170"/>
      <c r="Q1323" s="158" t="str">
        <f t="shared" si="52"/>
        <v/>
      </c>
      <c r="R1323" s="159" t="str">
        <f t="shared" si="53"/>
        <v/>
      </c>
      <c r="S1323" s="156"/>
      <c r="T1323" s="157"/>
      <c r="U1323" s="157"/>
      <c r="V1323" s="143"/>
    </row>
    <row r="1324" spans="1:22" ht="15" customHeight="1" x14ac:dyDescent="0.25">
      <c r="A1324" s="152">
        <f t="shared" si="54"/>
        <v>1318</v>
      </c>
      <c r="B1324" s="170"/>
      <c r="C1324" s="170"/>
      <c r="D1324" s="170"/>
      <c r="E1324" s="170"/>
      <c r="F1324" s="170"/>
      <c r="G1324" s="175"/>
      <c r="H1324" s="175"/>
      <c r="I1324" s="170"/>
      <c r="J1324" s="176"/>
      <c r="K1324" s="153"/>
      <c r="L1324" s="170"/>
      <c r="M1324" s="170"/>
      <c r="N1324" s="170"/>
      <c r="O1324" s="170"/>
      <c r="P1324" s="170"/>
      <c r="Q1324" s="158" t="str">
        <f t="shared" si="52"/>
        <v/>
      </c>
      <c r="R1324" s="159" t="str">
        <f t="shared" si="53"/>
        <v/>
      </c>
      <c r="S1324" s="156"/>
      <c r="T1324" s="157"/>
      <c r="U1324" s="157"/>
      <c r="V1324" s="143"/>
    </row>
    <row r="1325" spans="1:22" ht="15" customHeight="1" x14ac:dyDescent="0.25">
      <c r="A1325" s="152">
        <f t="shared" si="54"/>
        <v>1319</v>
      </c>
      <c r="B1325" s="170"/>
      <c r="C1325" s="170"/>
      <c r="D1325" s="170"/>
      <c r="E1325" s="170"/>
      <c r="F1325" s="170"/>
      <c r="G1325" s="175"/>
      <c r="H1325" s="175"/>
      <c r="I1325" s="170"/>
      <c r="J1325" s="176"/>
      <c r="K1325" s="153"/>
      <c r="L1325" s="170"/>
      <c r="M1325" s="170"/>
      <c r="N1325" s="170"/>
      <c r="O1325" s="170"/>
      <c r="P1325" s="170"/>
      <c r="Q1325" s="158" t="str">
        <f t="shared" si="52"/>
        <v/>
      </c>
      <c r="R1325" s="159" t="str">
        <f t="shared" si="53"/>
        <v/>
      </c>
      <c r="S1325" s="156"/>
      <c r="T1325" s="157"/>
      <c r="U1325" s="157"/>
      <c r="V1325" s="143"/>
    </row>
    <row r="1326" spans="1:22" ht="15" customHeight="1" x14ac:dyDescent="0.25">
      <c r="A1326" s="152">
        <f t="shared" si="54"/>
        <v>1320</v>
      </c>
      <c r="B1326" s="170"/>
      <c r="C1326" s="170"/>
      <c r="D1326" s="170"/>
      <c r="E1326" s="170"/>
      <c r="F1326" s="170"/>
      <c r="G1326" s="175"/>
      <c r="H1326" s="175"/>
      <c r="I1326" s="170"/>
      <c r="J1326" s="176"/>
      <c r="K1326" s="153"/>
      <c r="L1326" s="170"/>
      <c r="M1326" s="170"/>
      <c r="N1326" s="170"/>
      <c r="O1326" s="170"/>
      <c r="P1326" s="170"/>
      <c r="Q1326" s="158" t="str">
        <f t="shared" si="52"/>
        <v/>
      </c>
      <c r="R1326" s="159" t="str">
        <f t="shared" si="53"/>
        <v/>
      </c>
      <c r="S1326" s="156"/>
      <c r="T1326" s="157"/>
      <c r="U1326" s="157"/>
      <c r="V1326" s="143"/>
    </row>
    <row r="1327" spans="1:22" ht="15" customHeight="1" x14ac:dyDescent="0.25">
      <c r="A1327" s="152">
        <f t="shared" si="54"/>
        <v>1321</v>
      </c>
      <c r="B1327" s="170"/>
      <c r="C1327" s="170"/>
      <c r="D1327" s="170"/>
      <c r="E1327" s="170"/>
      <c r="F1327" s="170"/>
      <c r="G1327" s="175"/>
      <c r="H1327" s="175"/>
      <c r="I1327" s="170"/>
      <c r="J1327" s="176"/>
      <c r="K1327" s="153"/>
      <c r="L1327" s="170"/>
      <c r="M1327" s="170"/>
      <c r="N1327" s="170"/>
      <c r="O1327" s="170"/>
      <c r="P1327" s="170"/>
      <c r="Q1327" s="158" t="str">
        <f t="shared" si="52"/>
        <v/>
      </c>
      <c r="R1327" s="159" t="str">
        <f t="shared" si="53"/>
        <v/>
      </c>
      <c r="S1327" s="156"/>
      <c r="T1327" s="157"/>
      <c r="U1327" s="157"/>
      <c r="V1327" s="143"/>
    </row>
    <row r="1328" spans="1:22" ht="15" customHeight="1" x14ac:dyDescent="0.25">
      <c r="A1328" s="152">
        <f t="shared" si="54"/>
        <v>1322</v>
      </c>
      <c r="B1328" s="170"/>
      <c r="C1328" s="170"/>
      <c r="D1328" s="170"/>
      <c r="E1328" s="170"/>
      <c r="F1328" s="170"/>
      <c r="G1328" s="175"/>
      <c r="H1328" s="175"/>
      <c r="I1328" s="170"/>
      <c r="J1328" s="176"/>
      <c r="K1328" s="153"/>
      <c r="L1328" s="170"/>
      <c r="M1328" s="170"/>
      <c r="N1328" s="170"/>
      <c r="O1328" s="170"/>
      <c r="P1328" s="170"/>
      <c r="Q1328" s="158" t="str">
        <f t="shared" si="52"/>
        <v/>
      </c>
      <c r="R1328" s="159" t="str">
        <f t="shared" si="53"/>
        <v/>
      </c>
      <c r="S1328" s="156"/>
      <c r="T1328" s="157"/>
      <c r="U1328" s="157"/>
      <c r="V1328" s="143"/>
    </row>
    <row r="1329" spans="1:22" ht="15" customHeight="1" x14ac:dyDescent="0.25">
      <c r="A1329" s="152">
        <f t="shared" si="54"/>
        <v>1323</v>
      </c>
      <c r="B1329" s="170"/>
      <c r="C1329" s="170"/>
      <c r="D1329" s="170"/>
      <c r="E1329" s="170"/>
      <c r="F1329" s="170"/>
      <c r="G1329" s="175"/>
      <c r="H1329" s="175"/>
      <c r="I1329" s="170"/>
      <c r="J1329" s="176"/>
      <c r="K1329" s="153"/>
      <c r="L1329" s="170"/>
      <c r="M1329" s="170"/>
      <c r="N1329" s="170"/>
      <c r="O1329" s="170"/>
      <c r="P1329" s="170"/>
      <c r="Q1329" s="158" t="str">
        <f t="shared" si="52"/>
        <v/>
      </c>
      <c r="R1329" s="159" t="str">
        <f t="shared" si="53"/>
        <v/>
      </c>
      <c r="S1329" s="156"/>
      <c r="T1329" s="157"/>
      <c r="U1329" s="157"/>
      <c r="V1329" s="143"/>
    </row>
    <row r="1330" spans="1:22" ht="15" customHeight="1" x14ac:dyDescent="0.25">
      <c r="A1330" s="152">
        <f t="shared" si="54"/>
        <v>1324</v>
      </c>
      <c r="B1330" s="170"/>
      <c r="C1330" s="170"/>
      <c r="D1330" s="170"/>
      <c r="E1330" s="170"/>
      <c r="F1330" s="170"/>
      <c r="G1330" s="175"/>
      <c r="H1330" s="175"/>
      <c r="I1330" s="170"/>
      <c r="J1330" s="176"/>
      <c r="K1330" s="153"/>
      <c r="L1330" s="170"/>
      <c r="M1330" s="170"/>
      <c r="N1330" s="170"/>
      <c r="O1330" s="170"/>
      <c r="P1330" s="170"/>
      <c r="Q1330" s="158" t="str">
        <f t="shared" si="52"/>
        <v/>
      </c>
      <c r="R1330" s="159" t="str">
        <f t="shared" si="53"/>
        <v/>
      </c>
      <c r="S1330" s="156"/>
      <c r="T1330" s="157"/>
      <c r="U1330" s="157"/>
      <c r="V1330" s="143"/>
    </row>
    <row r="1331" spans="1:22" ht="15" customHeight="1" x14ac:dyDescent="0.25">
      <c r="A1331" s="152">
        <f t="shared" si="54"/>
        <v>1325</v>
      </c>
      <c r="B1331" s="170"/>
      <c r="C1331" s="170"/>
      <c r="D1331" s="170"/>
      <c r="E1331" s="170"/>
      <c r="F1331" s="170"/>
      <c r="G1331" s="175"/>
      <c r="H1331" s="175"/>
      <c r="I1331" s="170"/>
      <c r="J1331" s="176"/>
      <c r="K1331" s="153"/>
      <c r="L1331" s="170"/>
      <c r="M1331" s="170"/>
      <c r="N1331" s="170"/>
      <c r="O1331" s="170"/>
      <c r="P1331" s="170"/>
      <c r="Q1331" s="158" t="str">
        <f t="shared" si="52"/>
        <v/>
      </c>
      <c r="R1331" s="159" t="str">
        <f t="shared" si="53"/>
        <v/>
      </c>
      <c r="S1331" s="156"/>
      <c r="T1331" s="157"/>
      <c r="U1331" s="157"/>
      <c r="V1331" s="143"/>
    </row>
    <row r="1332" spans="1:22" ht="15" customHeight="1" x14ac:dyDescent="0.25">
      <c r="A1332" s="152">
        <f t="shared" si="54"/>
        <v>1326</v>
      </c>
      <c r="B1332" s="170"/>
      <c r="C1332" s="170"/>
      <c r="D1332" s="170"/>
      <c r="E1332" s="170"/>
      <c r="F1332" s="170"/>
      <c r="G1332" s="175"/>
      <c r="H1332" s="175"/>
      <c r="I1332" s="170"/>
      <c r="J1332" s="176"/>
      <c r="K1332" s="153"/>
      <c r="L1332" s="170"/>
      <c r="M1332" s="170"/>
      <c r="N1332" s="170"/>
      <c r="O1332" s="170"/>
      <c r="P1332" s="170"/>
      <c r="Q1332" s="158" t="str">
        <f t="shared" si="52"/>
        <v/>
      </c>
      <c r="R1332" s="159" t="str">
        <f t="shared" si="53"/>
        <v/>
      </c>
      <c r="S1332" s="156"/>
      <c r="T1332" s="157"/>
      <c r="U1332" s="157"/>
      <c r="V1332" s="143"/>
    </row>
    <row r="1333" spans="1:22" ht="15" customHeight="1" x14ac:dyDescent="0.25">
      <c r="A1333" s="152">
        <f t="shared" si="54"/>
        <v>1327</v>
      </c>
      <c r="B1333" s="170"/>
      <c r="C1333" s="170"/>
      <c r="D1333" s="170"/>
      <c r="E1333" s="170"/>
      <c r="F1333" s="170"/>
      <c r="G1333" s="175"/>
      <c r="H1333" s="175"/>
      <c r="I1333" s="170"/>
      <c r="J1333" s="176"/>
      <c r="K1333" s="153"/>
      <c r="L1333" s="170"/>
      <c r="M1333" s="170"/>
      <c r="N1333" s="170"/>
      <c r="O1333" s="170"/>
      <c r="P1333" s="170"/>
      <c r="Q1333" s="158" t="str">
        <f t="shared" si="52"/>
        <v/>
      </c>
      <c r="R1333" s="159" t="str">
        <f t="shared" si="53"/>
        <v/>
      </c>
      <c r="S1333" s="156"/>
      <c r="T1333" s="157"/>
      <c r="U1333" s="157"/>
      <c r="V1333" s="143"/>
    </row>
    <row r="1334" spans="1:22" ht="15" customHeight="1" x14ac:dyDescent="0.25">
      <c r="A1334" s="152">
        <f t="shared" si="54"/>
        <v>1328</v>
      </c>
      <c r="B1334" s="170"/>
      <c r="C1334" s="170"/>
      <c r="D1334" s="170"/>
      <c r="E1334" s="170"/>
      <c r="F1334" s="170"/>
      <c r="G1334" s="175"/>
      <c r="H1334" s="175"/>
      <c r="I1334" s="170"/>
      <c r="J1334" s="176"/>
      <c r="K1334" s="153"/>
      <c r="L1334" s="170"/>
      <c r="M1334" s="170"/>
      <c r="N1334" s="170"/>
      <c r="O1334" s="170"/>
      <c r="P1334" s="170"/>
      <c r="Q1334" s="158" t="str">
        <f t="shared" si="52"/>
        <v/>
      </c>
      <c r="R1334" s="159" t="str">
        <f t="shared" si="53"/>
        <v/>
      </c>
      <c r="S1334" s="156"/>
      <c r="T1334" s="157"/>
      <c r="U1334" s="157"/>
      <c r="V1334" s="143"/>
    </row>
    <row r="1335" spans="1:22" ht="15" customHeight="1" x14ac:dyDescent="0.25">
      <c r="A1335" s="152">
        <f t="shared" si="54"/>
        <v>1329</v>
      </c>
      <c r="B1335" s="170"/>
      <c r="C1335" s="170"/>
      <c r="D1335" s="170"/>
      <c r="E1335" s="170"/>
      <c r="F1335" s="170"/>
      <c r="G1335" s="175"/>
      <c r="H1335" s="175"/>
      <c r="I1335" s="170"/>
      <c r="J1335" s="176"/>
      <c r="K1335" s="153"/>
      <c r="L1335" s="170"/>
      <c r="M1335" s="170"/>
      <c r="N1335" s="170"/>
      <c r="O1335" s="170"/>
      <c r="P1335" s="170"/>
      <c r="Q1335" s="158" t="str">
        <f t="shared" si="52"/>
        <v/>
      </c>
      <c r="R1335" s="159" t="str">
        <f t="shared" si="53"/>
        <v/>
      </c>
      <c r="S1335" s="156"/>
      <c r="T1335" s="157"/>
      <c r="U1335" s="157"/>
      <c r="V1335" s="143"/>
    </row>
    <row r="1336" spans="1:22" ht="15" customHeight="1" x14ac:dyDescent="0.25">
      <c r="A1336" s="152">
        <f t="shared" si="54"/>
        <v>1330</v>
      </c>
      <c r="B1336" s="170"/>
      <c r="C1336" s="170"/>
      <c r="D1336" s="170"/>
      <c r="E1336" s="170"/>
      <c r="F1336" s="170"/>
      <c r="G1336" s="175"/>
      <c r="H1336" s="175"/>
      <c r="I1336" s="170"/>
      <c r="J1336" s="176"/>
      <c r="K1336" s="153"/>
      <c r="L1336" s="170"/>
      <c r="M1336" s="170"/>
      <c r="N1336" s="170"/>
      <c r="O1336" s="170"/>
      <c r="P1336" s="170"/>
      <c r="Q1336" s="158" t="str">
        <f t="shared" si="52"/>
        <v/>
      </c>
      <c r="R1336" s="159" t="str">
        <f t="shared" si="53"/>
        <v/>
      </c>
      <c r="S1336" s="156"/>
      <c r="T1336" s="157"/>
      <c r="U1336" s="157"/>
      <c r="V1336" s="143"/>
    </row>
    <row r="1337" spans="1:22" ht="15" customHeight="1" x14ac:dyDescent="0.25">
      <c r="A1337" s="152">
        <f t="shared" si="54"/>
        <v>1331</v>
      </c>
      <c r="B1337" s="170"/>
      <c r="C1337" s="170"/>
      <c r="D1337" s="170"/>
      <c r="E1337" s="170"/>
      <c r="F1337" s="170"/>
      <c r="G1337" s="175"/>
      <c r="H1337" s="175"/>
      <c r="I1337" s="170"/>
      <c r="J1337" s="176"/>
      <c r="K1337" s="153"/>
      <c r="L1337" s="170"/>
      <c r="M1337" s="170"/>
      <c r="N1337" s="170"/>
      <c r="O1337" s="170"/>
      <c r="P1337" s="170"/>
      <c r="Q1337" s="158" t="str">
        <f t="shared" si="52"/>
        <v/>
      </c>
      <c r="R1337" s="159" t="str">
        <f t="shared" si="53"/>
        <v/>
      </c>
      <c r="S1337" s="156"/>
      <c r="T1337" s="157"/>
      <c r="U1337" s="157"/>
      <c r="V1337" s="143"/>
    </row>
    <row r="1338" spans="1:22" ht="15" customHeight="1" x14ac:dyDescent="0.25">
      <c r="A1338" s="152">
        <f t="shared" si="54"/>
        <v>1332</v>
      </c>
      <c r="B1338" s="170"/>
      <c r="C1338" s="170"/>
      <c r="D1338" s="170"/>
      <c r="E1338" s="170"/>
      <c r="F1338" s="170"/>
      <c r="G1338" s="175"/>
      <c r="H1338" s="175"/>
      <c r="I1338" s="170"/>
      <c r="J1338" s="176"/>
      <c r="K1338" s="153"/>
      <c r="L1338" s="170"/>
      <c r="M1338" s="170"/>
      <c r="N1338" s="170"/>
      <c r="O1338" s="170"/>
      <c r="P1338" s="170"/>
      <c r="Q1338" s="158" t="str">
        <f t="shared" si="52"/>
        <v/>
      </c>
      <c r="R1338" s="159" t="str">
        <f t="shared" si="53"/>
        <v/>
      </c>
      <c r="S1338" s="156"/>
      <c r="T1338" s="157"/>
      <c r="U1338" s="157"/>
      <c r="V1338" s="143"/>
    </row>
    <row r="1339" spans="1:22" ht="15" customHeight="1" x14ac:dyDescent="0.25">
      <c r="A1339" s="152">
        <f t="shared" si="54"/>
        <v>1333</v>
      </c>
      <c r="B1339" s="170"/>
      <c r="C1339" s="170"/>
      <c r="D1339" s="170"/>
      <c r="E1339" s="170"/>
      <c r="F1339" s="170"/>
      <c r="G1339" s="175"/>
      <c r="H1339" s="175"/>
      <c r="I1339" s="170"/>
      <c r="J1339" s="176"/>
      <c r="K1339" s="153"/>
      <c r="L1339" s="170"/>
      <c r="M1339" s="170"/>
      <c r="N1339" s="170"/>
      <c r="O1339" s="170"/>
      <c r="P1339" s="170"/>
      <c r="Q1339" s="158" t="str">
        <f t="shared" si="52"/>
        <v/>
      </c>
      <c r="R1339" s="159" t="str">
        <f t="shared" si="53"/>
        <v/>
      </c>
      <c r="S1339" s="156"/>
      <c r="T1339" s="157"/>
      <c r="U1339" s="157"/>
      <c r="V1339" s="143"/>
    </row>
    <row r="1340" spans="1:22" ht="15" customHeight="1" x14ac:dyDescent="0.25">
      <c r="A1340" s="152">
        <f t="shared" si="54"/>
        <v>1334</v>
      </c>
      <c r="B1340" s="170"/>
      <c r="C1340" s="170"/>
      <c r="D1340" s="170"/>
      <c r="E1340" s="170"/>
      <c r="F1340" s="170"/>
      <c r="G1340" s="175"/>
      <c r="H1340" s="175"/>
      <c r="I1340" s="170"/>
      <c r="J1340" s="176"/>
      <c r="K1340" s="153"/>
      <c r="L1340" s="170"/>
      <c r="M1340" s="170"/>
      <c r="N1340" s="170"/>
      <c r="O1340" s="170"/>
      <c r="P1340" s="170"/>
      <c r="Q1340" s="158" t="str">
        <f t="shared" si="52"/>
        <v/>
      </c>
      <c r="R1340" s="159" t="str">
        <f t="shared" si="53"/>
        <v/>
      </c>
      <c r="S1340" s="156"/>
      <c r="T1340" s="157"/>
      <c r="U1340" s="157"/>
      <c r="V1340" s="143"/>
    </row>
    <row r="1341" spans="1:22" ht="15" customHeight="1" x14ac:dyDescent="0.25">
      <c r="A1341" s="152">
        <f t="shared" si="54"/>
        <v>1335</v>
      </c>
      <c r="B1341" s="170"/>
      <c r="C1341" s="170"/>
      <c r="D1341" s="170"/>
      <c r="E1341" s="170"/>
      <c r="F1341" s="170"/>
      <c r="G1341" s="175"/>
      <c r="H1341" s="175"/>
      <c r="I1341" s="170"/>
      <c r="J1341" s="176"/>
      <c r="K1341" s="153"/>
      <c r="L1341" s="170"/>
      <c r="M1341" s="170"/>
      <c r="N1341" s="170"/>
      <c r="O1341" s="170"/>
      <c r="P1341" s="170"/>
      <c r="Q1341" s="158" t="str">
        <f t="shared" si="52"/>
        <v/>
      </c>
      <c r="R1341" s="159" t="str">
        <f t="shared" si="53"/>
        <v/>
      </c>
      <c r="S1341" s="156"/>
      <c r="T1341" s="157"/>
      <c r="U1341" s="157"/>
      <c r="V1341" s="143"/>
    </row>
    <row r="1342" spans="1:22" ht="15" customHeight="1" x14ac:dyDescent="0.25">
      <c r="A1342" s="152">
        <f t="shared" si="54"/>
        <v>1336</v>
      </c>
      <c r="B1342" s="170"/>
      <c r="C1342" s="170"/>
      <c r="D1342" s="170"/>
      <c r="E1342" s="170"/>
      <c r="F1342" s="170"/>
      <c r="G1342" s="175"/>
      <c r="H1342" s="175"/>
      <c r="I1342" s="170"/>
      <c r="J1342" s="176"/>
      <c r="K1342" s="153"/>
      <c r="L1342" s="170"/>
      <c r="M1342" s="170"/>
      <c r="N1342" s="170"/>
      <c r="O1342" s="170"/>
      <c r="P1342" s="170"/>
      <c r="Q1342" s="158" t="str">
        <f t="shared" si="52"/>
        <v/>
      </c>
      <c r="R1342" s="159" t="str">
        <f t="shared" si="53"/>
        <v/>
      </c>
      <c r="S1342" s="156"/>
      <c r="T1342" s="157"/>
      <c r="U1342" s="157"/>
      <c r="V1342" s="143"/>
    </row>
    <row r="1343" spans="1:22" ht="15" customHeight="1" x14ac:dyDescent="0.25">
      <c r="A1343" s="152">
        <f t="shared" si="54"/>
        <v>1337</v>
      </c>
      <c r="B1343" s="170"/>
      <c r="C1343" s="170"/>
      <c r="D1343" s="170"/>
      <c r="E1343" s="170"/>
      <c r="F1343" s="170"/>
      <c r="G1343" s="175"/>
      <c r="H1343" s="175"/>
      <c r="I1343" s="170"/>
      <c r="J1343" s="176"/>
      <c r="K1343" s="153"/>
      <c r="L1343" s="170"/>
      <c r="M1343" s="170"/>
      <c r="N1343" s="170"/>
      <c r="O1343" s="170"/>
      <c r="P1343" s="170"/>
      <c r="Q1343" s="158" t="str">
        <f t="shared" si="52"/>
        <v/>
      </c>
      <c r="R1343" s="159" t="str">
        <f t="shared" si="53"/>
        <v/>
      </c>
      <c r="S1343" s="156"/>
      <c r="T1343" s="157"/>
      <c r="U1343" s="157"/>
      <c r="V1343" s="143"/>
    </row>
    <row r="1344" spans="1:22" ht="15" customHeight="1" x14ac:dyDescent="0.25">
      <c r="A1344" s="152">
        <f t="shared" si="54"/>
        <v>1338</v>
      </c>
      <c r="B1344" s="170"/>
      <c r="C1344" s="170"/>
      <c r="D1344" s="170"/>
      <c r="E1344" s="170"/>
      <c r="F1344" s="170"/>
      <c r="G1344" s="175"/>
      <c r="H1344" s="175"/>
      <c r="I1344" s="170"/>
      <c r="J1344" s="176"/>
      <c r="K1344" s="153"/>
      <c r="L1344" s="170"/>
      <c r="M1344" s="170"/>
      <c r="N1344" s="170"/>
      <c r="O1344" s="170"/>
      <c r="P1344" s="170"/>
      <c r="Q1344" s="158" t="str">
        <f t="shared" si="52"/>
        <v/>
      </c>
      <c r="R1344" s="159" t="str">
        <f t="shared" si="53"/>
        <v/>
      </c>
      <c r="S1344" s="156"/>
      <c r="T1344" s="157"/>
      <c r="U1344" s="157"/>
      <c r="V1344" s="143"/>
    </row>
    <row r="1345" spans="1:22" ht="15" customHeight="1" x14ac:dyDescent="0.25">
      <c r="A1345" s="152">
        <f t="shared" si="54"/>
        <v>1339</v>
      </c>
      <c r="B1345" s="170"/>
      <c r="C1345" s="170"/>
      <c r="D1345" s="170"/>
      <c r="E1345" s="170"/>
      <c r="F1345" s="170"/>
      <c r="G1345" s="175"/>
      <c r="H1345" s="175"/>
      <c r="I1345" s="170"/>
      <c r="J1345" s="176"/>
      <c r="K1345" s="153"/>
      <c r="L1345" s="170"/>
      <c r="M1345" s="170"/>
      <c r="N1345" s="170"/>
      <c r="O1345" s="170"/>
      <c r="P1345" s="170"/>
      <c r="Q1345" s="158" t="str">
        <f t="shared" si="52"/>
        <v/>
      </c>
      <c r="R1345" s="159" t="str">
        <f t="shared" si="53"/>
        <v/>
      </c>
      <c r="S1345" s="156"/>
      <c r="T1345" s="157"/>
      <c r="U1345" s="157"/>
      <c r="V1345" s="143"/>
    </row>
    <row r="1346" spans="1:22" ht="15" customHeight="1" x14ac:dyDescent="0.25">
      <c r="A1346" s="152">
        <f t="shared" si="54"/>
        <v>1340</v>
      </c>
      <c r="B1346" s="170"/>
      <c r="C1346" s="170"/>
      <c r="D1346" s="170"/>
      <c r="E1346" s="170"/>
      <c r="F1346" s="170"/>
      <c r="G1346" s="175"/>
      <c r="H1346" s="175"/>
      <c r="I1346" s="170"/>
      <c r="J1346" s="176"/>
      <c r="K1346" s="153"/>
      <c r="L1346" s="170"/>
      <c r="M1346" s="170"/>
      <c r="N1346" s="170"/>
      <c r="O1346" s="170"/>
      <c r="P1346" s="170"/>
      <c r="Q1346" s="158" t="str">
        <f t="shared" si="52"/>
        <v/>
      </c>
      <c r="R1346" s="159" t="str">
        <f t="shared" si="53"/>
        <v/>
      </c>
      <c r="S1346" s="156"/>
      <c r="T1346" s="157"/>
      <c r="U1346" s="157"/>
      <c r="V1346" s="143"/>
    </row>
    <row r="1347" spans="1:22" ht="15" customHeight="1" x14ac:dyDescent="0.25">
      <c r="A1347" s="152">
        <f t="shared" si="54"/>
        <v>1341</v>
      </c>
      <c r="B1347" s="170"/>
      <c r="C1347" s="170"/>
      <c r="D1347" s="170"/>
      <c r="E1347" s="170"/>
      <c r="F1347" s="170"/>
      <c r="G1347" s="175"/>
      <c r="H1347" s="175"/>
      <c r="I1347" s="170"/>
      <c r="J1347" s="176"/>
      <c r="K1347" s="153"/>
      <c r="L1347" s="170"/>
      <c r="M1347" s="170"/>
      <c r="N1347" s="170"/>
      <c r="O1347" s="170"/>
      <c r="P1347" s="170"/>
      <c r="Q1347" s="158" t="str">
        <f t="shared" si="52"/>
        <v/>
      </c>
      <c r="R1347" s="159" t="str">
        <f t="shared" si="53"/>
        <v/>
      </c>
      <c r="S1347" s="156"/>
      <c r="T1347" s="157"/>
      <c r="U1347" s="157"/>
      <c r="V1347" s="143"/>
    </row>
    <row r="1348" spans="1:22" ht="15" customHeight="1" x14ac:dyDescent="0.25">
      <c r="A1348" s="152">
        <f t="shared" si="54"/>
        <v>1342</v>
      </c>
      <c r="B1348" s="170"/>
      <c r="C1348" s="170"/>
      <c r="D1348" s="170"/>
      <c r="E1348" s="170"/>
      <c r="F1348" s="170"/>
      <c r="G1348" s="175"/>
      <c r="H1348" s="175"/>
      <c r="I1348" s="170"/>
      <c r="J1348" s="176"/>
      <c r="K1348" s="153"/>
      <c r="L1348" s="170"/>
      <c r="M1348" s="170"/>
      <c r="N1348" s="170"/>
      <c r="O1348" s="170"/>
      <c r="P1348" s="170"/>
      <c r="Q1348" s="158" t="str">
        <f t="shared" si="52"/>
        <v/>
      </c>
      <c r="R1348" s="159" t="str">
        <f t="shared" si="53"/>
        <v/>
      </c>
      <c r="S1348" s="156"/>
      <c r="T1348" s="157"/>
      <c r="U1348" s="157"/>
      <c r="V1348" s="143"/>
    </row>
    <row r="1349" spans="1:22" ht="15" customHeight="1" x14ac:dyDescent="0.25">
      <c r="A1349" s="152">
        <f t="shared" si="54"/>
        <v>1343</v>
      </c>
      <c r="B1349" s="170"/>
      <c r="C1349" s="170"/>
      <c r="D1349" s="170"/>
      <c r="E1349" s="170"/>
      <c r="F1349" s="170"/>
      <c r="G1349" s="175"/>
      <c r="H1349" s="175"/>
      <c r="I1349" s="170"/>
      <c r="J1349" s="176"/>
      <c r="K1349" s="153"/>
      <c r="L1349" s="170"/>
      <c r="M1349" s="170"/>
      <c r="N1349" s="170"/>
      <c r="O1349" s="170"/>
      <c r="P1349" s="170"/>
      <c r="Q1349" s="158" t="str">
        <f t="shared" ref="Q1349:Q1412" si="55">IF($B1349="","",IF(COUNTIF($L1349:$P1349,"=Yes")&gt;0,"Yes","No"))</f>
        <v/>
      </c>
      <c r="R1349" s="159" t="str">
        <f t="shared" ref="R1349:R1412" si="56">IF($B1349="","",IFERROR(IF($Q1349="Yes",$B1349,VLOOKUP($I1349,LE_Inputs,COLUMNS(LE_Inputs),FALSE)),"None"))</f>
        <v/>
      </c>
      <c r="S1349" s="156"/>
      <c r="T1349" s="157"/>
      <c r="U1349" s="157"/>
      <c r="V1349" s="143"/>
    </row>
    <row r="1350" spans="1:22" ht="15" customHeight="1" x14ac:dyDescent="0.25">
      <c r="A1350" s="152">
        <f t="shared" si="54"/>
        <v>1344</v>
      </c>
      <c r="B1350" s="170"/>
      <c r="C1350" s="170"/>
      <c r="D1350" s="170"/>
      <c r="E1350" s="170"/>
      <c r="F1350" s="170"/>
      <c r="G1350" s="175"/>
      <c r="H1350" s="175"/>
      <c r="I1350" s="170"/>
      <c r="J1350" s="176"/>
      <c r="K1350" s="153"/>
      <c r="L1350" s="170"/>
      <c r="M1350" s="170"/>
      <c r="N1350" s="170"/>
      <c r="O1350" s="170"/>
      <c r="P1350" s="170"/>
      <c r="Q1350" s="158" t="str">
        <f t="shared" si="55"/>
        <v/>
      </c>
      <c r="R1350" s="159" t="str">
        <f t="shared" si="56"/>
        <v/>
      </c>
      <c r="S1350" s="156"/>
      <c r="T1350" s="157"/>
      <c r="U1350" s="157"/>
      <c r="V1350" s="143"/>
    </row>
    <row r="1351" spans="1:22" ht="15" customHeight="1" x14ac:dyDescent="0.25">
      <c r="A1351" s="152">
        <f t="shared" si="54"/>
        <v>1345</v>
      </c>
      <c r="B1351" s="170"/>
      <c r="C1351" s="170"/>
      <c r="D1351" s="170"/>
      <c r="E1351" s="170"/>
      <c r="F1351" s="170"/>
      <c r="G1351" s="175"/>
      <c r="H1351" s="175"/>
      <c r="I1351" s="170"/>
      <c r="J1351" s="176"/>
      <c r="K1351" s="153"/>
      <c r="L1351" s="170"/>
      <c r="M1351" s="170"/>
      <c r="N1351" s="170"/>
      <c r="O1351" s="170"/>
      <c r="P1351" s="170"/>
      <c r="Q1351" s="158" t="str">
        <f t="shared" si="55"/>
        <v/>
      </c>
      <c r="R1351" s="159" t="str">
        <f t="shared" si="56"/>
        <v/>
      </c>
      <c r="S1351" s="156"/>
      <c r="T1351" s="157"/>
      <c r="U1351" s="157"/>
      <c r="V1351" s="143"/>
    </row>
    <row r="1352" spans="1:22" ht="15" customHeight="1" x14ac:dyDescent="0.25">
      <c r="A1352" s="152">
        <f t="shared" si="54"/>
        <v>1346</v>
      </c>
      <c r="B1352" s="170"/>
      <c r="C1352" s="170"/>
      <c r="D1352" s="170"/>
      <c r="E1352" s="170"/>
      <c r="F1352" s="170"/>
      <c r="G1352" s="175"/>
      <c r="H1352" s="175"/>
      <c r="I1352" s="170"/>
      <c r="J1352" s="176"/>
      <c r="K1352" s="153"/>
      <c r="L1352" s="170"/>
      <c r="M1352" s="170"/>
      <c r="N1352" s="170"/>
      <c r="O1352" s="170"/>
      <c r="P1352" s="170"/>
      <c r="Q1352" s="158" t="str">
        <f t="shared" si="55"/>
        <v/>
      </c>
      <c r="R1352" s="159" t="str">
        <f t="shared" si="56"/>
        <v/>
      </c>
      <c r="S1352" s="156"/>
      <c r="T1352" s="157"/>
      <c r="U1352" s="157"/>
      <c r="V1352" s="143"/>
    </row>
    <row r="1353" spans="1:22" ht="15" customHeight="1" x14ac:dyDescent="0.25">
      <c r="A1353" s="152">
        <f t="shared" si="54"/>
        <v>1347</v>
      </c>
      <c r="B1353" s="170"/>
      <c r="C1353" s="170"/>
      <c r="D1353" s="170"/>
      <c r="E1353" s="170"/>
      <c r="F1353" s="170"/>
      <c r="G1353" s="175"/>
      <c r="H1353" s="175"/>
      <c r="I1353" s="170"/>
      <c r="J1353" s="176"/>
      <c r="K1353" s="153"/>
      <c r="L1353" s="170"/>
      <c r="M1353" s="170"/>
      <c r="N1353" s="170"/>
      <c r="O1353" s="170"/>
      <c r="P1353" s="170"/>
      <c r="Q1353" s="158" t="str">
        <f t="shared" si="55"/>
        <v/>
      </c>
      <c r="R1353" s="159" t="str">
        <f t="shared" si="56"/>
        <v/>
      </c>
      <c r="S1353" s="156"/>
      <c r="T1353" s="157"/>
      <c r="U1353" s="157"/>
      <c r="V1353" s="143"/>
    </row>
    <row r="1354" spans="1:22" ht="15" customHeight="1" x14ac:dyDescent="0.25">
      <c r="A1354" s="152">
        <f t="shared" si="54"/>
        <v>1348</v>
      </c>
      <c r="B1354" s="170"/>
      <c r="C1354" s="170"/>
      <c r="D1354" s="170"/>
      <c r="E1354" s="170"/>
      <c r="F1354" s="170"/>
      <c r="G1354" s="175"/>
      <c r="H1354" s="175"/>
      <c r="I1354" s="170"/>
      <c r="J1354" s="176"/>
      <c r="K1354" s="153"/>
      <c r="L1354" s="170"/>
      <c r="M1354" s="170"/>
      <c r="N1354" s="170"/>
      <c r="O1354" s="170"/>
      <c r="P1354" s="170"/>
      <c r="Q1354" s="158" t="str">
        <f t="shared" si="55"/>
        <v/>
      </c>
      <c r="R1354" s="159" t="str">
        <f t="shared" si="56"/>
        <v/>
      </c>
      <c r="S1354" s="156"/>
      <c r="T1354" s="157"/>
      <c r="U1354" s="157"/>
      <c r="V1354" s="143"/>
    </row>
    <row r="1355" spans="1:22" ht="15" customHeight="1" x14ac:dyDescent="0.25">
      <c r="A1355" s="152">
        <f t="shared" si="54"/>
        <v>1349</v>
      </c>
      <c r="B1355" s="170"/>
      <c r="C1355" s="170"/>
      <c r="D1355" s="170"/>
      <c r="E1355" s="170"/>
      <c r="F1355" s="170"/>
      <c r="G1355" s="175"/>
      <c r="H1355" s="175"/>
      <c r="I1355" s="170"/>
      <c r="J1355" s="176"/>
      <c r="K1355" s="153"/>
      <c r="L1355" s="170"/>
      <c r="M1355" s="170"/>
      <c r="N1355" s="170"/>
      <c r="O1355" s="170"/>
      <c r="P1355" s="170"/>
      <c r="Q1355" s="158" t="str">
        <f t="shared" si="55"/>
        <v/>
      </c>
      <c r="R1355" s="159" t="str">
        <f t="shared" si="56"/>
        <v/>
      </c>
      <c r="S1355" s="156"/>
      <c r="T1355" s="157"/>
      <c r="U1355" s="157"/>
      <c r="V1355" s="143"/>
    </row>
    <row r="1356" spans="1:22" ht="15" customHeight="1" x14ac:dyDescent="0.25">
      <c r="A1356" s="152">
        <f t="shared" si="54"/>
        <v>1350</v>
      </c>
      <c r="B1356" s="170"/>
      <c r="C1356" s="170"/>
      <c r="D1356" s="170"/>
      <c r="E1356" s="170"/>
      <c r="F1356" s="170"/>
      <c r="G1356" s="175"/>
      <c r="H1356" s="175"/>
      <c r="I1356" s="170"/>
      <c r="J1356" s="176"/>
      <c r="K1356" s="153"/>
      <c r="L1356" s="170"/>
      <c r="M1356" s="170"/>
      <c r="N1356" s="170"/>
      <c r="O1356" s="170"/>
      <c r="P1356" s="170"/>
      <c r="Q1356" s="158" t="str">
        <f t="shared" si="55"/>
        <v/>
      </c>
      <c r="R1356" s="159" t="str">
        <f t="shared" si="56"/>
        <v/>
      </c>
      <c r="S1356" s="156"/>
      <c r="T1356" s="157"/>
      <c r="U1356" s="157"/>
      <c r="V1356" s="143"/>
    </row>
    <row r="1357" spans="1:22" ht="15" customHeight="1" x14ac:dyDescent="0.25">
      <c r="A1357" s="152">
        <f t="shared" si="54"/>
        <v>1351</v>
      </c>
      <c r="B1357" s="170"/>
      <c r="C1357" s="170"/>
      <c r="D1357" s="170"/>
      <c r="E1357" s="170"/>
      <c r="F1357" s="170"/>
      <c r="G1357" s="175"/>
      <c r="H1357" s="175"/>
      <c r="I1357" s="170"/>
      <c r="J1357" s="176"/>
      <c r="K1357" s="153"/>
      <c r="L1357" s="170"/>
      <c r="M1357" s="170"/>
      <c r="N1357" s="170"/>
      <c r="O1357" s="170"/>
      <c r="P1357" s="170"/>
      <c r="Q1357" s="158" t="str">
        <f t="shared" si="55"/>
        <v/>
      </c>
      <c r="R1357" s="159" t="str">
        <f t="shared" si="56"/>
        <v/>
      </c>
      <c r="S1357" s="156"/>
      <c r="T1357" s="157"/>
      <c r="U1357" s="157"/>
      <c r="V1357" s="143"/>
    </row>
    <row r="1358" spans="1:22" ht="15" customHeight="1" x14ac:dyDescent="0.25">
      <c r="A1358" s="152">
        <f t="shared" si="54"/>
        <v>1352</v>
      </c>
      <c r="B1358" s="170"/>
      <c r="C1358" s="170"/>
      <c r="D1358" s="170"/>
      <c r="E1358" s="170"/>
      <c r="F1358" s="170"/>
      <c r="G1358" s="175"/>
      <c r="H1358" s="175"/>
      <c r="I1358" s="170"/>
      <c r="J1358" s="176"/>
      <c r="K1358" s="153"/>
      <c r="L1358" s="170"/>
      <c r="M1358" s="170"/>
      <c r="N1358" s="170"/>
      <c r="O1358" s="170"/>
      <c r="P1358" s="170"/>
      <c r="Q1358" s="158" t="str">
        <f t="shared" si="55"/>
        <v/>
      </c>
      <c r="R1358" s="159" t="str">
        <f t="shared" si="56"/>
        <v/>
      </c>
      <c r="S1358" s="156"/>
      <c r="T1358" s="157"/>
      <c r="U1358" s="157"/>
      <c r="V1358" s="143"/>
    </row>
    <row r="1359" spans="1:22" ht="15" customHeight="1" x14ac:dyDescent="0.25">
      <c r="A1359" s="152">
        <f t="shared" si="54"/>
        <v>1353</v>
      </c>
      <c r="B1359" s="170"/>
      <c r="C1359" s="170"/>
      <c r="D1359" s="170"/>
      <c r="E1359" s="170"/>
      <c r="F1359" s="170"/>
      <c r="G1359" s="175"/>
      <c r="H1359" s="175"/>
      <c r="I1359" s="170"/>
      <c r="J1359" s="176"/>
      <c r="K1359" s="153"/>
      <c r="L1359" s="170"/>
      <c r="M1359" s="170"/>
      <c r="N1359" s="170"/>
      <c r="O1359" s="170"/>
      <c r="P1359" s="170"/>
      <c r="Q1359" s="158" t="str">
        <f t="shared" si="55"/>
        <v/>
      </c>
      <c r="R1359" s="159" t="str">
        <f t="shared" si="56"/>
        <v/>
      </c>
      <c r="S1359" s="156"/>
      <c r="T1359" s="157"/>
      <c r="U1359" s="157"/>
      <c r="V1359" s="143"/>
    </row>
    <row r="1360" spans="1:22" ht="15" customHeight="1" x14ac:dyDescent="0.25">
      <c r="A1360" s="152">
        <f t="shared" si="54"/>
        <v>1354</v>
      </c>
      <c r="B1360" s="170"/>
      <c r="C1360" s="170"/>
      <c r="D1360" s="170"/>
      <c r="E1360" s="170"/>
      <c r="F1360" s="170"/>
      <c r="G1360" s="175"/>
      <c r="H1360" s="175"/>
      <c r="I1360" s="170"/>
      <c r="J1360" s="176"/>
      <c r="K1360" s="153"/>
      <c r="L1360" s="170"/>
      <c r="M1360" s="170"/>
      <c r="N1360" s="170"/>
      <c r="O1360" s="170"/>
      <c r="P1360" s="170"/>
      <c r="Q1360" s="158" t="str">
        <f t="shared" si="55"/>
        <v/>
      </c>
      <c r="R1360" s="159" t="str">
        <f t="shared" si="56"/>
        <v/>
      </c>
      <c r="S1360" s="156"/>
      <c r="T1360" s="157"/>
      <c r="U1360" s="157"/>
      <c r="V1360" s="143"/>
    </row>
    <row r="1361" spans="1:22" ht="15" customHeight="1" x14ac:dyDescent="0.25">
      <c r="A1361" s="152">
        <f t="shared" si="54"/>
        <v>1355</v>
      </c>
      <c r="B1361" s="170"/>
      <c r="C1361" s="170"/>
      <c r="D1361" s="170"/>
      <c r="E1361" s="170"/>
      <c r="F1361" s="170"/>
      <c r="G1361" s="175"/>
      <c r="H1361" s="175"/>
      <c r="I1361" s="170"/>
      <c r="J1361" s="176"/>
      <c r="K1361" s="153"/>
      <c r="L1361" s="170"/>
      <c r="M1361" s="170"/>
      <c r="N1361" s="170"/>
      <c r="O1361" s="170"/>
      <c r="P1361" s="170"/>
      <c r="Q1361" s="158" t="str">
        <f t="shared" si="55"/>
        <v/>
      </c>
      <c r="R1361" s="159" t="str">
        <f t="shared" si="56"/>
        <v/>
      </c>
      <c r="S1361" s="156"/>
      <c r="T1361" s="157"/>
      <c r="U1361" s="157"/>
      <c r="V1361" s="143"/>
    </row>
    <row r="1362" spans="1:22" ht="15" customHeight="1" x14ac:dyDescent="0.25">
      <c r="A1362" s="152">
        <f t="shared" si="54"/>
        <v>1356</v>
      </c>
      <c r="B1362" s="170"/>
      <c r="C1362" s="170"/>
      <c r="D1362" s="170"/>
      <c r="E1362" s="170"/>
      <c r="F1362" s="170"/>
      <c r="G1362" s="175"/>
      <c r="H1362" s="175"/>
      <c r="I1362" s="170"/>
      <c r="J1362" s="176"/>
      <c r="K1362" s="153"/>
      <c r="L1362" s="170"/>
      <c r="M1362" s="170"/>
      <c r="N1362" s="170"/>
      <c r="O1362" s="170"/>
      <c r="P1362" s="170"/>
      <c r="Q1362" s="158" t="str">
        <f t="shared" si="55"/>
        <v/>
      </c>
      <c r="R1362" s="159" t="str">
        <f t="shared" si="56"/>
        <v/>
      </c>
      <c r="S1362" s="156"/>
      <c r="T1362" s="157"/>
      <c r="U1362" s="157"/>
      <c r="V1362" s="143"/>
    </row>
    <row r="1363" spans="1:22" ht="15" customHeight="1" x14ac:dyDescent="0.25">
      <c r="A1363" s="152">
        <f t="shared" si="54"/>
        <v>1357</v>
      </c>
      <c r="B1363" s="170"/>
      <c r="C1363" s="170"/>
      <c r="D1363" s="170"/>
      <c r="E1363" s="170"/>
      <c r="F1363" s="170"/>
      <c r="G1363" s="175"/>
      <c r="H1363" s="175"/>
      <c r="I1363" s="170"/>
      <c r="J1363" s="176"/>
      <c r="K1363" s="153"/>
      <c r="L1363" s="170"/>
      <c r="M1363" s="170"/>
      <c r="N1363" s="170"/>
      <c r="O1363" s="170"/>
      <c r="P1363" s="170"/>
      <c r="Q1363" s="158" t="str">
        <f t="shared" si="55"/>
        <v/>
      </c>
      <c r="R1363" s="159" t="str">
        <f t="shared" si="56"/>
        <v/>
      </c>
      <c r="S1363" s="156"/>
      <c r="T1363" s="157"/>
      <c r="U1363" s="157"/>
      <c r="V1363" s="143"/>
    </row>
    <row r="1364" spans="1:22" ht="15" customHeight="1" x14ac:dyDescent="0.25">
      <c r="A1364" s="152">
        <f t="shared" si="54"/>
        <v>1358</v>
      </c>
      <c r="B1364" s="170"/>
      <c r="C1364" s="170"/>
      <c r="D1364" s="170"/>
      <c r="E1364" s="170"/>
      <c r="F1364" s="170"/>
      <c r="G1364" s="175"/>
      <c r="H1364" s="175"/>
      <c r="I1364" s="170"/>
      <c r="J1364" s="176"/>
      <c r="K1364" s="153"/>
      <c r="L1364" s="170"/>
      <c r="M1364" s="170"/>
      <c r="N1364" s="170"/>
      <c r="O1364" s="170"/>
      <c r="P1364" s="170"/>
      <c r="Q1364" s="158" t="str">
        <f t="shared" si="55"/>
        <v/>
      </c>
      <c r="R1364" s="159" t="str">
        <f t="shared" si="56"/>
        <v/>
      </c>
      <c r="S1364" s="156"/>
      <c r="T1364" s="157"/>
      <c r="U1364" s="157"/>
      <c r="V1364" s="143"/>
    </row>
    <row r="1365" spans="1:22" ht="15" customHeight="1" x14ac:dyDescent="0.25">
      <c r="A1365" s="152">
        <f t="shared" si="54"/>
        <v>1359</v>
      </c>
      <c r="B1365" s="170"/>
      <c r="C1365" s="170"/>
      <c r="D1365" s="170"/>
      <c r="E1365" s="170"/>
      <c r="F1365" s="170"/>
      <c r="G1365" s="175"/>
      <c r="H1365" s="175"/>
      <c r="I1365" s="170"/>
      <c r="J1365" s="176"/>
      <c r="K1365" s="153"/>
      <c r="L1365" s="170"/>
      <c r="M1365" s="170"/>
      <c r="N1365" s="170"/>
      <c r="O1365" s="170"/>
      <c r="P1365" s="170"/>
      <c r="Q1365" s="158" t="str">
        <f t="shared" si="55"/>
        <v/>
      </c>
      <c r="R1365" s="159" t="str">
        <f t="shared" si="56"/>
        <v/>
      </c>
      <c r="S1365" s="156"/>
      <c r="T1365" s="157"/>
      <c r="U1365" s="157"/>
      <c r="V1365" s="143"/>
    </row>
    <row r="1366" spans="1:22" ht="15" customHeight="1" x14ac:dyDescent="0.25">
      <c r="A1366" s="152">
        <f t="shared" si="54"/>
        <v>1360</v>
      </c>
      <c r="B1366" s="170"/>
      <c r="C1366" s="170"/>
      <c r="D1366" s="170"/>
      <c r="E1366" s="170"/>
      <c r="F1366" s="170"/>
      <c r="G1366" s="175"/>
      <c r="H1366" s="175"/>
      <c r="I1366" s="170"/>
      <c r="J1366" s="176"/>
      <c r="K1366" s="153"/>
      <c r="L1366" s="170"/>
      <c r="M1366" s="170"/>
      <c r="N1366" s="170"/>
      <c r="O1366" s="170"/>
      <c r="P1366" s="170"/>
      <c r="Q1366" s="158" t="str">
        <f t="shared" si="55"/>
        <v/>
      </c>
      <c r="R1366" s="159" t="str">
        <f t="shared" si="56"/>
        <v/>
      </c>
      <c r="S1366" s="156"/>
      <c r="T1366" s="157"/>
      <c r="U1366" s="157"/>
      <c r="V1366" s="143"/>
    </row>
    <row r="1367" spans="1:22" ht="15" customHeight="1" x14ac:dyDescent="0.25">
      <c r="A1367" s="152">
        <f t="shared" si="54"/>
        <v>1361</v>
      </c>
      <c r="B1367" s="170"/>
      <c r="C1367" s="170"/>
      <c r="D1367" s="170"/>
      <c r="E1367" s="170"/>
      <c r="F1367" s="170"/>
      <c r="G1367" s="175"/>
      <c r="H1367" s="175"/>
      <c r="I1367" s="170"/>
      <c r="J1367" s="176"/>
      <c r="K1367" s="153"/>
      <c r="L1367" s="170"/>
      <c r="M1367" s="170"/>
      <c r="N1367" s="170"/>
      <c r="O1367" s="170"/>
      <c r="P1367" s="170"/>
      <c r="Q1367" s="158" t="str">
        <f t="shared" si="55"/>
        <v/>
      </c>
      <c r="R1367" s="159" t="str">
        <f t="shared" si="56"/>
        <v/>
      </c>
      <c r="S1367" s="156"/>
      <c r="T1367" s="157"/>
      <c r="U1367" s="157"/>
      <c r="V1367" s="143"/>
    </row>
    <row r="1368" spans="1:22" ht="15" customHeight="1" x14ac:dyDescent="0.25">
      <c r="A1368" s="152">
        <f t="shared" si="54"/>
        <v>1362</v>
      </c>
      <c r="B1368" s="170"/>
      <c r="C1368" s="170"/>
      <c r="D1368" s="170"/>
      <c r="E1368" s="170"/>
      <c r="F1368" s="170"/>
      <c r="G1368" s="175"/>
      <c r="H1368" s="175"/>
      <c r="I1368" s="170"/>
      <c r="J1368" s="176"/>
      <c r="K1368" s="153"/>
      <c r="L1368" s="170"/>
      <c r="M1368" s="170"/>
      <c r="N1368" s="170"/>
      <c r="O1368" s="170"/>
      <c r="P1368" s="170"/>
      <c r="Q1368" s="158" t="str">
        <f t="shared" si="55"/>
        <v/>
      </c>
      <c r="R1368" s="159" t="str">
        <f t="shared" si="56"/>
        <v/>
      </c>
      <c r="S1368" s="156"/>
      <c r="T1368" s="157"/>
      <c r="U1368" s="157"/>
      <c r="V1368" s="143"/>
    </row>
    <row r="1369" spans="1:22" ht="15" customHeight="1" x14ac:dyDescent="0.25">
      <c r="A1369" s="152">
        <f t="shared" si="54"/>
        <v>1363</v>
      </c>
      <c r="B1369" s="170"/>
      <c r="C1369" s="170"/>
      <c r="D1369" s="170"/>
      <c r="E1369" s="170"/>
      <c r="F1369" s="170"/>
      <c r="G1369" s="175"/>
      <c r="H1369" s="175"/>
      <c r="I1369" s="170"/>
      <c r="J1369" s="176"/>
      <c r="K1369" s="153"/>
      <c r="L1369" s="170"/>
      <c r="M1369" s="170"/>
      <c r="N1369" s="170"/>
      <c r="O1369" s="170"/>
      <c r="P1369" s="170"/>
      <c r="Q1369" s="158" t="str">
        <f t="shared" si="55"/>
        <v/>
      </c>
      <c r="R1369" s="159" t="str">
        <f t="shared" si="56"/>
        <v/>
      </c>
      <c r="S1369" s="156"/>
      <c r="T1369" s="157"/>
      <c r="U1369" s="157"/>
      <c r="V1369" s="143"/>
    </row>
    <row r="1370" spans="1:22" ht="15" customHeight="1" x14ac:dyDescent="0.25">
      <c r="A1370" s="152">
        <f t="shared" si="54"/>
        <v>1364</v>
      </c>
      <c r="B1370" s="170"/>
      <c r="C1370" s="170"/>
      <c r="D1370" s="170"/>
      <c r="E1370" s="170"/>
      <c r="F1370" s="170"/>
      <c r="G1370" s="175"/>
      <c r="H1370" s="175"/>
      <c r="I1370" s="170"/>
      <c r="J1370" s="176"/>
      <c r="K1370" s="153"/>
      <c r="L1370" s="170"/>
      <c r="M1370" s="170"/>
      <c r="N1370" s="170"/>
      <c r="O1370" s="170"/>
      <c r="P1370" s="170"/>
      <c r="Q1370" s="158" t="str">
        <f t="shared" si="55"/>
        <v/>
      </c>
      <c r="R1370" s="159" t="str">
        <f t="shared" si="56"/>
        <v/>
      </c>
      <c r="S1370" s="156"/>
      <c r="T1370" s="157"/>
      <c r="U1370" s="157"/>
      <c r="V1370" s="143"/>
    </row>
    <row r="1371" spans="1:22" ht="15" customHeight="1" x14ac:dyDescent="0.25">
      <c r="A1371" s="152">
        <f t="shared" si="54"/>
        <v>1365</v>
      </c>
      <c r="B1371" s="170"/>
      <c r="C1371" s="170"/>
      <c r="D1371" s="170"/>
      <c r="E1371" s="170"/>
      <c r="F1371" s="170"/>
      <c r="G1371" s="175"/>
      <c r="H1371" s="175"/>
      <c r="I1371" s="170"/>
      <c r="J1371" s="176"/>
      <c r="K1371" s="153"/>
      <c r="L1371" s="170"/>
      <c r="M1371" s="170"/>
      <c r="N1371" s="170"/>
      <c r="O1371" s="170"/>
      <c r="P1371" s="170"/>
      <c r="Q1371" s="158" t="str">
        <f t="shared" si="55"/>
        <v/>
      </c>
      <c r="R1371" s="159" t="str">
        <f t="shared" si="56"/>
        <v/>
      </c>
      <c r="S1371" s="156"/>
      <c r="T1371" s="157"/>
      <c r="U1371" s="157"/>
      <c r="V1371" s="143"/>
    </row>
    <row r="1372" spans="1:22" ht="15" customHeight="1" x14ac:dyDescent="0.25">
      <c r="A1372" s="152">
        <f t="shared" si="54"/>
        <v>1366</v>
      </c>
      <c r="B1372" s="170"/>
      <c r="C1372" s="170"/>
      <c r="D1372" s="170"/>
      <c r="E1372" s="170"/>
      <c r="F1372" s="170"/>
      <c r="G1372" s="175"/>
      <c r="H1372" s="175"/>
      <c r="I1372" s="170"/>
      <c r="J1372" s="176"/>
      <c r="K1372" s="153"/>
      <c r="L1372" s="170"/>
      <c r="M1372" s="170"/>
      <c r="N1372" s="170"/>
      <c r="O1372" s="170"/>
      <c r="P1372" s="170"/>
      <c r="Q1372" s="158" t="str">
        <f t="shared" si="55"/>
        <v/>
      </c>
      <c r="R1372" s="159" t="str">
        <f t="shared" si="56"/>
        <v/>
      </c>
      <c r="S1372" s="156"/>
      <c r="T1372" s="157"/>
      <c r="U1372" s="157"/>
      <c r="V1372" s="143"/>
    </row>
    <row r="1373" spans="1:22" ht="15" customHeight="1" x14ac:dyDescent="0.25">
      <c r="A1373" s="152">
        <f t="shared" si="54"/>
        <v>1367</v>
      </c>
      <c r="B1373" s="170"/>
      <c r="C1373" s="170"/>
      <c r="D1373" s="170"/>
      <c r="E1373" s="170"/>
      <c r="F1373" s="170"/>
      <c r="G1373" s="175"/>
      <c r="H1373" s="175"/>
      <c r="I1373" s="170"/>
      <c r="J1373" s="176"/>
      <c r="K1373" s="153"/>
      <c r="L1373" s="170"/>
      <c r="M1373" s="170"/>
      <c r="N1373" s="170"/>
      <c r="O1373" s="170"/>
      <c r="P1373" s="170"/>
      <c r="Q1373" s="158" t="str">
        <f t="shared" si="55"/>
        <v/>
      </c>
      <c r="R1373" s="159" t="str">
        <f t="shared" si="56"/>
        <v/>
      </c>
      <c r="S1373" s="156"/>
      <c r="T1373" s="157"/>
      <c r="U1373" s="157"/>
      <c r="V1373" s="143"/>
    </row>
    <row r="1374" spans="1:22" ht="15" customHeight="1" x14ac:dyDescent="0.25">
      <c r="A1374" s="152">
        <f t="shared" si="54"/>
        <v>1368</v>
      </c>
      <c r="B1374" s="170"/>
      <c r="C1374" s="170"/>
      <c r="D1374" s="170"/>
      <c r="E1374" s="170"/>
      <c r="F1374" s="170"/>
      <c r="G1374" s="175"/>
      <c r="H1374" s="175"/>
      <c r="I1374" s="170"/>
      <c r="J1374" s="176"/>
      <c r="K1374" s="153"/>
      <c r="L1374" s="170"/>
      <c r="M1374" s="170"/>
      <c r="N1374" s="170"/>
      <c r="O1374" s="170"/>
      <c r="P1374" s="170"/>
      <c r="Q1374" s="158" t="str">
        <f t="shared" si="55"/>
        <v/>
      </c>
      <c r="R1374" s="159" t="str">
        <f t="shared" si="56"/>
        <v/>
      </c>
      <c r="S1374" s="156"/>
      <c r="T1374" s="157"/>
      <c r="U1374" s="157"/>
      <c r="V1374" s="143"/>
    </row>
    <row r="1375" spans="1:22" ht="15" customHeight="1" x14ac:dyDescent="0.25">
      <c r="A1375" s="152">
        <f t="shared" ref="A1375:A1499" si="57">A1374+1</f>
        <v>1369</v>
      </c>
      <c r="B1375" s="170"/>
      <c r="C1375" s="170"/>
      <c r="D1375" s="170"/>
      <c r="E1375" s="170"/>
      <c r="F1375" s="170"/>
      <c r="G1375" s="175"/>
      <c r="H1375" s="175"/>
      <c r="I1375" s="170"/>
      <c r="J1375" s="176"/>
      <c r="K1375" s="153"/>
      <c r="L1375" s="170"/>
      <c r="M1375" s="170"/>
      <c r="N1375" s="170"/>
      <c r="O1375" s="170"/>
      <c r="P1375" s="170"/>
      <c r="Q1375" s="158" t="str">
        <f t="shared" si="55"/>
        <v/>
      </c>
      <c r="R1375" s="159" t="str">
        <f t="shared" si="56"/>
        <v/>
      </c>
      <c r="S1375" s="156"/>
      <c r="T1375" s="157"/>
      <c r="U1375" s="157"/>
      <c r="V1375" s="143"/>
    </row>
    <row r="1376" spans="1:22" ht="15" customHeight="1" x14ac:dyDescent="0.25">
      <c r="A1376" s="152">
        <f t="shared" si="57"/>
        <v>1370</v>
      </c>
      <c r="B1376" s="170"/>
      <c r="C1376" s="170"/>
      <c r="D1376" s="170"/>
      <c r="E1376" s="170"/>
      <c r="F1376" s="170"/>
      <c r="G1376" s="175"/>
      <c r="H1376" s="175"/>
      <c r="I1376" s="170"/>
      <c r="J1376" s="176"/>
      <c r="K1376" s="153"/>
      <c r="L1376" s="170"/>
      <c r="M1376" s="170"/>
      <c r="N1376" s="170"/>
      <c r="O1376" s="170"/>
      <c r="P1376" s="170"/>
      <c r="Q1376" s="158" t="str">
        <f t="shared" si="55"/>
        <v/>
      </c>
      <c r="R1376" s="159" t="str">
        <f t="shared" si="56"/>
        <v/>
      </c>
      <c r="S1376" s="156"/>
      <c r="T1376" s="157"/>
      <c r="U1376" s="157"/>
      <c r="V1376" s="143"/>
    </row>
    <row r="1377" spans="1:22" ht="15" customHeight="1" x14ac:dyDescent="0.25">
      <c r="A1377" s="152">
        <f t="shared" si="57"/>
        <v>1371</v>
      </c>
      <c r="B1377" s="170"/>
      <c r="C1377" s="170"/>
      <c r="D1377" s="170"/>
      <c r="E1377" s="170"/>
      <c r="F1377" s="170"/>
      <c r="G1377" s="175"/>
      <c r="H1377" s="175"/>
      <c r="I1377" s="170"/>
      <c r="J1377" s="176"/>
      <c r="K1377" s="153"/>
      <c r="L1377" s="170"/>
      <c r="M1377" s="170"/>
      <c r="N1377" s="170"/>
      <c r="O1377" s="170"/>
      <c r="P1377" s="170"/>
      <c r="Q1377" s="158" t="str">
        <f t="shared" si="55"/>
        <v/>
      </c>
      <c r="R1377" s="159" t="str">
        <f t="shared" si="56"/>
        <v/>
      </c>
      <c r="S1377" s="156"/>
      <c r="T1377" s="157"/>
      <c r="U1377" s="157"/>
      <c r="V1377" s="143"/>
    </row>
    <row r="1378" spans="1:22" ht="15" customHeight="1" x14ac:dyDescent="0.25">
      <c r="A1378" s="152">
        <f t="shared" si="57"/>
        <v>1372</v>
      </c>
      <c r="B1378" s="170"/>
      <c r="C1378" s="170"/>
      <c r="D1378" s="170"/>
      <c r="E1378" s="170"/>
      <c r="F1378" s="170"/>
      <c r="G1378" s="175"/>
      <c r="H1378" s="175"/>
      <c r="I1378" s="170"/>
      <c r="J1378" s="176"/>
      <c r="K1378" s="153"/>
      <c r="L1378" s="170"/>
      <c r="M1378" s="170"/>
      <c r="N1378" s="170"/>
      <c r="O1378" s="170"/>
      <c r="P1378" s="170"/>
      <c r="Q1378" s="158" t="str">
        <f t="shared" si="55"/>
        <v/>
      </c>
      <c r="R1378" s="159" t="str">
        <f t="shared" si="56"/>
        <v/>
      </c>
      <c r="S1378" s="156"/>
      <c r="T1378" s="157"/>
      <c r="U1378" s="157"/>
      <c r="V1378" s="143"/>
    </row>
    <row r="1379" spans="1:22" ht="15" customHeight="1" x14ac:dyDescent="0.25">
      <c r="A1379" s="152">
        <f t="shared" si="57"/>
        <v>1373</v>
      </c>
      <c r="B1379" s="170"/>
      <c r="C1379" s="170"/>
      <c r="D1379" s="170"/>
      <c r="E1379" s="170"/>
      <c r="F1379" s="170"/>
      <c r="G1379" s="175"/>
      <c r="H1379" s="175"/>
      <c r="I1379" s="170"/>
      <c r="J1379" s="176"/>
      <c r="K1379" s="153"/>
      <c r="L1379" s="170"/>
      <c r="M1379" s="170"/>
      <c r="N1379" s="170"/>
      <c r="O1379" s="170"/>
      <c r="P1379" s="170"/>
      <c r="Q1379" s="158" t="str">
        <f t="shared" si="55"/>
        <v/>
      </c>
      <c r="R1379" s="159" t="str">
        <f t="shared" si="56"/>
        <v/>
      </c>
      <c r="S1379" s="156"/>
      <c r="T1379" s="157"/>
      <c r="U1379" s="157"/>
      <c r="V1379" s="143"/>
    </row>
    <row r="1380" spans="1:22" ht="15" customHeight="1" x14ac:dyDescent="0.25">
      <c r="A1380" s="152">
        <f t="shared" si="57"/>
        <v>1374</v>
      </c>
      <c r="B1380" s="170"/>
      <c r="C1380" s="170"/>
      <c r="D1380" s="170"/>
      <c r="E1380" s="170"/>
      <c r="F1380" s="170"/>
      <c r="G1380" s="175"/>
      <c r="H1380" s="175"/>
      <c r="I1380" s="170"/>
      <c r="J1380" s="176"/>
      <c r="K1380" s="153"/>
      <c r="L1380" s="170"/>
      <c r="M1380" s="170"/>
      <c r="N1380" s="170"/>
      <c r="O1380" s="170"/>
      <c r="P1380" s="170"/>
      <c r="Q1380" s="158" t="str">
        <f t="shared" si="55"/>
        <v/>
      </c>
      <c r="R1380" s="159" t="str">
        <f t="shared" si="56"/>
        <v/>
      </c>
      <c r="S1380" s="156"/>
      <c r="T1380" s="157"/>
      <c r="U1380" s="157"/>
      <c r="V1380" s="143"/>
    </row>
    <row r="1381" spans="1:22" ht="15" customHeight="1" x14ac:dyDescent="0.25">
      <c r="A1381" s="152">
        <f t="shared" si="57"/>
        <v>1375</v>
      </c>
      <c r="B1381" s="170"/>
      <c r="C1381" s="170"/>
      <c r="D1381" s="170"/>
      <c r="E1381" s="170"/>
      <c r="F1381" s="170"/>
      <c r="G1381" s="175"/>
      <c r="H1381" s="175"/>
      <c r="I1381" s="170"/>
      <c r="J1381" s="176"/>
      <c r="K1381" s="153"/>
      <c r="L1381" s="170"/>
      <c r="M1381" s="170"/>
      <c r="N1381" s="170"/>
      <c r="O1381" s="170"/>
      <c r="P1381" s="170"/>
      <c r="Q1381" s="158" t="str">
        <f t="shared" si="55"/>
        <v/>
      </c>
      <c r="R1381" s="159" t="str">
        <f t="shared" si="56"/>
        <v/>
      </c>
      <c r="S1381" s="156"/>
      <c r="T1381" s="157"/>
      <c r="U1381" s="157"/>
      <c r="V1381" s="143"/>
    </row>
    <row r="1382" spans="1:22" ht="15" customHeight="1" x14ac:dyDescent="0.25">
      <c r="A1382" s="152">
        <f t="shared" si="57"/>
        <v>1376</v>
      </c>
      <c r="B1382" s="170"/>
      <c r="C1382" s="170"/>
      <c r="D1382" s="170"/>
      <c r="E1382" s="170"/>
      <c r="F1382" s="170"/>
      <c r="G1382" s="175"/>
      <c r="H1382" s="175"/>
      <c r="I1382" s="170"/>
      <c r="J1382" s="176"/>
      <c r="K1382" s="153"/>
      <c r="L1382" s="170"/>
      <c r="M1382" s="170"/>
      <c r="N1382" s="170"/>
      <c r="O1382" s="170"/>
      <c r="P1382" s="170"/>
      <c r="Q1382" s="158" t="str">
        <f t="shared" si="55"/>
        <v/>
      </c>
      <c r="R1382" s="159" t="str">
        <f t="shared" si="56"/>
        <v/>
      </c>
      <c r="S1382" s="156"/>
      <c r="T1382" s="157"/>
      <c r="U1382" s="157"/>
      <c r="V1382" s="143"/>
    </row>
    <row r="1383" spans="1:22" ht="15" customHeight="1" x14ac:dyDescent="0.25">
      <c r="A1383" s="152">
        <f t="shared" si="57"/>
        <v>1377</v>
      </c>
      <c r="B1383" s="170"/>
      <c r="C1383" s="170"/>
      <c r="D1383" s="170"/>
      <c r="E1383" s="170"/>
      <c r="F1383" s="170"/>
      <c r="G1383" s="175"/>
      <c r="H1383" s="175"/>
      <c r="I1383" s="170"/>
      <c r="J1383" s="176"/>
      <c r="K1383" s="153"/>
      <c r="L1383" s="170"/>
      <c r="M1383" s="170"/>
      <c r="N1383" s="170"/>
      <c r="O1383" s="170"/>
      <c r="P1383" s="170"/>
      <c r="Q1383" s="158" t="str">
        <f t="shared" si="55"/>
        <v/>
      </c>
      <c r="R1383" s="159" t="str">
        <f t="shared" si="56"/>
        <v/>
      </c>
      <c r="S1383" s="156"/>
      <c r="T1383" s="157"/>
      <c r="U1383" s="157"/>
      <c r="V1383" s="143"/>
    </row>
    <row r="1384" spans="1:22" ht="15" customHeight="1" x14ac:dyDescent="0.25">
      <c r="A1384" s="152">
        <f t="shared" si="57"/>
        <v>1378</v>
      </c>
      <c r="B1384" s="170"/>
      <c r="C1384" s="170"/>
      <c r="D1384" s="170"/>
      <c r="E1384" s="170"/>
      <c r="F1384" s="170"/>
      <c r="G1384" s="175"/>
      <c r="H1384" s="175"/>
      <c r="I1384" s="170"/>
      <c r="J1384" s="176"/>
      <c r="K1384" s="153"/>
      <c r="L1384" s="170"/>
      <c r="M1384" s="170"/>
      <c r="N1384" s="170"/>
      <c r="O1384" s="170"/>
      <c r="P1384" s="170"/>
      <c r="Q1384" s="158" t="str">
        <f t="shared" si="55"/>
        <v/>
      </c>
      <c r="R1384" s="159" t="str">
        <f t="shared" si="56"/>
        <v/>
      </c>
      <c r="S1384" s="156"/>
      <c r="T1384" s="157"/>
      <c r="U1384" s="157"/>
      <c r="V1384" s="143"/>
    </row>
    <row r="1385" spans="1:22" ht="15" customHeight="1" x14ac:dyDescent="0.25">
      <c r="A1385" s="152">
        <f t="shared" si="57"/>
        <v>1379</v>
      </c>
      <c r="B1385" s="170"/>
      <c r="C1385" s="170"/>
      <c r="D1385" s="170"/>
      <c r="E1385" s="170"/>
      <c r="F1385" s="170"/>
      <c r="G1385" s="175"/>
      <c r="H1385" s="175"/>
      <c r="I1385" s="170"/>
      <c r="J1385" s="176"/>
      <c r="K1385" s="153"/>
      <c r="L1385" s="170"/>
      <c r="M1385" s="170"/>
      <c r="N1385" s="170"/>
      <c r="O1385" s="170"/>
      <c r="P1385" s="170"/>
      <c r="Q1385" s="158" t="str">
        <f t="shared" si="55"/>
        <v/>
      </c>
      <c r="R1385" s="159" t="str">
        <f t="shared" si="56"/>
        <v/>
      </c>
      <c r="S1385" s="156"/>
      <c r="T1385" s="157"/>
      <c r="U1385" s="157"/>
      <c r="V1385" s="143"/>
    </row>
    <row r="1386" spans="1:22" ht="15" customHeight="1" x14ac:dyDescent="0.25">
      <c r="A1386" s="152">
        <f t="shared" si="57"/>
        <v>1380</v>
      </c>
      <c r="B1386" s="170"/>
      <c r="C1386" s="170"/>
      <c r="D1386" s="170"/>
      <c r="E1386" s="170"/>
      <c r="F1386" s="170"/>
      <c r="G1386" s="175"/>
      <c r="H1386" s="175"/>
      <c r="I1386" s="170"/>
      <c r="J1386" s="176"/>
      <c r="K1386" s="153"/>
      <c r="L1386" s="170"/>
      <c r="M1386" s="170"/>
      <c r="N1386" s="170"/>
      <c r="O1386" s="170"/>
      <c r="P1386" s="170"/>
      <c r="Q1386" s="158" t="str">
        <f t="shared" si="55"/>
        <v/>
      </c>
      <c r="R1386" s="159" t="str">
        <f t="shared" si="56"/>
        <v/>
      </c>
      <c r="S1386" s="156"/>
      <c r="T1386" s="157"/>
      <c r="U1386" s="157"/>
      <c r="V1386" s="143"/>
    </row>
    <row r="1387" spans="1:22" ht="15" customHeight="1" x14ac:dyDescent="0.25">
      <c r="A1387" s="152">
        <f t="shared" si="57"/>
        <v>1381</v>
      </c>
      <c r="B1387" s="170"/>
      <c r="C1387" s="170"/>
      <c r="D1387" s="170"/>
      <c r="E1387" s="170"/>
      <c r="F1387" s="170"/>
      <c r="G1387" s="175"/>
      <c r="H1387" s="175"/>
      <c r="I1387" s="170"/>
      <c r="J1387" s="176"/>
      <c r="K1387" s="153"/>
      <c r="L1387" s="170"/>
      <c r="M1387" s="170"/>
      <c r="N1387" s="170"/>
      <c r="O1387" s="170"/>
      <c r="P1387" s="170"/>
      <c r="Q1387" s="158" t="str">
        <f t="shared" si="55"/>
        <v/>
      </c>
      <c r="R1387" s="159" t="str">
        <f t="shared" si="56"/>
        <v/>
      </c>
      <c r="S1387" s="156"/>
      <c r="T1387" s="157"/>
      <c r="U1387" s="157"/>
      <c r="V1387" s="143"/>
    </row>
    <row r="1388" spans="1:22" ht="15" customHeight="1" x14ac:dyDescent="0.25">
      <c r="A1388" s="152">
        <f t="shared" si="57"/>
        <v>1382</v>
      </c>
      <c r="B1388" s="170"/>
      <c r="C1388" s="170"/>
      <c r="D1388" s="170"/>
      <c r="E1388" s="170"/>
      <c r="F1388" s="170"/>
      <c r="G1388" s="175"/>
      <c r="H1388" s="175"/>
      <c r="I1388" s="170"/>
      <c r="J1388" s="176"/>
      <c r="K1388" s="153"/>
      <c r="L1388" s="170"/>
      <c r="M1388" s="170"/>
      <c r="N1388" s="170"/>
      <c r="O1388" s="170"/>
      <c r="P1388" s="170"/>
      <c r="Q1388" s="158" t="str">
        <f t="shared" si="55"/>
        <v/>
      </c>
      <c r="R1388" s="159" t="str">
        <f t="shared" si="56"/>
        <v/>
      </c>
      <c r="S1388" s="156"/>
      <c r="T1388" s="157"/>
      <c r="U1388" s="157"/>
      <c r="V1388" s="143"/>
    </row>
    <row r="1389" spans="1:22" ht="15" customHeight="1" x14ac:dyDescent="0.25">
      <c r="A1389" s="152">
        <f t="shared" si="57"/>
        <v>1383</v>
      </c>
      <c r="B1389" s="170"/>
      <c r="C1389" s="170"/>
      <c r="D1389" s="170"/>
      <c r="E1389" s="170"/>
      <c r="F1389" s="170"/>
      <c r="G1389" s="175"/>
      <c r="H1389" s="175"/>
      <c r="I1389" s="170"/>
      <c r="J1389" s="176"/>
      <c r="K1389" s="153"/>
      <c r="L1389" s="170"/>
      <c r="M1389" s="170"/>
      <c r="N1389" s="170"/>
      <c r="O1389" s="170"/>
      <c r="P1389" s="170"/>
      <c r="Q1389" s="158" t="str">
        <f t="shared" si="55"/>
        <v/>
      </c>
      <c r="R1389" s="159" t="str">
        <f t="shared" si="56"/>
        <v/>
      </c>
      <c r="S1389" s="156"/>
      <c r="T1389" s="157"/>
      <c r="U1389" s="157"/>
      <c r="V1389" s="143"/>
    </row>
    <row r="1390" spans="1:22" ht="15" customHeight="1" x14ac:dyDescent="0.25">
      <c r="A1390" s="152">
        <f t="shared" si="57"/>
        <v>1384</v>
      </c>
      <c r="B1390" s="170"/>
      <c r="C1390" s="170"/>
      <c r="D1390" s="170"/>
      <c r="E1390" s="170"/>
      <c r="F1390" s="170"/>
      <c r="G1390" s="175"/>
      <c r="H1390" s="175"/>
      <c r="I1390" s="170"/>
      <c r="J1390" s="176"/>
      <c r="K1390" s="153"/>
      <c r="L1390" s="170"/>
      <c r="M1390" s="170"/>
      <c r="N1390" s="170"/>
      <c r="O1390" s="170"/>
      <c r="P1390" s="170"/>
      <c r="Q1390" s="158" t="str">
        <f t="shared" si="55"/>
        <v/>
      </c>
      <c r="R1390" s="159" t="str">
        <f t="shared" si="56"/>
        <v/>
      </c>
      <c r="S1390" s="156"/>
      <c r="T1390" s="157"/>
      <c r="U1390" s="157"/>
      <c r="V1390" s="143"/>
    </row>
    <row r="1391" spans="1:22" ht="15" customHeight="1" x14ac:dyDescent="0.25">
      <c r="A1391" s="152">
        <f t="shared" si="57"/>
        <v>1385</v>
      </c>
      <c r="B1391" s="170"/>
      <c r="C1391" s="170"/>
      <c r="D1391" s="170"/>
      <c r="E1391" s="170"/>
      <c r="F1391" s="170"/>
      <c r="G1391" s="175"/>
      <c r="H1391" s="175"/>
      <c r="I1391" s="170"/>
      <c r="J1391" s="176"/>
      <c r="K1391" s="153"/>
      <c r="L1391" s="170"/>
      <c r="M1391" s="170"/>
      <c r="N1391" s="170"/>
      <c r="O1391" s="170"/>
      <c r="P1391" s="170"/>
      <c r="Q1391" s="158" t="str">
        <f t="shared" si="55"/>
        <v/>
      </c>
      <c r="R1391" s="159" t="str">
        <f t="shared" si="56"/>
        <v/>
      </c>
      <c r="S1391" s="156"/>
      <c r="T1391" s="157"/>
      <c r="U1391" s="157"/>
      <c r="V1391" s="143"/>
    </row>
    <row r="1392" spans="1:22" ht="15" customHeight="1" x14ac:dyDescent="0.25">
      <c r="A1392" s="152">
        <f t="shared" si="57"/>
        <v>1386</v>
      </c>
      <c r="B1392" s="170"/>
      <c r="C1392" s="170"/>
      <c r="D1392" s="170"/>
      <c r="E1392" s="170"/>
      <c r="F1392" s="170"/>
      <c r="G1392" s="175"/>
      <c r="H1392" s="175"/>
      <c r="I1392" s="170"/>
      <c r="J1392" s="176"/>
      <c r="K1392" s="153"/>
      <c r="L1392" s="170"/>
      <c r="M1392" s="170"/>
      <c r="N1392" s="170"/>
      <c r="O1392" s="170"/>
      <c r="P1392" s="170"/>
      <c r="Q1392" s="158" t="str">
        <f t="shared" si="55"/>
        <v/>
      </c>
      <c r="R1392" s="159" t="str">
        <f t="shared" si="56"/>
        <v/>
      </c>
      <c r="S1392" s="156"/>
      <c r="T1392" s="157"/>
      <c r="U1392" s="157"/>
      <c r="V1392" s="143"/>
    </row>
    <row r="1393" spans="1:22" ht="15" customHeight="1" x14ac:dyDescent="0.25">
      <c r="A1393" s="152">
        <f t="shared" si="57"/>
        <v>1387</v>
      </c>
      <c r="B1393" s="170"/>
      <c r="C1393" s="170"/>
      <c r="D1393" s="170"/>
      <c r="E1393" s="170"/>
      <c r="F1393" s="170"/>
      <c r="G1393" s="175"/>
      <c r="H1393" s="175"/>
      <c r="I1393" s="170"/>
      <c r="J1393" s="176"/>
      <c r="K1393" s="153"/>
      <c r="L1393" s="170"/>
      <c r="M1393" s="170"/>
      <c r="N1393" s="170"/>
      <c r="O1393" s="170"/>
      <c r="P1393" s="170"/>
      <c r="Q1393" s="158" t="str">
        <f t="shared" si="55"/>
        <v/>
      </c>
      <c r="R1393" s="159" t="str">
        <f t="shared" si="56"/>
        <v/>
      </c>
      <c r="S1393" s="156"/>
      <c r="T1393" s="157"/>
      <c r="U1393" s="157"/>
      <c r="V1393" s="143"/>
    </row>
    <row r="1394" spans="1:22" ht="15" customHeight="1" x14ac:dyDescent="0.25">
      <c r="A1394" s="152">
        <f t="shared" si="57"/>
        <v>1388</v>
      </c>
      <c r="B1394" s="170"/>
      <c r="C1394" s="170"/>
      <c r="D1394" s="170"/>
      <c r="E1394" s="170"/>
      <c r="F1394" s="170"/>
      <c r="G1394" s="175"/>
      <c r="H1394" s="175"/>
      <c r="I1394" s="170"/>
      <c r="J1394" s="176"/>
      <c r="K1394" s="153"/>
      <c r="L1394" s="170"/>
      <c r="M1394" s="170"/>
      <c r="N1394" s="170"/>
      <c r="O1394" s="170"/>
      <c r="P1394" s="170"/>
      <c r="Q1394" s="158" t="str">
        <f t="shared" si="55"/>
        <v/>
      </c>
      <c r="R1394" s="159" t="str">
        <f t="shared" si="56"/>
        <v/>
      </c>
      <c r="S1394" s="156"/>
      <c r="T1394" s="157"/>
      <c r="U1394" s="157"/>
      <c r="V1394" s="143"/>
    </row>
    <row r="1395" spans="1:22" ht="15" customHeight="1" x14ac:dyDescent="0.25">
      <c r="A1395" s="152">
        <f t="shared" si="57"/>
        <v>1389</v>
      </c>
      <c r="B1395" s="170"/>
      <c r="C1395" s="170"/>
      <c r="D1395" s="170"/>
      <c r="E1395" s="170"/>
      <c r="F1395" s="170"/>
      <c r="G1395" s="175"/>
      <c r="H1395" s="175"/>
      <c r="I1395" s="170"/>
      <c r="J1395" s="176"/>
      <c r="K1395" s="153"/>
      <c r="L1395" s="170"/>
      <c r="M1395" s="170"/>
      <c r="N1395" s="170"/>
      <c r="O1395" s="170"/>
      <c r="P1395" s="170"/>
      <c r="Q1395" s="158" t="str">
        <f t="shared" si="55"/>
        <v/>
      </c>
      <c r="R1395" s="159" t="str">
        <f t="shared" si="56"/>
        <v/>
      </c>
      <c r="S1395" s="156"/>
      <c r="T1395" s="157"/>
      <c r="U1395" s="157"/>
      <c r="V1395" s="143"/>
    </row>
    <row r="1396" spans="1:22" ht="15" customHeight="1" x14ac:dyDescent="0.25">
      <c r="A1396" s="152">
        <f t="shared" si="57"/>
        <v>1390</v>
      </c>
      <c r="B1396" s="170"/>
      <c r="C1396" s="170"/>
      <c r="D1396" s="170"/>
      <c r="E1396" s="170"/>
      <c r="F1396" s="170"/>
      <c r="G1396" s="175"/>
      <c r="H1396" s="175"/>
      <c r="I1396" s="170"/>
      <c r="J1396" s="176"/>
      <c r="K1396" s="153"/>
      <c r="L1396" s="170"/>
      <c r="M1396" s="170"/>
      <c r="N1396" s="170"/>
      <c r="O1396" s="170"/>
      <c r="P1396" s="170"/>
      <c r="Q1396" s="158" t="str">
        <f t="shared" si="55"/>
        <v/>
      </c>
      <c r="R1396" s="159" t="str">
        <f t="shared" si="56"/>
        <v/>
      </c>
      <c r="S1396" s="156"/>
      <c r="T1396" s="157"/>
      <c r="U1396" s="157"/>
      <c r="V1396" s="143"/>
    </row>
    <row r="1397" spans="1:22" ht="15" customHeight="1" x14ac:dyDescent="0.25">
      <c r="A1397" s="152">
        <f t="shared" si="57"/>
        <v>1391</v>
      </c>
      <c r="B1397" s="170"/>
      <c r="C1397" s="170"/>
      <c r="D1397" s="170"/>
      <c r="E1397" s="170"/>
      <c r="F1397" s="170"/>
      <c r="G1397" s="175"/>
      <c r="H1397" s="175"/>
      <c r="I1397" s="170"/>
      <c r="J1397" s="176"/>
      <c r="K1397" s="153"/>
      <c r="L1397" s="170"/>
      <c r="M1397" s="170"/>
      <c r="N1397" s="170"/>
      <c r="O1397" s="170"/>
      <c r="P1397" s="170"/>
      <c r="Q1397" s="158" t="str">
        <f t="shared" si="55"/>
        <v/>
      </c>
      <c r="R1397" s="159" t="str">
        <f t="shared" si="56"/>
        <v/>
      </c>
      <c r="S1397" s="156"/>
      <c r="T1397" s="157"/>
      <c r="U1397" s="157"/>
      <c r="V1397" s="143"/>
    </row>
    <row r="1398" spans="1:22" ht="15" customHeight="1" x14ac:dyDescent="0.25">
      <c r="A1398" s="152">
        <f t="shared" si="57"/>
        <v>1392</v>
      </c>
      <c r="B1398" s="170"/>
      <c r="C1398" s="170"/>
      <c r="D1398" s="170"/>
      <c r="E1398" s="170"/>
      <c r="F1398" s="170"/>
      <c r="G1398" s="175"/>
      <c r="H1398" s="175"/>
      <c r="I1398" s="170"/>
      <c r="J1398" s="176"/>
      <c r="K1398" s="153"/>
      <c r="L1398" s="170"/>
      <c r="M1398" s="170"/>
      <c r="N1398" s="170"/>
      <c r="O1398" s="170"/>
      <c r="P1398" s="170"/>
      <c r="Q1398" s="158" t="str">
        <f t="shared" si="55"/>
        <v/>
      </c>
      <c r="R1398" s="159" t="str">
        <f t="shared" si="56"/>
        <v/>
      </c>
      <c r="S1398" s="156"/>
      <c r="T1398" s="157"/>
      <c r="U1398" s="157"/>
      <c r="V1398" s="143"/>
    </row>
    <row r="1399" spans="1:22" ht="15" customHeight="1" x14ac:dyDescent="0.25">
      <c r="A1399" s="152">
        <f t="shared" si="57"/>
        <v>1393</v>
      </c>
      <c r="B1399" s="170"/>
      <c r="C1399" s="170"/>
      <c r="D1399" s="170"/>
      <c r="E1399" s="170"/>
      <c r="F1399" s="170"/>
      <c r="G1399" s="175"/>
      <c r="H1399" s="175"/>
      <c r="I1399" s="170"/>
      <c r="J1399" s="176"/>
      <c r="K1399" s="153"/>
      <c r="L1399" s="170"/>
      <c r="M1399" s="170"/>
      <c r="N1399" s="170"/>
      <c r="O1399" s="170"/>
      <c r="P1399" s="170"/>
      <c r="Q1399" s="158" t="str">
        <f t="shared" si="55"/>
        <v/>
      </c>
      <c r="R1399" s="159" t="str">
        <f t="shared" si="56"/>
        <v/>
      </c>
      <c r="S1399" s="156"/>
      <c r="T1399" s="157"/>
      <c r="U1399" s="157"/>
      <c r="V1399" s="143"/>
    </row>
    <row r="1400" spans="1:22" ht="15" customHeight="1" x14ac:dyDescent="0.25">
      <c r="A1400" s="152">
        <f t="shared" si="57"/>
        <v>1394</v>
      </c>
      <c r="B1400" s="170"/>
      <c r="C1400" s="170"/>
      <c r="D1400" s="170"/>
      <c r="E1400" s="170"/>
      <c r="F1400" s="170"/>
      <c r="G1400" s="175"/>
      <c r="H1400" s="175"/>
      <c r="I1400" s="170"/>
      <c r="J1400" s="176"/>
      <c r="K1400" s="153"/>
      <c r="L1400" s="170"/>
      <c r="M1400" s="170"/>
      <c r="N1400" s="170"/>
      <c r="O1400" s="170"/>
      <c r="P1400" s="170"/>
      <c r="Q1400" s="158" t="str">
        <f t="shared" si="55"/>
        <v/>
      </c>
      <c r="R1400" s="159" t="str">
        <f t="shared" si="56"/>
        <v/>
      </c>
      <c r="S1400" s="156"/>
      <c r="T1400" s="157"/>
      <c r="U1400" s="157"/>
      <c r="V1400" s="143"/>
    </row>
    <row r="1401" spans="1:22" ht="15" customHeight="1" x14ac:dyDescent="0.25">
      <c r="A1401" s="152">
        <f t="shared" si="57"/>
        <v>1395</v>
      </c>
      <c r="B1401" s="170"/>
      <c r="C1401" s="170"/>
      <c r="D1401" s="170"/>
      <c r="E1401" s="170"/>
      <c r="F1401" s="170"/>
      <c r="G1401" s="175"/>
      <c r="H1401" s="175"/>
      <c r="I1401" s="170"/>
      <c r="J1401" s="176"/>
      <c r="K1401" s="153"/>
      <c r="L1401" s="170"/>
      <c r="M1401" s="170"/>
      <c r="N1401" s="170"/>
      <c r="O1401" s="170"/>
      <c r="P1401" s="170"/>
      <c r="Q1401" s="158" t="str">
        <f t="shared" si="55"/>
        <v/>
      </c>
      <c r="R1401" s="159" t="str">
        <f t="shared" si="56"/>
        <v/>
      </c>
      <c r="S1401" s="156"/>
      <c r="T1401" s="157"/>
      <c r="U1401" s="157"/>
      <c r="V1401" s="143"/>
    </row>
    <row r="1402" spans="1:22" ht="15" customHeight="1" x14ac:dyDescent="0.25">
      <c r="A1402" s="152">
        <f t="shared" si="57"/>
        <v>1396</v>
      </c>
      <c r="B1402" s="170"/>
      <c r="C1402" s="170"/>
      <c r="D1402" s="170"/>
      <c r="E1402" s="170"/>
      <c r="F1402" s="170"/>
      <c r="G1402" s="175"/>
      <c r="H1402" s="175"/>
      <c r="I1402" s="170"/>
      <c r="J1402" s="176"/>
      <c r="K1402" s="153"/>
      <c r="L1402" s="170"/>
      <c r="M1402" s="170"/>
      <c r="N1402" s="170"/>
      <c r="O1402" s="170"/>
      <c r="P1402" s="170"/>
      <c r="Q1402" s="158" t="str">
        <f t="shared" si="55"/>
        <v/>
      </c>
      <c r="R1402" s="159" t="str">
        <f t="shared" si="56"/>
        <v/>
      </c>
      <c r="S1402" s="156"/>
      <c r="T1402" s="157"/>
      <c r="U1402" s="157"/>
      <c r="V1402" s="143"/>
    </row>
    <row r="1403" spans="1:22" ht="15" customHeight="1" x14ac:dyDescent="0.25">
      <c r="A1403" s="152">
        <f t="shared" si="57"/>
        <v>1397</v>
      </c>
      <c r="B1403" s="170"/>
      <c r="C1403" s="170"/>
      <c r="D1403" s="170"/>
      <c r="E1403" s="170"/>
      <c r="F1403" s="170"/>
      <c r="G1403" s="175"/>
      <c r="H1403" s="175"/>
      <c r="I1403" s="170"/>
      <c r="J1403" s="176"/>
      <c r="K1403" s="153"/>
      <c r="L1403" s="170"/>
      <c r="M1403" s="170"/>
      <c r="N1403" s="170"/>
      <c r="O1403" s="170"/>
      <c r="P1403" s="170"/>
      <c r="Q1403" s="158" t="str">
        <f t="shared" si="55"/>
        <v/>
      </c>
      <c r="R1403" s="159" t="str">
        <f t="shared" si="56"/>
        <v/>
      </c>
      <c r="S1403" s="156"/>
      <c r="T1403" s="157"/>
      <c r="U1403" s="157"/>
      <c r="V1403" s="143"/>
    </row>
    <row r="1404" spans="1:22" ht="15" customHeight="1" x14ac:dyDescent="0.25">
      <c r="A1404" s="152">
        <f t="shared" si="57"/>
        <v>1398</v>
      </c>
      <c r="B1404" s="170"/>
      <c r="C1404" s="170"/>
      <c r="D1404" s="170"/>
      <c r="E1404" s="170"/>
      <c r="F1404" s="170"/>
      <c r="G1404" s="175"/>
      <c r="H1404" s="175"/>
      <c r="I1404" s="170"/>
      <c r="J1404" s="176"/>
      <c r="K1404" s="153"/>
      <c r="L1404" s="170"/>
      <c r="M1404" s="170"/>
      <c r="N1404" s="170"/>
      <c r="O1404" s="170"/>
      <c r="P1404" s="170"/>
      <c r="Q1404" s="158" t="str">
        <f t="shared" si="55"/>
        <v/>
      </c>
      <c r="R1404" s="159" t="str">
        <f t="shared" si="56"/>
        <v/>
      </c>
      <c r="S1404" s="156"/>
      <c r="T1404" s="157"/>
      <c r="U1404" s="157"/>
      <c r="V1404" s="143"/>
    </row>
    <row r="1405" spans="1:22" ht="15" customHeight="1" x14ac:dyDescent="0.25">
      <c r="A1405" s="152">
        <f t="shared" si="57"/>
        <v>1399</v>
      </c>
      <c r="B1405" s="170"/>
      <c r="C1405" s="170"/>
      <c r="D1405" s="170"/>
      <c r="E1405" s="170"/>
      <c r="F1405" s="170"/>
      <c r="G1405" s="175"/>
      <c r="H1405" s="175"/>
      <c r="I1405" s="170"/>
      <c r="J1405" s="176"/>
      <c r="K1405" s="153"/>
      <c r="L1405" s="170"/>
      <c r="M1405" s="170"/>
      <c r="N1405" s="170"/>
      <c r="O1405" s="170"/>
      <c r="P1405" s="170"/>
      <c r="Q1405" s="158" t="str">
        <f t="shared" si="55"/>
        <v/>
      </c>
      <c r="R1405" s="159" t="str">
        <f t="shared" si="56"/>
        <v/>
      </c>
      <c r="S1405" s="156"/>
      <c r="T1405" s="157"/>
      <c r="U1405" s="157"/>
      <c r="V1405" s="143"/>
    </row>
    <row r="1406" spans="1:22" ht="15" customHeight="1" x14ac:dyDescent="0.25">
      <c r="A1406" s="152">
        <f t="shared" si="57"/>
        <v>1400</v>
      </c>
      <c r="B1406" s="170"/>
      <c r="C1406" s="170"/>
      <c r="D1406" s="170"/>
      <c r="E1406" s="170"/>
      <c r="F1406" s="170"/>
      <c r="G1406" s="175"/>
      <c r="H1406" s="175"/>
      <c r="I1406" s="170"/>
      <c r="J1406" s="176"/>
      <c r="K1406" s="153"/>
      <c r="L1406" s="170"/>
      <c r="M1406" s="170"/>
      <c r="N1406" s="170"/>
      <c r="O1406" s="170"/>
      <c r="P1406" s="170"/>
      <c r="Q1406" s="158" t="str">
        <f t="shared" si="55"/>
        <v/>
      </c>
      <c r="R1406" s="159" t="str">
        <f t="shared" si="56"/>
        <v/>
      </c>
      <c r="S1406" s="156"/>
      <c r="T1406" s="157"/>
      <c r="U1406" s="157"/>
      <c r="V1406" s="143"/>
    </row>
    <row r="1407" spans="1:22" ht="15" customHeight="1" x14ac:dyDescent="0.25">
      <c r="A1407" s="152">
        <f t="shared" si="57"/>
        <v>1401</v>
      </c>
      <c r="B1407" s="170"/>
      <c r="C1407" s="170"/>
      <c r="D1407" s="170"/>
      <c r="E1407" s="170"/>
      <c r="F1407" s="170"/>
      <c r="G1407" s="175"/>
      <c r="H1407" s="175"/>
      <c r="I1407" s="170"/>
      <c r="J1407" s="176"/>
      <c r="K1407" s="153"/>
      <c r="L1407" s="170"/>
      <c r="M1407" s="170"/>
      <c r="N1407" s="170"/>
      <c r="O1407" s="170"/>
      <c r="P1407" s="170"/>
      <c r="Q1407" s="158" t="str">
        <f t="shared" si="55"/>
        <v/>
      </c>
      <c r="R1407" s="159" t="str">
        <f t="shared" si="56"/>
        <v/>
      </c>
      <c r="S1407" s="156"/>
      <c r="T1407" s="157"/>
      <c r="U1407" s="157"/>
      <c r="V1407" s="143"/>
    </row>
    <row r="1408" spans="1:22" ht="15" customHeight="1" x14ac:dyDescent="0.25">
      <c r="A1408" s="152">
        <f t="shared" si="57"/>
        <v>1402</v>
      </c>
      <c r="B1408" s="170"/>
      <c r="C1408" s="170"/>
      <c r="D1408" s="170"/>
      <c r="E1408" s="170"/>
      <c r="F1408" s="170"/>
      <c r="G1408" s="175"/>
      <c r="H1408" s="175"/>
      <c r="I1408" s="170"/>
      <c r="J1408" s="176"/>
      <c r="K1408" s="153"/>
      <c r="L1408" s="170"/>
      <c r="M1408" s="170"/>
      <c r="N1408" s="170"/>
      <c r="O1408" s="170"/>
      <c r="P1408" s="170"/>
      <c r="Q1408" s="158" t="str">
        <f t="shared" si="55"/>
        <v/>
      </c>
      <c r="R1408" s="159" t="str">
        <f t="shared" si="56"/>
        <v/>
      </c>
      <c r="S1408" s="156"/>
      <c r="T1408" s="157"/>
      <c r="U1408" s="157"/>
      <c r="V1408" s="143"/>
    </row>
    <row r="1409" spans="1:22" ht="15" customHeight="1" x14ac:dyDescent="0.25">
      <c r="A1409" s="152">
        <f t="shared" si="57"/>
        <v>1403</v>
      </c>
      <c r="B1409" s="170"/>
      <c r="C1409" s="170"/>
      <c r="D1409" s="170"/>
      <c r="E1409" s="170"/>
      <c r="F1409" s="170"/>
      <c r="G1409" s="175"/>
      <c r="H1409" s="175"/>
      <c r="I1409" s="170"/>
      <c r="J1409" s="176"/>
      <c r="K1409" s="153"/>
      <c r="L1409" s="170"/>
      <c r="M1409" s="170"/>
      <c r="N1409" s="170"/>
      <c r="O1409" s="170"/>
      <c r="P1409" s="170"/>
      <c r="Q1409" s="158" t="str">
        <f t="shared" si="55"/>
        <v/>
      </c>
      <c r="R1409" s="159" t="str">
        <f t="shared" si="56"/>
        <v/>
      </c>
      <c r="S1409" s="156"/>
      <c r="T1409" s="157"/>
      <c r="U1409" s="157"/>
      <c r="V1409" s="143"/>
    </row>
    <row r="1410" spans="1:22" ht="15" customHeight="1" x14ac:dyDescent="0.25">
      <c r="A1410" s="152">
        <f t="shared" si="57"/>
        <v>1404</v>
      </c>
      <c r="B1410" s="170"/>
      <c r="C1410" s="170"/>
      <c r="D1410" s="170"/>
      <c r="E1410" s="170"/>
      <c r="F1410" s="170"/>
      <c r="G1410" s="175"/>
      <c r="H1410" s="175"/>
      <c r="I1410" s="170"/>
      <c r="J1410" s="176"/>
      <c r="K1410" s="153"/>
      <c r="L1410" s="170"/>
      <c r="M1410" s="170"/>
      <c r="N1410" s="170"/>
      <c r="O1410" s="170"/>
      <c r="P1410" s="170"/>
      <c r="Q1410" s="158" t="str">
        <f t="shared" si="55"/>
        <v/>
      </c>
      <c r="R1410" s="159" t="str">
        <f t="shared" si="56"/>
        <v/>
      </c>
      <c r="S1410" s="156"/>
      <c r="T1410" s="157"/>
      <c r="U1410" s="157"/>
      <c r="V1410" s="143"/>
    </row>
    <row r="1411" spans="1:22" ht="15" customHeight="1" x14ac:dyDescent="0.25">
      <c r="A1411" s="152">
        <f t="shared" si="57"/>
        <v>1405</v>
      </c>
      <c r="B1411" s="170"/>
      <c r="C1411" s="170"/>
      <c r="D1411" s="170"/>
      <c r="E1411" s="170"/>
      <c r="F1411" s="170"/>
      <c r="G1411" s="175"/>
      <c r="H1411" s="175"/>
      <c r="I1411" s="170"/>
      <c r="J1411" s="176"/>
      <c r="K1411" s="153"/>
      <c r="L1411" s="170"/>
      <c r="M1411" s="170"/>
      <c r="N1411" s="170"/>
      <c r="O1411" s="170"/>
      <c r="P1411" s="170"/>
      <c r="Q1411" s="158" t="str">
        <f t="shared" si="55"/>
        <v/>
      </c>
      <c r="R1411" s="159" t="str">
        <f t="shared" si="56"/>
        <v/>
      </c>
      <c r="S1411" s="156"/>
      <c r="T1411" s="157"/>
      <c r="U1411" s="157"/>
      <c r="V1411" s="143"/>
    </row>
    <row r="1412" spans="1:22" ht="15" customHeight="1" x14ac:dyDescent="0.25">
      <c r="A1412" s="152">
        <f t="shared" si="57"/>
        <v>1406</v>
      </c>
      <c r="B1412" s="170"/>
      <c r="C1412" s="170"/>
      <c r="D1412" s="170"/>
      <c r="E1412" s="170"/>
      <c r="F1412" s="170"/>
      <c r="G1412" s="175"/>
      <c r="H1412" s="175"/>
      <c r="I1412" s="170"/>
      <c r="J1412" s="176"/>
      <c r="K1412" s="153"/>
      <c r="L1412" s="170"/>
      <c r="M1412" s="170"/>
      <c r="N1412" s="170"/>
      <c r="O1412" s="170"/>
      <c r="P1412" s="170"/>
      <c r="Q1412" s="158" t="str">
        <f t="shared" si="55"/>
        <v/>
      </c>
      <c r="R1412" s="159" t="str">
        <f t="shared" si="56"/>
        <v/>
      </c>
      <c r="S1412" s="156"/>
      <c r="T1412" s="157"/>
      <c r="U1412" s="157"/>
      <c r="V1412" s="143"/>
    </row>
    <row r="1413" spans="1:22" ht="15" customHeight="1" x14ac:dyDescent="0.25">
      <c r="A1413" s="152">
        <f t="shared" si="57"/>
        <v>1407</v>
      </c>
      <c r="B1413" s="170"/>
      <c r="C1413" s="170"/>
      <c r="D1413" s="170"/>
      <c r="E1413" s="170"/>
      <c r="F1413" s="170"/>
      <c r="G1413" s="175"/>
      <c r="H1413" s="175"/>
      <c r="I1413" s="170"/>
      <c r="J1413" s="176"/>
      <c r="K1413" s="153"/>
      <c r="L1413" s="170"/>
      <c r="M1413" s="170"/>
      <c r="N1413" s="170"/>
      <c r="O1413" s="170"/>
      <c r="P1413" s="170"/>
      <c r="Q1413" s="158" t="str">
        <f t="shared" ref="Q1413:Q1476" si="58">IF($B1413="","",IF(COUNTIF($L1413:$P1413,"=Yes")&gt;0,"Yes","No"))</f>
        <v/>
      </c>
      <c r="R1413" s="159" t="str">
        <f t="shared" ref="R1413:R1476" si="59">IF($B1413="","",IFERROR(IF($Q1413="Yes",$B1413,VLOOKUP($I1413,LE_Inputs,COLUMNS(LE_Inputs),FALSE)),"None"))</f>
        <v/>
      </c>
      <c r="S1413" s="156"/>
      <c r="T1413" s="157"/>
      <c r="U1413" s="157"/>
      <c r="V1413" s="143"/>
    </row>
    <row r="1414" spans="1:22" ht="15" customHeight="1" x14ac:dyDescent="0.25">
      <c r="A1414" s="152">
        <f t="shared" si="57"/>
        <v>1408</v>
      </c>
      <c r="B1414" s="170"/>
      <c r="C1414" s="170"/>
      <c r="D1414" s="170"/>
      <c r="E1414" s="170"/>
      <c r="F1414" s="170"/>
      <c r="G1414" s="175"/>
      <c r="H1414" s="175"/>
      <c r="I1414" s="170"/>
      <c r="J1414" s="176"/>
      <c r="K1414" s="153"/>
      <c r="L1414" s="170"/>
      <c r="M1414" s="170"/>
      <c r="N1414" s="170"/>
      <c r="O1414" s="170"/>
      <c r="P1414" s="170"/>
      <c r="Q1414" s="158" t="str">
        <f t="shared" si="58"/>
        <v/>
      </c>
      <c r="R1414" s="159" t="str">
        <f t="shared" si="59"/>
        <v/>
      </c>
      <c r="S1414" s="156"/>
      <c r="T1414" s="157"/>
      <c r="U1414" s="157"/>
      <c r="V1414" s="143"/>
    </row>
    <row r="1415" spans="1:22" ht="15" customHeight="1" x14ac:dyDescent="0.25">
      <c r="A1415" s="152">
        <f t="shared" si="57"/>
        <v>1409</v>
      </c>
      <c r="B1415" s="170"/>
      <c r="C1415" s="170"/>
      <c r="D1415" s="170"/>
      <c r="E1415" s="170"/>
      <c r="F1415" s="170"/>
      <c r="G1415" s="175"/>
      <c r="H1415" s="175"/>
      <c r="I1415" s="170"/>
      <c r="J1415" s="176"/>
      <c r="K1415" s="153"/>
      <c r="L1415" s="170"/>
      <c r="M1415" s="170"/>
      <c r="N1415" s="170"/>
      <c r="O1415" s="170"/>
      <c r="P1415" s="170"/>
      <c r="Q1415" s="158" t="str">
        <f t="shared" si="58"/>
        <v/>
      </c>
      <c r="R1415" s="159" t="str">
        <f t="shared" si="59"/>
        <v/>
      </c>
      <c r="S1415" s="156"/>
      <c r="T1415" s="157"/>
      <c r="U1415" s="157"/>
      <c r="V1415" s="143"/>
    </row>
    <row r="1416" spans="1:22" ht="15" customHeight="1" x14ac:dyDescent="0.25">
      <c r="A1416" s="152">
        <f t="shared" si="57"/>
        <v>1410</v>
      </c>
      <c r="B1416" s="170"/>
      <c r="C1416" s="170"/>
      <c r="D1416" s="170"/>
      <c r="E1416" s="170"/>
      <c r="F1416" s="170"/>
      <c r="G1416" s="175"/>
      <c r="H1416" s="175"/>
      <c r="I1416" s="170"/>
      <c r="J1416" s="176"/>
      <c r="K1416" s="153"/>
      <c r="L1416" s="170"/>
      <c r="M1416" s="170"/>
      <c r="N1416" s="170"/>
      <c r="O1416" s="170"/>
      <c r="P1416" s="170"/>
      <c r="Q1416" s="158" t="str">
        <f t="shared" si="58"/>
        <v/>
      </c>
      <c r="R1416" s="159" t="str">
        <f t="shared" si="59"/>
        <v/>
      </c>
      <c r="S1416" s="156"/>
      <c r="T1416" s="157"/>
      <c r="U1416" s="157"/>
      <c r="V1416" s="143"/>
    </row>
    <row r="1417" spans="1:22" ht="15" customHeight="1" x14ac:dyDescent="0.25">
      <c r="A1417" s="152">
        <f t="shared" si="57"/>
        <v>1411</v>
      </c>
      <c r="B1417" s="170"/>
      <c r="C1417" s="170"/>
      <c r="D1417" s="170"/>
      <c r="E1417" s="170"/>
      <c r="F1417" s="170"/>
      <c r="G1417" s="175"/>
      <c r="H1417" s="175"/>
      <c r="I1417" s="170"/>
      <c r="J1417" s="176"/>
      <c r="K1417" s="153"/>
      <c r="L1417" s="170"/>
      <c r="M1417" s="170"/>
      <c r="N1417" s="170"/>
      <c r="O1417" s="170"/>
      <c r="P1417" s="170"/>
      <c r="Q1417" s="158" t="str">
        <f t="shared" si="58"/>
        <v/>
      </c>
      <c r="R1417" s="159" t="str">
        <f t="shared" si="59"/>
        <v/>
      </c>
      <c r="S1417" s="156"/>
      <c r="T1417" s="157"/>
      <c r="U1417" s="157"/>
      <c r="V1417" s="143"/>
    </row>
    <row r="1418" spans="1:22" ht="15" customHeight="1" x14ac:dyDescent="0.25">
      <c r="A1418" s="152">
        <f t="shared" si="57"/>
        <v>1412</v>
      </c>
      <c r="B1418" s="170"/>
      <c r="C1418" s="170"/>
      <c r="D1418" s="170"/>
      <c r="E1418" s="170"/>
      <c r="F1418" s="170"/>
      <c r="G1418" s="175"/>
      <c r="H1418" s="175"/>
      <c r="I1418" s="170"/>
      <c r="J1418" s="176"/>
      <c r="K1418" s="153"/>
      <c r="L1418" s="170"/>
      <c r="M1418" s="170"/>
      <c r="N1418" s="170"/>
      <c r="O1418" s="170"/>
      <c r="P1418" s="170"/>
      <c r="Q1418" s="158" t="str">
        <f t="shared" si="58"/>
        <v/>
      </c>
      <c r="R1418" s="159" t="str">
        <f t="shared" si="59"/>
        <v/>
      </c>
      <c r="S1418" s="156"/>
      <c r="T1418" s="157"/>
      <c r="U1418" s="157"/>
      <c r="V1418" s="143"/>
    </row>
    <row r="1419" spans="1:22" ht="15" customHeight="1" x14ac:dyDescent="0.25">
      <c r="A1419" s="152">
        <f t="shared" si="57"/>
        <v>1413</v>
      </c>
      <c r="B1419" s="170"/>
      <c r="C1419" s="170"/>
      <c r="D1419" s="170"/>
      <c r="E1419" s="170"/>
      <c r="F1419" s="170"/>
      <c r="G1419" s="175"/>
      <c r="H1419" s="175"/>
      <c r="I1419" s="170"/>
      <c r="J1419" s="176"/>
      <c r="K1419" s="153"/>
      <c r="L1419" s="170"/>
      <c r="M1419" s="170"/>
      <c r="N1419" s="170"/>
      <c r="O1419" s="170"/>
      <c r="P1419" s="170"/>
      <c r="Q1419" s="158" t="str">
        <f t="shared" si="58"/>
        <v/>
      </c>
      <c r="R1419" s="159" t="str">
        <f t="shared" si="59"/>
        <v/>
      </c>
      <c r="S1419" s="156"/>
      <c r="T1419" s="157"/>
      <c r="U1419" s="157"/>
      <c r="V1419" s="143"/>
    </row>
    <row r="1420" spans="1:22" ht="15" customHeight="1" x14ac:dyDescent="0.25">
      <c r="A1420" s="152">
        <f t="shared" si="57"/>
        <v>1414</v>
      </c>
      <c r="B1420" s="170"/>
      <c r="C1420" s="170"/>
      <c r="D1420" s="170"/>
      <c r="E1420" s="170"/>
      <c r="F1420" s="170"/>
      <c r="G1420" s="175"/>
      <c r="H1420" s="175"/>
      <c r="I1420" s="170"/>
      <c r="J1420" s="176"/>
      <c r="K1420" s="153"/>
      <c r="L1420" s="170"/>
      <c r="M1420" s="170"/>
      <c r="N1420" s="170"/>
      <c r="O1420" s="170"/>
      <c r="P1420" s="170"/>
      <c r="Q1420" s="158" t="str">
        <f t="shared" si="58"/>
        <v/>
      </c>
      <c r="R1420" s="159" t="str">
        <f t="shared" si="59"/>
        <v/>
      </c>
      <c r="S1420" s="156"/>
      <c r="T1420" s="157"/>
      <c r="U1420" s="157"/>
      <c r="V1420" s="143"/>
    </row>
    <row r="1421" spans="1:22" ht="15" customHeight="1" x14ac:dyDescent="0.25">
      <c r="A1421" s="152">
        <f t="shared" si="57"/>
        <v>1415</v>
      </c>
      <c r="B1421" s="170"/>
      <c r="C1421" s="170"/>
      <c r="D1421" s="170"/>
      <c r="E1421" s="170"/>
      <c r="F1421" s="170"/>
      <c r="G1421" s="175"/>
      <c r="H1421" s="175"/>
      <c r="I1421" s="170"/>
      <c r="J1421" s="176"/>
      <c r="K1421" s="153"/>
      <c r="L1421" s="170"/>
      <c r="M1421" s="170"/>
      <c r="N1421" s="170"/>
      <c r="O1421" s="170"/>
      <c r="P1421" s="170"/>
      <c r="Q1421" s="158" t="str">
        <f t="shared" si="58"/>
        <v/>
      </c>
      <c r="R1421" s="159" t="str">
        <f t="shared" si="59"/>
        <v/>
      </c>
      <c r="S1421" s="156"/>
      <c r="T1421" s="157"/>
      <c r="U1421" s="157"/>
      <c r="V1421" s="143"/>
    </row>
    <row r="1422" spans="1:22" ht="15" customHeight="1" x14ac:dyDescent="0.25">
      <c r="A1422" s="152">
        <f t="shared" si="57"/>
        <v>1416</v>
      </c>
      <c r="B1422" s="170"/>
      <c r="C1422" s="170"/>
      <c r="D1422" s="170"/>
      <c r="E1422" s="170"/>
      <c r="F1422" s="170"/>
      <c r="G1422" s="175"/>
      <c r="H1422" s="175"/>
      <c r="I1422" s="170"/>
      <c r="J1422" s="176"/>
      <c r="K1422" s="153"/>
      <c r="L1422" s="170"/>
      <c r="M1422" s="170"/>
      <c r="N1422" s="170"/>
      <c r="O1422" s="170"/>
      <c r="P1422" s="170"/>
      <c r="Q1422" s="158" t="str">
        <f t="shared" si="58"/>
        <v/>
      </c>
      <c r="R1422" s="159" t="str">
        <f t="shared" si="59"/>
        <v/>
      </c>
      <c r="S1422" s="156"/>
      <c r="T1422" s="157"/>
      <c r="U1422" s="157"/>
      <c r="V1422" s="143"/>
    </row>
    <row r="1423" spans="1:22" ht="15" customHeight="1" x14ac:dyDescent="0.25">
      <c r="A1423" s="152">
        <f t="shared" si="57"/>
        <v>1417</v>
      </c>
      <c r="B1423" s="170"/>
      <c r="C1423" s="170"/>
      <c r="D1423" s="170"/>
      <c r="E1423" s="170"/>
      <c r="F1423" s="170"/>
      <c r="G1423" s="175"/>
      <c r="H1423" s="175"/>
      <c r="I1423" s="170"/>
      <c r="J1423" s="176"/>
      <c r="K1423" s="153"/>
      <c r="L1423" s="170"/>
      <c r="M1423" s="170"/>
      <c r="N1423" s="170"/>
      <c r="O1423" s="170"/>
      <c r="P1423" s="170"/>
      <c r="Q1423" s="158" t="str">
        <f t="shared" si="58"/>
        <v/>
      </c>
      <c r="R1423" s="159" t="str">
        <f t="shared" si="59"/>
        <v/>
      </c>
      <c r="S1423" s="156"/>
      <c r="T1423" s="157"/>
      <c r="U1423" s="157"/>
      <c r="V1423" s="143"/>
    </row>
    <row r="1424" spans="1:22" ht="15" customHeight="1" x14ac:dyDescent="0.25">
      <c r="A1424" s="152">
        <f t="shared" si="57"/>
        <v>1418</v>
      </c>
      <c r="B1424" s="170"/>
      <c r="C1424" s="170"/>
      <c r="D1424" s="170"/>
      <c r="E1424" s="170"/>
      <c r="F1424" s="170"/>
      <c r="G1424" s="175"/>
      <c r="H1424" s="175"/>
      <c r="I1424" s="170"/>
      <c r="J1424" s="176"/>
      <c r="K1424" s="153"/>
      <c r="L1424" s="170"/>
      <c r="M1424" s="170"/>
      <c r="N1424" s="170"/>
      <c r="O1424" s="170"/>
      <c r="P1424" s="170"/>
      <c r="Q1424" s="158" t="str">
        <f t="shared" si="58"/>
        <v/>
      </c>
      <c r="R1424" s="159" t="str">
        <f t="shared" si="59"/>
        <v/>
      </c>
      <c r="S1424" s="156"/>
      <c r="T1424" s="157"/>
      <c r="U1424" s="157"/>
      <c r="V1424" s="143"/>
    </row>
    <row r="1425" spans="1:22" ht="15" customHeight="1" x14ac:dyDescent="0.25">
      <c r="A1425" s="152">
        <f t="shared" si="57"/>
        <v>1419</v>
      </c>
      <c r="B1425" s="170"/>
      <c r="C1425" s="170"/>
      <c r="D1425" s="170"/>
      <c r="E1425" s="170"/>
      <c r="F1425" s="170"/>
      <c r="G1425" s="175"/>
      <c r="H1425" s="175"/>
      <c r="I1425" s="170"/>
      <c r="J1425" s="176"/>
      <c r="K1425" s="153"/>
      <c r="L1425" s="170"/>
      <c r="M1425" s="170"/>
      <c r="N1425" s="170"/>
      <c r="O1425" s="170"/>
      <c r="P1425" s="170"/>
      <c r="Q1425" s="158" t="str">
        <f t="shared" si="58"/>
        <v/>
      </c>
      <c r="R1425" s="159" t="str">
        <f t="shared" si="59"/>
        <v/>
      </c>
      <c r="S1425" s="156"/>
      <c r="T1425" s="157"/>
      <c r="U1425" s="157"/>
      <c r="V1425" s="143"/>
    </row>
    <row r="1426" spans="1:22" ht="15" customHeight="1" x14ac:dyDescent="0.25">
      <c r="A1426" s="152">
        <f t="shared" si="57"/>
        <v>1420</v>
      </c>
      <c r="B1426" s="170"/>
      <c r="C1426" s="170"/>
      <c r="D1426" s="170"/>
      <c r="E1426" s="170"/>
      <c r="F1426" s="170"/>
      <c r="G1426" s="175"/>
      <c r="H1426" s="175"/>
      <c r="I1426" s="170"/>
      <c r="J1426" s="176"/>
      <c r="K1426" s="153"/>
      <c r="L1426" s="170"/>
      <c r="M1426" s="170"/>
      <c r="N1426" s="170"/>
      <c r="O1426" s="170"/>
      <c r="P1426" s="170"/>
      <c r="Q1426" s="158" t="str">
        <f t="shared" si="58"/>
        <v/>
      </c>
      <c r="R1426" s="159" t="str">
        <f t="shared" si="59"/>
        <v/>
      </c>
      <c r="S1426" s="156"/>
      <c r="T1426" s="157"/>
      <c r="U1426" s="157"/>
      <c r="V1426" s="143"/>
    </row>
    <row r="1427" spans="1:22" ht="15" customHeight="1" x14ac:dyDescent="0.25">
      <c r="A1427" s="152">
        <f t="shared" si="57"/>
        <v>1421</v>
      </c>
      <c r="B1427" s="170"/>
      <c r="C1427" s="170"/>
      <c r="D1427" s="170"/>
      <c r="E1427" s="170"/>
      <c r="F1427" s="170"/>
      <c r="G1427" s="175"/>
      <c r="H1427" s="175"/>
      <c r="I1427" s="170"/>
      <c r="J1427" s="176"/>
      <c r="K1427" s="153"/>
      <c r="L1427" s="170"/>
      <c r="M1427" s="170"/>
      <c r="N1427" s="170"/>
      <c r="O1427" s="170"/>
      <c r="P1427" s="170"/>
      <c r="Q1427" s="158" t="str">
        <f t="shared" si="58"/>
        <v/>
      </c>
      <c r="R1427" s="159" t="str">
        <f t="shared" si="59"/>
        <v/>
      </c>
      <c r="S1427" s="156"/>
      <c r="T1427" s="157"/>
      <c r="U1427" s="157"/>
      <c r="V1427" s="143"/>
    </row>
    <row r="1428" spans="1:22" ht="15" customHeight="1" x14ac:dyDescent="0.25">
      <c r="A1428" s="152">
        <f t="shared" si="57"/>
        <v>1422</v>
      </c>
      <c r="B1428" s="170"/>
      <c r="C1428" s="170"/>
      <c r="D1428" s="170"/>
      <c r="E1428" s="170"/>
      <c r="F1428" s="170"/>
      <c r="G1428" s="175"/>
      <c r="H1428" s="175"/>
      <c r="I1428" s="170"/>
      <c r="J1428" s="176"/>
      <c r="K1428" s="153"/>
      <c r="L1428" s="170"/>
      <c r="M1428" s="170"/>
      <c r="N1428" s="170"/>
      <c r="O1428" s="170"/>
      <c r="P1428" s="170"/>
      <c r="Q1428" s="158" t="str">
        <f t="shared" si="58"/>
        <v/>
      </c>
      <c r="R1428" s="159" t="str">
        <f t="shared" si="59"/>
        <v/>
      </c>
      <c r="S1428" s="156"/>
      <c r="T1428" s="157"/>
      <c r="U1428" s="157"/>
      <c r="V1428" s="143"/>
    </row>
    <row r="1429" spans="1:22" ht="15" customHeight="1" x14ac:dyDescent="0.25">
      <c r="A1429" s="152">
        <f t="shared" si="57"/>
        <v>1423</v>
      </c>
      <c r="B1429" s="170"/>
      <c r="C1429" s="170"/>
      <c r="D1429" s="170"/>
      <c r="E1429" s="170"/>
      <c r="F1429" s="170"/>
      <c r="G1429" s="175"/>
      <c r="H1429" s="175"/>
      <c r="I1429" s="170"/>
      <c r="J1429" s="176"/>
      <c r="K1429" s="153"/>
      <c r="L1429" s="170"/>
      <c r="M1429" s="170"/>
      <c r="N1429" s="170"/>
      <c r="O1429" s="170"/>
      <c r="P1429" s="170"/>
      <c r="Q1429" s="158" t="str">
        <f t="shared" si="58"/>
        <v/>
      </c>
      <c r="R1429" s="159" t="str">
        <f t="shared" si="59"/>
        <v/>
      </c>
      <c r="S1429" s="156"/>
      <c r="T1429" s="157"/>
      <c r="U1429" s="157"/>
      <c r="V1429" s="143"/>
    </row>
    <row r="1430" spans="1:22" ht="15" customHeight="1" x14ac:dyDescent="0.25">
      <c r="A1430" s="152">
        <f t="shared" si="57"/>
        <v>1424</v>
      </c>
      <c r="B1430" s="170"/>
      <c r="C1430" s="170"/>
      <c r="D1430" s="170"/>
      <c r="E1430" s="170"/>
      <c r="F1430" s="170"/>
      <c r="G1430" s="175"/>
      <c r="H1430" s="175"/>
      <c r="I1430" s="170"/>
      <c r="J1430" s="176"/>
      <c r="K1430" s="153"/>
      <c r="L1430" s="170"/>
      <c r="M1430" s="170"/>
      <c r="N1430" s="170"/>
      <c r="O1430" s="170"/>
      <c r="P1430" s="170"/>
      <c r="Q1430" s="158" t="str">
        <f t="shared" si="58"/>
        <v/>
      </c>
      <c r="R1430" s="159" t="str">
        <f t="shared" si="59"/>
        <v/>
      </c>
      <c r="S1430" s="156"/>
      <c r="T1430" s="157"/>
      <c r="U1430" s="157"/>
      <c r="V1430" s="143"/>
    </row>
    <row r="1431" spans="1:22" ht="15" customHeight="1" x14ac:dyDescent="0.25">
      <c r="A1431" s="152">
        <f t="shared" si="57"/>
        <v>1425</v>
      </c>
      <c r="B1431" s="170"/>
      <c r="C1431" s="170"/>
      <c r="D1431" s="170"/>
      <c r="E1431" s="170"/>
      <c r="F1431" s="170"/>
      <c r="G1431" s="175"/>
      <c r="H1431" s="175"/>
      <c r="I1431" s="170"/>
      <c r="J1431" s="176"/>
      <c r="K1431" s="153"/>
      <c r="L1431" s="170"/>
      <c r="M1431" s="170"/>
      <c r="N1431" s="170"/>
      <c r="O1431" s="170"/>
      <c r="P1431" s="170"/>
      <c r="Q1431" s="158" t="str">
        <f t="shared" si="58"/>
        <v/>
      </c>
      <c r="R1431" s="159" t="str">
        <f t="shared" si="59"/>
        <v/>
      </c>
      <c r="S1431" s="156"/>
      <c r="T1431" s="157"/>
      <c r="U1431" s="157"/>
      <c r="V1431" s="143"/>
    </row>
    <row r="1432" spans="1:22" ht="15" customHeight="1" x14ac:dyDescent="0.25">
      <c r="A1432" s="152">
        <f t="shared" si="57"/>
        <v>1426</v>
      </c>
      <c r="B1432" s="170"/>
      <c r="C1432" s="170"/>
      <c r="D1432" s="170"/>
      <c r="E1432" s="170"/>
      <c r="F1432" s="170"/>
      <c r="G1432" s="175"/>
      <c r="H1432" s="175"/>
      <c r="I1432" s="170"/>
      <c r="J1432" s="176"/>
      <c r="K1432" s="153"/>
      <c r="L1432" s="170"/>
      <c r="M1432" s="170"/>
      <c r="N1432" s="170"/>
      <c r="O1432" s="170"/>
      <c r="P1432" s="170"/>
      <c r="Q1432" s="158" t="str">
        <f t="shared" si="58"/>
        <v/>
      </c>
      <c r="R1432" s="159" t="str">
        <f t="shared" si="59"/>
        <v/>
      </c>
      <c r="S1432" s="156"/>
      <c r="T1432" s="157"/>
      <c r="U1432" s="157"/>
      <c r="V1432" s="143"/>
    </row>
    <row r="1433" spans="1:22" ht="15" customHeight="1" x14ac:dyDescent="0.25">
      <c r="A1433" s="152">
        <f t="shared" si="57"/>
        <v>1427</v>
      </c>
      <c r="B1433" s="170"/>
      <c r="C1433" s="170"/>
      <c r="D1433" s="170"/>
      <c r="E1433" s="170"/>
      <c r="F1433" s="170"/>
      <c r="G1433" s="175"/>
      <c r="H1433" s="175"/>
      <c r="I1433" s="170"/>
      <c r="J1433" s="176"/>
      <c r="K1433" s="153"/>
      <c r="L1433" s="170"/>
      <c r="M1433" s="170"/>
      <c r="N1433" s="170"/>
      <c r="O1433" s="170"/>
      <c r="P1433" s="170"/>
      <c r="Q1433" s="158" t="str">
        <f t="shared" si="58"/>
        <v/>
      </c>
      <c r="R1433" s="159" t="str">
        <f t="shared" si="59"/>
        <v/>
      </c>
      <c r="S1433" s="156"/>
      <c r="T1433" s="157"/>
      <c r="U1433" s="157"/>
      <c r="V1433" s="143"/>
    </row>
    <row r="1434" spans="1:22" ht="15" customHeight="1" x14ac:dyDescent="0.25">
      <c r="A1434" s="152">
        <f t="shared" si="57"/>
        <v>1428</v>
      </c>
      <c r="B1434" s="170"/>
      <c r="C1434" s="170"/>
      <c r="D1434" s="170"/>
      <c r="E1434" s="170"/>
      <c r="F1434" s="170"/>
      <c r="G1434" s="175"/>
      <c r="H1434" s="175"/>
      <c r="I1434" s="170"/>
      <c r="J1434" s="176"/>
      <c r="K1434" s="153"/>
      <c r="L1434" s="170"/>
      <c r="M1434" s="170"/>
      <c r="N1434" s="170"/>
      <c r="O1434" s="170"/>
      <c r="P1434" s="170"/>
      <c r="Q1434" s="158" t="str">
        <f t="shared" si="58"/>
        <v/>
      </c>
      <c r="R1434" s="159" t="str">
        <f t="shared" si="59"/>
        <v/>
      </c>
      <c r="S1434" s="156"/>
      <c r="T1434" s="157"/>
      <c r="U1434" s="157"/>
      <c r="V1434" s="143"/>
    </row>
    <row r="1435" spans="1:22" ht="15" customHeight="1" x14ac:dyDescent="0.25">
      <c r="A1435" s="152">
        <f t="shared" si="57"/>
        <v>1429</v>
      </c>
      <c r="B1435" s="170"/>
      <c r="C1435" s="170"/>
      <c r="D1435" s="170"/>
      <c r="E1435" s="170"/>
      <c r="F1435" s="170"/>
      <c r="G1435" s="175"/>
      <c r="H1435" s="175"/>
      <c r="I1435" s="170"/>
      <c r="J1435" s="176"/>
      <c r="K1435" s="153"/>
      <c r="L1435" s="170"/>
      <c r="M1435" s="170"/>
      <c r="N1435" s="170"/>
      <c r="O1435" s="170"/>
      <c r="P1435" s="170"/>
      <c r="Q1435" s="158" t="str">
        <f t="shared" si="58"/>
        <v/>
      </c>
      <c r="R1435" s="159" t="str">
        <f t="shared" si="59"/>
        <v/>
      </c>
      <c r="S1435" s="156"/>
      <c r="T1435" s="157"/>
      <c r="U1435" s="157"/>
      <c r="V1435" s="143"/>
    </row>
    <row r="1436" spans="1:22" ht="15" customHeight="1" x14ac:dyDescent="0.25">
      <c r="A1436" s="152">
        <f t="shared" si="57"/>
        <v>1430</v>
      </c>
      <c r="B1436" s="170"/>
      <c r="C1436" s="170"/>
      <c r="D1436" s="170"/>
      <c r="E1436" s="170"/>
      <c r="F1436" s="170"/>
      <c r="G1436" s="175"/>
      <c r="H1436" s="175"/>
      <c r="I1436" s="170"/>
      <c r="J1436" s="176"/>
      <c r="K1436" s="153"/>
      <c r="L1436" s="170"/>
      <c r="M1436" s="170"/>
      <c r="N1436" s="170"/>
      <c r="O1436" s="170"/>
      <c r="P1436" s="170"/>
      <c r="Q1436" s="158" t="str">
        <f t="shared" si="58"/>
        <v/>
      </c>
      <c r="R1436" s="159" t="str">
        <f t="shared" si="59"/>
        <v/>
      </c>
      <c r="S1436" s="156"/>
      <c r="T1436" s="157"/>
      <c r="U1436" s="157"/>
      <c r="V1436" s="143"/>
    </row>
    <row r="1437" spans="1:22" ht="15" customHeight="1" x14ac:dyDescent="0.25">
      <c r="A1437" s="152">
        <f t="shared" si="57"/>
        <v>1431</v>
      </c>
      <c r="B1437" s="170"/>
      <c r="C1437" s="170"/>
      <c r="D1437" s="170"/>
      <c r="E1437" s="170"/>
      <c r="F1437" s="170"/>
      <c r="G1437" s="175"/>
      <c r="H1437" s="175"/>
      <c r="I1437" s="170"/>
      <c r="J1437" s="176"/>
      <c r="K1437" s="153"/>
      <c r="L1437" s="170"/>
      <c r="M1437" s="170"/>
      <c r="N1437" s="170"/>
      <c r="O1437" s="170"/>
      <c r="P1437" s="170"/>
      <c r="Q1437" s="158" t="str">
        <f t="shared" si="58"/>
        <v/>
      </c>
      <c r="R1437" s="159" t="str">
        <f t="shared" si="59"/>
        <v/>
      </c>
      <c r="S1437" s="156"/>
      <c r="T1437" s="157"/>
      <c r="U1437" s="157"/>
      <c r="V1437" s="143"/>
    </row>
    <row r="1438" spans="1:22" ht="15" customHeight="1" x14ac:dyDescent="0.25">
      <c r="A1438" s="152">
        <f t="shared" si="57"/>
        <v>1432</v>
      </c>
      <c r="B1438" s="170"/>
      <c r="C1438" s="170"/>
      <c r="D1438" s="170"/>
      <c r="E1438" s="170"/>
      <c r="F1438" s="170"/>
      <c r="G1438" s="175"/>
      <c r="H1438" s="175"/>
      <c r="I1438" s="170"/>
      <c r="J1438" s="176"/>
      <c r="K1438" s="153"/>
      <c r="L1438" s="170"/>
      <c r="M1438" s="170"/>
      <c r="N1438" s="170"/>
      <c r="O1438" s="170"/>
      <c r="P1438" s="170"/>
      <c r="Q1438" s="158" t="str">
        <f t="shared" si="58"/>
        <v/>
      </c>
      <c r="R1438" s="159" t="str">
        <f t="shared" si="59"/>
        <v/>
      </c>
      <c r="S1438" s="156"/>
      <c r="T1438" s="157"/>
      <c r="U1438" s="157"/>
      <c r="V1438" s="143"/>
    </row>
    <row r="1439" spans="1:22" ht="15" customHeight="1" x14ac:dyDescent="0.25">
      <c r="A1439" s="152">
        <f t="shared" si="57"/>
        <v>1433</v>
      </c>
      <c r="B1439" s="170"/>
      <c r="C1439" s="170"/>
      <c r="D1439" s="170"/>
      <c r="E1439" s="170"/>
      <c r="F1439" s="170"/>
      <c r="G1439" s="175"/>
      <c r="H1439" s="175"/>
      <c r="I1439" s="170"/>
      <c r="J1439" s="176"/>
      <c r="K1439" s="153"/>
      <c r="L1439" s="170"/>
      <c r="M1439" s="170"/>
      <c r="N1439" s="170"/>
      <c r="O1439" s="170"/>
      <c r="P1439" s="170"/>
      <c r="Q1439" s="158" t="str">
        <f t="shared" si="58"/>
        <v/>
      </c>
      <c r="R1439" s="159" t="str">
        <f t="shared" si="59"/>
        <v/>
      </c>
      <c r="S1439" s="156"/>
      <c r="T1439" s="157"/>
      <c r="U1439" s="157"/>
      <c r="V1439" s="143"/>
    </row>
    <row r="1440" spans="1:22" ht="15" customHeight="1" x14ac:dyDescent="0.25">
      <c r="A1440" s="152">
        <f t="shared" si="57"/>
        <v>1434</v>
      </c>
      <c r="B1440" s="170"/>
      <c r="C1440" s="170"/>
      <c r="D1440" s="170"/>
      <c r="E1440" s="170"/>
      <c r="F1440" s="170"/>
      <c r="G1440" s="175"/>
      <c r="H1440" s="175"/>
      <c r="I1440" s="170"/>
      <c r="J1440" s="176"/>
      <c r="K1440" s="153"/>
      <c r="L1440" s="170"/>
      <c r="M1440" s="170"/>
      <c r="N1440" s="170"/>
      <c r="O1440" s="170"/>
      <c r="P1440" s="170"/>
      <c r="Q1440" s="158" t="str">
        <f t="shared" si="58"/>
        <v/>
      </c>
      <c r="R1440" s="159" t="str">
        <f t="shared" si="59"/>
        <v/>
      </c>
      <c r="S1440" s="156"/>
      <c r="T1440" s="157"/>
      <c r="U1440" s="157"/>
      <c r="V1440" s="143"/>
    </row>
    <row r="1441" spans="1:22" ht="15" customHeight="1" x14ac:dyDescent="0.25">
      <c r="A1441" s="152">
        <f t="shared" si="57"/>
        <v>1435</v>
      </c>
      <c r="B1441" s="170"/>
      <c r="C1441" s="170"/>
      <c r="D1441" s="170"/>
      <c r="E1441" s="170"/>
      <c r="F1441" s="170"/>
      <c r="G1441" s="175"/>
      <c r="H1441" s="175"/>
      <c r="I1441" s="170"/>
      <c r="J1441" s="176"/>
      <c r="K1441" s="153"/>
      <c r="L1441" s="170"/>
      <c r="M1441" s="170"/>
      <c r="N1441" s="170"/>
      <c r="O1441" s="170"/>
      <c r="P1441" s="170"/>
      <c r="Q1441" s="158" t="str">
        <f t="shared" si="58"/>
        <v/>
      </c>
      <c r="R1441" s="159" t="str">
        <f t="shared" si="59"/>
        <v/>
      </c>
      <c r="S1441" s="156"/>
      <c r="T1441" s="157"/>
      <c r="U1441" s="157"/>
      <c r="V1441" s="143"/>
    </row>
    <row r="1442" spans="1:22" ht="15" customHeight="1" x14ac:dyDescent="0.25">
      <c r="A1442" s="152">
        <f t="shared" si="57"/>
        <v>1436</v>
      </c>
      <c r="B1442" s="170"/>
      <c r="C1442" s="170"/>
      <c r="D1442" s="170"/>
      <c r="E1442" s="170"/>
      <c r="F1442" s="170"/>
      <c r="G1442" s="175"/>
      <c r="H1442" s="175"/>
      <c r="I1442" s="170"/>
      <c r="J1442" s="176"/>
      <c r="K1442" s="153"/>
      <c r="L1442" s="170"/>
      <c r="M1442" s="170"/>
      <c r="N1442" s="170"/>
      <c r="O1442" s="170"/>
      <c r="P1442" s="170"/>
      <c r="Q1442" s="158" t="str">
        <f t="shared" si="58"/>
        <v/>
      </c>
      <c r="R1442" s="159" t="str">
        <f t="shared" si="59"/>
        <v/>
      </c>
      <c r="S1442" s="156"/>
      <c r="T1442" s="157"/>
      <c r="U1442" s="157"/>
      <c r="V1442" s="143"/>
    </row>
    <row r="1443" spans="1:22" ht="15" customHeight="1" x14ac:dyDescent="0.25">
      <c r="A1443" s="152">
        <f t="shared" si="57"/>
        <v>1437</v>
      </c>
      <c r="B1443" s="170"/>
      <c r="C1443" s="170"/>
      <c r="D1443" s="170"/>
      <c r="E1443" s="170"/>
      <c r="F1443" s="170"/>
      <c r="G1443" s="175"/>
      <c r="H1443" s="175"/>
      <c r="I1443" s="170"/>
      <c r="J1443" s="176"/>
      <c r="K1443" s="153"/>
      <c r="L1443" s="170"/>
      <c r="M1443" s="170"/>
      <c r="N1443" s="170"/>
      <c r="O1443" s="170"/>
      <c r="P1443" s="170"/>
      <c r="Q1443" s="158" t="str">
        <f t="shared" si="58"/>
        <v/>
      </c>
      <c r="R1443" s="159" t="str">
        <f t="shared" si="59"/>
        <v/>
      </c>
      <c r="S1443" s="156"/>
      <c r="T1443" s="157"/>
      <c r="U1443" s="157"/>
      <c r="V1443" s="143"/>
    </row>
    <row r="1444" spans="1:22" ht="15" customHeight="1" x14ac:dyDescent="0.25">
      <c r="A1444" s="152">
        <f t="shared" si="57"/>
        <v>1438</v>
      </c>
      <c r="B1444" s="170"/>
      <c r="C1444" s="170"/>
      <c r="D1444" s="170"/>
      <c r="E1444" s="170"/>
      <c r="F1444" s="170"/>
      <c r="G1444" s="175"/>
      <c r="H1444" s="175"/>
      <c r="I1444" s="170"/>
      <c r="J1444" s="176"/>
      <c r="K1444" s="153"/>
      <c r="L1444" s="170"/>
      <c r="M1444" s="170"/>
      <c r="N1444" s="170"/>
      <c r="O1444" s="170"/>
      <c r="P1444" s="170"/>
      <c r="Q1444" s="158" t="str">
        <f t="shared" si="58"/>
        <v/>
      </c>
      <c r="R1444" s="159" t="str">
        <f t="shared" si="59"/>
        <v/>
      </c>
      <c r="S1444" s="156"/>
      <c r="T1444" s="157"/>
      <c r="U1444" s="157"/>
      <c r="V1444" s="143"/>
    </row>
    <row r="1445" spans="1:22" ht="15" customHeight="1" x14ac:dyDescent="0.25">
      <c r="A1445" s="152">
        <f t="shared" si="57"/>
        <v>1439</v>
      </c>
      <c r="B1445" s="170"/>
      <c r="C1445" s="170"/>
      <c r="D1445" s="170"/>
      <c r="E1445" s="170"/>
      <c r="F1445" s="170"/>
      <c r="G1445" s="175"/>
      <c r="H1445" s="175"/>
      <c r="I1445" s="170"/>
      <c r="J1445" s="176"/>
      <c r="K1445" s="153"/>
      <c r="L1445" s="170"/>
      <c r="M1445" s="170"/>
      <c r="N1445" s="170"/>
      <c r="O1445" s="170"/>
      <c r="P1445" s="170"/>
      <c r="Q1445" s="158" t="str">
        <f t="shared" si="58"/>
        <v/>
      </c>
      <c r="R1445" s="159" t="str">
        <f t="shared" si="59"/>
        <v/>
      </c>
      <c r="S1445" s="156"/>
      <c r="T1445" s="157"/>
      <c r="U1445" s="157"/>
      <c r="V1445" s="143"/>
    </row>
    <row r="1446" spans="1:22" ht="15" customHeight="1" x14ac:dyDescent="0.25">
      <c r="A1446" s="152">
        <f t="shared" si="57"/>
        <v>1440</v>
      </c>
      <c r="B1446" s="170"/>
      <c r="C1446" s="170"/>
      <c r="D1446" s="170"/>
      <c r="E1446" s="170"/>
      <c r="F1446" s="170"/>
      <c r="G1446" s="175"/>
      <c r="H1446" s="175"/>
      <c r="I1446" s="170"/>
      <c r="J1446" s="176"/>
      <c r="K1446" s="153"/>
      <c r="L1446" s="170"/>
      <c r="M1446" s="170"/>
      <c r="N1446" s="170"/>
      <c r="O1446" s="170"/>
      <c r="P1446" s="170"/>
      <c r="Q1446" s="158" t="str">
        <f t="shared" si="58"/>
        <v/>
      </c>
      <c r="R1446" s="159" t="str">
        <f t="shared" si="59"/>
        <v/>
      </c>
      <c r="S1446" s="156"/>
      <c r="T1446" s="157"/>
      <c r="U1446" s="157"/>
      <c r="V1446" s="143"/>
    </row>
    <row r="1447" spans="1:22" ht="15" customHeight="1" x14ac:dyDescent="0.25">
      <c r="A1447" s="152">
        <f t="shared" si="57"/>
        <v>1441</v>
      </c>
      <c r="B1447" s="170"/>
      <c r="C1447" s="170"/>
      <c r="D1447" s="170"/>
      <c r="E1447" s="170"/>
      <c r="F1447" s="170"/>
      <c r="G1447" s="175"/>
      <c r="H1447" s="175"/>
      <c r="I1447" s="170"/>
      <c r="J1447" s="176"/>
      <c r="K1447" s="153"/>
      <c r="L1447" s="170"/>
      <c r="M1447" s="170"/>
      <c r="N1447" s="170"/>
      <c r="O1447" s="170"/>
      <c r="P1447" s="170"/>
      <c r="Q1447" s="158" t="str">
        <f t="shared" si="58"/>
        <v/>
      </c>
      <c r="R1447" s="159" t="str">
        <f t="shared" si="59"/>
        <v/>
      </c>
      <c r="S1447" s="156"/>
      <c r="T1447" s="157"/>
      <c r="U1447" s="157"/>
      <c r="V1447" s="143"/>
    </row>
    <row r="1448" spans="1:22" ht="15" customHeight="1" x14ac:dyDescent="0.25">
      <c r="A1448" s="152">
        <f t="shared" si="57"/>
        <v>1442</v>
      </c>
      <c r="B1448" s="170"/>
      <c r="C1448" s="170"/>
      <c r="D1448" s="170"/>
      <c r="E1448" s="170"/>
      <c r="F1448" s="170"/>
      <c r="G1448" s="175"/>
      <c r="H1448" s="175"/>
      <c r="I1448" s="170"/>
      <c r="J1448" s="176"/>
      <c r="K1448" s="153"/>
      <c r="L1448" s="170"/>
      <c r="M1448" s="170"/>
      <c r="N1448" s="170"/>
      <c r="O1448" s="170"/>
      <c r="P1448" s="170"/>
      <c r="Q1448" s="158" t="str">
        <f t="shared" si="58"/>
        <v/>
      </c>
      <c r="R1448" s="159" t="str">
        <f t="shared" si="59"/>
        <v/>
      </c>
      <c r="S1448" s="156"/>
      <c r="T1448" s="157"/>
      <c r="U1448" s="157"/>
      <c r="V1448" s="143"/>
    </row>
    <row r="1449" spans="1:22" ht="15" customHeight="1" x14ac:dyDescent="0.25">
      <c r="A1449" s="152">
        <f t="shared" si="57"/>
        <v>1443</v>
      </c>
      <c r="B1449" s="170"/>
      <c r="C1449" s="170"/>
      <c r="D1449" s="170"/>
      <c r="E1449" s="170"/>
      <c r="F1449" s="170"/>
      <c r="G1449" s="175"/>
      <c r="H1449" s="175"/>
      <c r="I1449" s="170"/>
      <c r="J1449" s="176"/>
      <c r="K1449" s="153"/>
      <c r="L1449" s="170"/>
      <c r="M1449" s="170"/>
      <c r="N1449" s="170"/>
      <c r="O1449" s="170"/>
      <c r="P1449" s="170"/>
      <c r="Q1449" s="158" t="str">
        <f t="shared" si="58"/>
        <v/>
      </c>
      <c r="R1449" s="159" t="str">
        <f t="shared" si="59"/>
        <v/>
      </c>
      <c r="S1449" s="156"/>
      <c r="T1449" s="157"/>
      <c r="U1449" s="157"/>
      <c r="V1449" s="143"/>
    </row>
    <row r="1450" spans="1:22" ht="15" customHeight="1" x14ac:dyDescent="0.25">
      <c r="A1450" s="152">
        <f t="shared" si="57"/>
        <v>1444</v>
      </c>
      <c r="B1450" s="170"/>
      <c r="C1450" s="170"/>
      <c r="D1450" s="170"/>
      <c r="E1450" s="170"/>
      <c r="F1450" s="170"/>
      <c r="G1450" s="175"/>
      <c r="H1450" s="175"/>
      <c r="I1450" s="170"/>
      <c r="J1450" s="176"/>
      <c r="K1450" s="153"/>
      <c r="L1450" s="170"/>
      <c r="M1450" s="170"/>
      <c r="N1450" s="170"/>
      <c r="O1450" s="170"/>
      <c r="P1450" s="170"/>
      <c r="Q1450" s="158" t="str">
        <f t="shared" si="58"/>
        <v/>
      </c>
      <c r="R1450" s="159" t="str">
        <f t="shared" si="59"/>
        <v/>
      </c>
      <c r="S1450" s="156"/>
      <c r="T1450" s="157"/>
      <c r="U1450" s="157"/>
      <c r="V1450" s="143"/>
    </row>
    <row r="1451" spans="1:22" ht="15" customHeight="1" x14ac:dyDescent="0.25">
      <c r="A1451" s="152">
        <f t="shared" si="57"/>
        <v>1445</v>
      </c>
      <c r="B1451" s="170"/>
      <c r="C1451" s="170"/>
      <c r="D1451" s="170"/>
      <c r="E1451" s="170"/>
      <c r="F1451" s="170"/>
      <c r="G1451" s="175"/>
      <c r="H1451" s="175"/>
      <c r="I1451" s="170"/>
      <c r="J1451" s="176"/>
      <c r="K1451" s="153"/>
      <c r="L1451" s="170"/>
      <c r="M1451" s="170"/>
      <c r="N1451" s="170"/>
      <c r="O1451" s="170"/>
      <c r="P1451" s="170"/>
      <c r="Q1451" s="158" t="str">
        <f t="shared" si="58"/>
        <v/>
      </c>
      <c r="R1451" s="159" t="str">
        <f t="shared" si="59"/>
        <v/>
      </c>
      <c r="S1451" s="156"/>
      <c r="T1451" s="157"/>
      <c r="U1451" s="157"/>
      <c r="V1451" s="143"/>
    </row>
    <row r="1452" spans="1:22" ht="15" customHeight="1" x14ac:dyDescent="0.25">
      <c r="A1452" s="152">
        <f t="shared" si="57"/>
        <v>1446</v>
      </c>
      <c r="B1452" s="170"/>
      <c r="C1452" s="170"/>
      <c r="D1452" s="170"/>
      <c r="E1452" s="170"/>
      <c r="F1452" s="170"/>
      <c r="G1452" s="175"/>
      <c r="H1452" s="175"/>
      <c r="I1452" s="170"/>
      <c r="J1452" s="176"/>
      <c r="K1452" s="153"/>
      <c r="L1452" s="170"/>
      <c r="M1452" s="170"/>
      <c r="N1452" s="170"/>
      <c r="O1452" s="170"/>
      <c r="P1452" s="170"/>
      <c r="Q1452" s="158" t="str">
        <f t="shared" si="58"/>
        <v/>
      </c>
      <c r="R1452" s="159" t="str">
        <f t="shared" si="59"/>
        <v/>
      </c>
      <c r="S1452" s="156"/>
      <c r="T1452" s="157"/>
      <c r="U1452" s="157"/>
      <c r="V1452" s="143"/>
    </row>
    <row r="1453" spans="1:22" ht="15" customHeight="1" x14ac:dyDescent="0.25">
      <c r="A1453" s="152">
        <f t="shared" si="57"/>
        <v>1447</v>
      </c>
      <c r="B1453" s="170"/>
      <c r="C1453" s="170"/>
      <c r="D1453" s="170"/>
      <c r="E1453" s="170"/>
      <c r="F1453" s="170"/>
      <c r="G1453" s="175"/>
      <c r="H1453" s="175"/>
      <c r="I1453" s="170"/>
      <c r="J1453" s="176"/>
      <c r="K1453" s="153"/>
      <c r="L1453" s="170"/>
      <c r="M1453" s="170"/>
      <c r="N1453" s="170"/>
      <c r="O1453" s="170"/>
      <c r="P1453" s="170"/>
      <c r="Q1453" s="158" t="str">
        <f t="shared" si="58"/>
        <v/>
      </c>
      <c r="R1453" s="159" t="str">
        <f t="shared" si="59"/>
        <v/>
      </c>
      <c r="S1453" s="156"/>
      <c r="T1453" s="157"/>
      <c r="U1453" s="157"/>
      <c r="V1453" s="143"/>
    </row>
    <row r="1454" spans="1:22" ht="15" customHeight="1" x14ac:dyDescent="0.25">
      <c r="A1454" s="152">
        <f t="shared" si="57"/>
        <v>1448</v>
      </c>
      <c r="B1454" s="170"/>
      <c r="C1454" s="170"/>
      <c r="D1454" s="170"/>
      <c r="E1454" s="170"/>
      <c r="F1454" s="170"/>
      <c r="G1454" s="175"/>
      <c r="H1454" s="175"/>
      <c r="I1454" s="170"/>
      <c r="J1454" s="176"/>
      <c r="K1454" s="153"/>
      <c r="L1454" s="170"/>
      <c r="M1454" s="170"/>
      <c r="N1454" s="170"/>
      <c r="O1454" s="170"/>
      <c r="P1454" s="170"/>
      <c r="Q1454" s="158" t="str">
        <f t="shared" si="58"/>
        <v/>
      </c>
      <c r="R1454" s="159" t="str">
        <f t="shared" si="59"/>
        <v/>
      </c>
      <c r="S1454" s="156"/>
      <c r="T1454" s="157"/>
      <c r="U1454" s="157"/>
      <c r="V1454" s="143"/>
    </row>
    <row r="1455" spans="1:22" ht="15" customHeight="1" x14ac:dyDescent="0.25">
      <c r="A1455" s="152">
        <f t="shared" si="57"/>
        <v>1449</v>
      </c>
      <c r="B1455" s="170"/>
      <c r="C1455" s="170"/>
      <c r="D1455" s="170"/>
      <c r="E1455" s="170"/>
      <c r="F1455" s="170"/>
      <c r="G1455" s="175"/>
      <c r="H1455" s="175"/>
      <c r="I1455" s="170"/>
      <c r="J1455" s="176"/>
      <c r="K1455" s="153"/>
      <c r="L1455" s="170"/>
      <c r="M1455" s="170"/>
      <c r="N1455" s="170"/>
      <c r="O1455" s="170"/>
      <c r="P1455" s="170"/>
      <c r="Q1455" s="158" t="str">
        <f t="shared" si="58"/>
        <v/>
      </c>
      <c r="R1455" s="159" t="str">
        <f t="shared" si="59"/>
        <v/>
      </c>
      <c r="S1455" s="156"/>
      <c r="T1455" s="157"/>
      <c r="U1455" s="157"/>
      <c r="V1455" s="143"/>
    </row>
    <row r="1456" spans="1:22" ht="15" customHeight="1" x14ac:dyDescent="0.25">
      <c r="A1456" s="152">
        <f t="shared" si="57"/>
        <v>1450</v>
      </c>
      <c r="B1456" s="170"/>
      <c r="C1456" s="170"/>
      <c r="D1456" s="170"/>
      <c r="E1456" s="170"/>
      <c r="F1456" s="170"/>
      <c r="G1456" s="175"/>
      <c r="H1456" s="175"/>
      <c r="I1456" s="170"/>
      <c r="J1456" s="176"/>
      <c r="K1456" s="153"/>
      <c r="L1456" s="170"/>
      <c r="M1456" s="170"/>
      <c r="N1456" s="170"/>
      <c r="O1456" s="170"/>
      <c r="P1456" s="170"/>
      <c r="Q1456" s="158" t="str">
        <f t="shared" si="58"/>
        <v/>
      </c>
      <c r="R1456" s="159" t="str">
        <f t="shared" si="59"/>
        <v/>
      </c>
      <c r="S1456" s="156"/>
      <c r="T1456" s="157"/>
      <c r="U1456" s="157"/>
      <c r="V1456" s="143"/>
    </row>
    <row r="1457" spans="1:22" ht="15" customHeight="1" x14ac:dyDescent="0.25">
      <c r="A1457" s="152">
        <f t="shared" si="57"/>
        <v>1451</v>
      </c>
      <c r="B1457" s="170"/>
      <c r="C1457" s="170"/>
      <c r="D1457" s="170"/>
      <c r="E1457" s="170"/>
      <c r="F1457" s="170"/>
      <c r="G1457" s="175"/>
      <c r="H1457" s="175"/>
      <c r="I1457" s="170"/>
      <c r="J1457" s="176"/>
      <c r="K1457" s="153"/>
      <c r="L1457" s="170"/>
      <c r="M1457" s="170"/>
      <c r="N1457" s="170"/>
      <c r="O1457" s="170"/>
      <c r="P1457" s="170"/>
      <c r="Q1457" s="158" t="str">
        <f t="shared" si="58"/>
        <v/>
      </c>
      <c r="R1457" s="159" t="str">
        <f t="shared" si="59"/>
        <v/>
      </c>
      <c r="S1457" s="156"/>
      <c r="T1457" s="157"/>
      <c r="U1457" s="157"/>
      <c r="V1457" s="143"/>
    </row>
    <row r="1458" spans="1:22" ht="15" customHeight="1" x14ac:dyDescent="0.25">
      <c r="A1458" s="152">
        <f t="shared" si="57"/>
        <v>1452</v>
      </c>
      <c r="B1458" s="170"/>
      <c r="C1458" s="170"/>
      <c r="D1458" s="170"/>
      <c r="E1458" s="170"/>
      <c r="F1458" s="170"/>
      <c r="G1458" s="175"/>
      <c r="H1458" s="175"/>
      <c r="I1458" s="170"/>
      <c r="J1458" s="176"/>
      <c r="K1458" s="153"/>
      <c r="L1458" s="170"/>
      <c r="M1458" s="170"/>
      <c r="N1458" s="170"/>
      <c r="O1458" s="170"/>
      <c r="P1458" s="170"/>
      <c r="Q1458" s="158" t="str">
        <f t="shared" si="58"/>
        <v/>
      </c>
      <c r="R1458" s="159" t="str">
        <f t="shared" si="59"/>
        <v/>
      </c>
      <c r="S1458" s="156"/>
      <c r="T1458" s="157"/>
      <c r="U1458" s="157"/>
      <c r="V1458" s="143"/>
    </row>
    <row r="1459" spans="1:22" ht="15" customHeight="1" x14ac:dyDescent="0.25">
      <c r="A1459" s="152">
        <f t="shared" si="57"/>
        <v>1453</v>
      </c>
      <c r="B1459" s="170"/>
      <c r="C1459" s="170"/>
      <c r="D1459" s="170"/>
      <c r="E1459" s="170"/>
      <c r="F1459" s="170"/>
      <c r="G1459" s="175"/>
      <c r="H1459" s="175"/>
      <c r="I1459" s="170"/>
      <c r="J1459" s="176"/>
      <c r="K1459" s="153"/>
      <c r="L1459" s="170"/>
      <c r="M1459" s="170"/>
      <c r="N1459" s="170"/>
      <c r="O1459" s="170"/>
      <c r="P1459" s="170"/>
      <c r="Q1459" s="158" t="str">
        <f t="shared" si="58"/>
        <v/>
      </c>
      <c r="R1459" s="159" t="str">
        <f t="shared" si="59"/>
        <v/>
      </c>
      <c r="S1459" s="156"/>
      <c r="T1459" s="157"/>
      <c r="U1459" s="157"/>
      <c r="V1459" s="143"/>
    </row>
    <row r="1460" spans="1:22" ht="15" customHeight="1" x14ac:dyDescent="0.25">
      <c r="A1460" s="152">
        <f t="shared" si="57"/>
        <v>1454</v>
      </c>
      <c r="B1460" s="170"/>
      <c r="C1460" s="170"/>
      <c r="D1460" s="170"/>
      <c r="E1460" s="170"/>
      <c r="F1460" s="170"/>
      <c r="G1460" s="175"/>
      <c r="H1460" s="175"/>
      <c r="I1460" s="170"/>
      <c r="J1460" s="176"/>
      <c r="K1460" s="153"/>
      <c r="L1460" s="170"/>
      <c r="M1460" s="170"/>
      <c r="N1460" s="170"/>
      <c r="O1460" s="170"/>
      <c r="P1460" s="170"/>
      <c r="Q1460" s="158" t="str">
        <f t="shared" si="58"/>
        <v/>
      </c>
      <c r="R1460" s="159" t="str">
        <f t="shared" si="59"/>
        <v/>
      </c>
      <c r="S1460" s="156"/>
      <c r="T1460" s="157"/>
      <c r="U1460" s="157"/>
      <c r="V1460" s="143"/>
    </row>
    <row r="1461" spans="1:22" ht="15" customHeight="1" x14ac:dyDescent="0.25">
      <c r="A1461" s="152">
        <f t="shared" si="57"/>
        <v>1455</v>
      </c>
      <c r="B1461" s="170"/>
      <c r="C1461" s="170"/>
      <c r="D1461" s="170"/>
      <c r="E1461" s="170"/>
      <c r="F1461" s="170"/>
      <c r="G1461" s="175"/>
      <c r="H1461" s="175"/>
      <c r="I1461" s="170"/>
      <c r="J1461" s="176"/>
      <c r="K1461" s="153"/>
      <c r="L1461" s="170"/>
      <c r="M1461" s="170"/>
      <c r="N1461" s="170"/>
      <c r="O1461" s="170"/>
      <c r="P1461" s="170"/>
      <c r="Q1461" s="158" t="str">
        <f t="shared" si="58"/>
        <v/>
      </c>
      <c r="R1461" s="159" t="str">
        <f t="shared" si="59"/>
        <v/>
      </c>
      <c r="S1461" s="156"/>
      <c r="T1461" s="157"/>
      <c r="U1461" s="157"/>
      <c r="V1461" s="143"/>
    </row>
    <row r="1462" spans="1:22" ht="15" customHeight="1" x14ac:dyDescent="0.25">
      <c r="A1462" s="152">
        <f t="shared" si="57"/>
        <v>1456</v>
      </c>
      <c r="B1462" s="170"/>
      <c r="C1462" s="170"/>
      <c r="D1462" s="170"/>
      <c r="E1462" s="170"/>
      <c r="F1462" s="170"/>
      <c r="G1462" s="175"/>
      <c r="H1462" s="175"/>
      <c r="I1462" s="170"/>
      <c r="J1462" s="176"/>
      <c r="K1462" s="153"/>
      <c r="L1462" s="170"/>
      <c r="M1462" s="170"/>
      <c r="N1462" s="170"/>
      <c r="O1462" s="170"/>
      <c r="P1462" s="170"/>
      <c r="Q1462" s="158" t="str">
        <f t="shared" si="58"/>
        <v/>
      </c>
      <c r="R1462" s="159" t="str">
        <f t="shared" si="59"/>
        <v/>
      </c>
      <c r="S1462" s="156"/>
      <c r="T1462" s="157"/>
      <c r="U1462" s="157"/>
      <c r="V1462" s="143"/>
    </row>
    <row r="1463" spans="1:22" ht="15" customHeight="1" x14ac:dyDescent="0.25">
      <c r="A1463" s="152">
        <f t="shared" si="57"/>
        <v>1457</v>
      </c>
      <c r="B1463" s="170"/>
      <c r="C1463" s="170"/>
      <c r="D1463" s="170"/>
      <c r="E1463" s="170"/>
      <c r="F1463" s="170"/>
      <c r="G1463" s="175"/>
      <c r="H1463" s="175"/>
      <c r="I1463" s="170"/>
      <c r="J1463" s="176"/>
      <c r="K1463" s="153"/>
      <c r="L1463" s="170"/>
      <c r="M1463" s="170"/>
      <c r="N1463" s="170"/>
      <c r="O1463" s="170"/>
      <c r="P1463" s="170"/>
      <c r="Q1463" s="158" t="str">
        <f t="shared" si="58"/>
        <v/>
      </c>
      <c r="R1463" s="159" t="str">
        <f t="shared" si="59"/>
        <v/>
      </c>
      <c r="S1463" s="156"/>
      <c r="T1463" s="157"/>
      <c r="U1463" s="157"/>
      <c r="V1463" s="143"/>
    </row>
    <row r="1464" spans="1:22" ht="15" customHeight="1" x14ac:dyDescent="0.25">
      <c r="A1464" s="152">
        <f t="shared" si="57"/>
        <v>1458</v>
      </c>
      <c r="B1464" s="170"/>
      <c r="C1464" s="170"/>
      <c r="D1464" s="170"/>
      <c r="E1464" s="170"/>
      <c r="F1464" s="170"/>
      <c r="G1464" s="175"/>
      <c r="H1464" s="175"/>
      <c r="I1464" s="170"/>
      <c r="J1464" s="176"/>
      <c r="K1464" s="153"/>
      <c r="L1464" s="170"/>
      <c r="M1464" s="170"/>
      <c r="N1464" s="170"/>
      <c r="O1464" s="170"/>
      <c r="P1464" s="170"/>
      <c r="Q1464" s="158" t="str">
        <f t="shared" si="58"/>
        <v/>
      </c>
      <c r="R1464" s="159" t="str">
        <f t="shared" si="59"/>
        <v/>
      </c>
      <c r="S1464" s="156"/>
      <c r="T1464" s="157"/>
      <c r="U1464" s="157"/>
      <c r="V1464" s="143"/>
    </row>
    <row r="1465" spans="1:22" ht="15" customHeight="1" x14ac:dyDescent="0.25">
      <c r="A1465" s="152">
        <f t="shared" si="57"/>
        <v>1459</v>
      </c>
      <c r="B1465" s="170"/>
      <c r="C1465" s="170"/>
      <c r="D1465" s="170"/>
      <c r="E1465" s="170"/>
      <c r="F1465" s="170"/>
      <c r="G1465" s="175"/>
      <c r="H1465" s="175"/>
      <c r="I1465" s="170"/>
      <c r="J1465" s="176"/>
      <c r="K1465" s="153"/>
      <c r="L1465" s="170"/>
      <c r="M1465" s="170"/>
      <c r="N1465" s="170"/>
      <c r="O1465" s="170"/>
      <c r="P1465" s="170"/>
      <c r="Q1465" s="158" t="str">
        <f t="shared" si="58"/>
        <v/>
      </c>
      <c r="R1465" s="159" t="str">
        <f t="shared" si="59"/>
        <v/>
      </c>
      <c r="S1465" s="156"/>
      <c r="T1465" s="157"/>
      <c r="U1465" s="157"/>
      <c r="V1465" s="143"/>
    </row>
    <row r="1466" spans="1:22" ht="15" customHeight="1" x14ac:dyDescent="0.25">
      <c r="A1466" s="152">
        <f t="shared" si="57"/>
        <v>1460</v>
      </c>
      <c r="B1466" s="170"/>
      <c r="C1466" s="170"/>
      <c r="D1466" s="170"/>
      <c r="E1466" s="170"/>
      <c r="F1466" s="170"/>
      <c r="G1466" s="175"/>
      <c r="H1466" s="175"/>
      <c r="I1466" s="170"/>
      <c r="J1466" s="176"/>
      <c r="K1466" s="153"/>
      <c r="L1466" s="170"/>
      <c r="M1466" s="170"/>
      <c r="N1466" s="170"/>
      <c r="O1466" s="170"/>
      <c r="P1466" s="170"/>
      <c r="Q1466" s="158" t="str">
        <f t="shared" si="58"/>
        <v/>
      </c>
      <c r="R1466" s="159" t="str">
        <f t="shared" si="59"/>
        <v/>
      </c>
      <c r="S1466" s="156"/>
      <c r="T1466" s="157"/>
      <c r="U1466" s="157"/>
      <c r="V1466" s="143"/>
    </row>
    <row r="1467" spans="1:22" ht="15" customHeight="1" x14ac:dyDescent="0.25">
      <c r="A1467" s="152">
        <f t="shared" si="57"/>
        <v>1461</v>
      </c>
      <c r="B1467" s="170"/>
      <c r="C1467" s="170"/>
      <c r="D1467" s="170"/>
      <c r="E1467" s="170"/>
      <c r="F1467" s="170"/>
      <c r="G1467" s="175"/>
      <c r="H1467" s="175"/>
      <c r="I1467" s="170"/>
      <c r="J1467" s="176"/>
      <c r="K1467" s="153"/>
      <c r="L1467" s="170"/>
      <c r="M1467" s="170"/>
      <c r="N1467" s="170"/>
      <c r="O1467" s="170"/>
      <c r="P1467" s="170"/>
      <c r="Q1467" s="158" t="str">
        <f t="shared" si="58"/>
        <v/>
      </c>
      <c r="R1467" s="159" t="str">
        <f t="shared" si="59"/>
        <v/>
      </c>
      <c r="S1467" s="156"/>
      <c r="T1467" s="157"/>
      <c r="U1467" s="157"/>
      <c r="V1467" s="143"/>
    </row>
    <row r="1468" spans="1:22" ht="15" customHeight="1" x14ac:dyDescent="0.25">
      <c r="A1468" s="152">
        <f t="shared" si="57"/>
        <v>1462</v>
      </c>
      <c r="B1468" s="170"/>
      <c r="C1468" s="170"/>
      <c r="D1468" s="170"/>
      <c r="E1468" s="170"/>
      <c r="F1468" s="170"/>
      <c r="G1468" s="175"/>
      <c r="H1468" s="175"/>
      <c r="I1468" s="170"/>
      <c r="J1468" s="176"/>
      <c r="K1468" s="153"/>
      <c r="L1468" s="170"/>
      <c r="M1468" s="170"/>
      <c r="N1468" s="170"/>
      <c r="O1468" s="170"/>
      <c r="P1468" s="170"/>
      <c r="Q1468" s="158" t="str">
        <f t="shared" si="58"/>
        <v/>
      </c>
      <c r="R1468" s="159" t="str">
        <f t="shared" si="59"/>
        <v/>
      </c>
      <c r="S1468" s="156"/>
      <c r="T1468" s="157"/>
      <c r="U1468" s="157"/>
      <c r="V1468" s="143"/>
    </row>
    <row r="1469" spans="1:22" ht="15" customHeight="1" x14ac:dyDescent="0.25">
      <c r="A1469" s="152">
        <f t="shared" si="57"/>
        <v>1463</v>
      </c>
      <c r="B1469" s="170"/>
      <c r="C1469" s="170"/>
      <c r="D1469" s="170"/>
      <c r="E1469" s="170"/>
      <c r="F1469" s="170"/>
      <c r="G1469" s="175"/>
      <c r="H1469" s="175"/>
      <c r="I1469" s="170"/>
      <c r="J1469" s="176"/>
      <c r="K1469" s="153"/>
      <c r="L1469" s="170"/>
      <c r="M1469" s="170"/>
      <c r="N1469" s="170"/>
      <c r="O1469" s="170"/>
      <c r="P1469" s="170"/>
      <c r="Q1469" s="158" t="str">
        <f t="shared" si="58"/>
        <v/>
      </c>
      <c r="R1469" s="159" t="str">
        <f t="shared" si="59"/>
        <v/>
      </c>
      <c r="S1469" s="156"/>
      <c r="T1469" s="157"/>
      <c r="U1469" s="157"/>
      <c r="V1469" s="143"/>
    </row>
    <row r="1470" spans="1:22" ht="15" customHeight="1" x14ac:dyDescent="0.25">
      <c r="A1470" s="152">
        <f t="shared" si="57"/>
        <v>1464</v>
      </c>
      <c r="B1470" s="170"/>
      <c r="C1470" s="170"/>
      <c r="D1470" s="170"/>
      <c r="E1470" s="170"/>
      <c r="F1470" s="170"/>
      <c r="G1470" s="175"/>
      <c r="H1470" s="175"/>
      <c r="I1470" s="170"/>
      <c r="J1470" s="176"/>
      <c r="K1470" s="153"/>
      <c r="L1470" s="170"/>
      <c r="M1470" s="170"/>
      <c r="N1470" s="170"/>
      <c r="O1470" s="170"/>
      <c r="P1470" s="170"/>
      <c r="Q1470" s="158" t="str">
        <f t="shared" si="58"/>
        <v/>
      </c>
      <c r="R1470" s="159" t="str">
        <f t="shared" si="59"/>
        <v/>
      </c>
      <c r="S1470" s="156"/>
      <c r="T1470" s="157"/>
      <c r="U1470" s="157"/>
      <c r="V1470" s="143"/>
    </row>
    <row r="1471" spans="1:22" ht="15" customHeight="1" x14ac:dyDescent="0.25">
      <c r="A1471" s="152">
        <f t="shared" si="57"/>
        <v>1465</v>
      </c>
      <c r="B1471" s="170"/>
      <c r="C1471" s="170"/>
      <c r="D1471" s="170"/>
      <c r="E1471" s="170"/>
      <c r="F1471" s="170"/>
      <c r="G1471" s="175"/>
      <c r="H1471" s="175"/>
      <c r="I1471" s="170"/>
      <c r="J1471" s="176"/>
      <c r="K1471" s="153"/>
      <c r="L1471" s="170"/>
      <c r="M1471" s="170"/>
      <c r="N1471" s="170"/>
      <c r="O1471" s="170"/>
      <c r="P1471" s="170"/>
      <c r="Q1471" s="158" t="str">
        <f t="shared" si="58"/>
        <v/>
      </c>
      <c r="R1471" s="159" t="str">
        <f t="shared" si="59"/>
        <v/>
      </c>
      <c r="S1471" s="156"/>
      <c r="T1471" s="157"/>
      <c r="U1471" s="157"/>
      <c r="V1471" s="143"/>
    </row>
    <row r="1472" spans="1:22" ht="15" customHeight="1" x14ac:dyDescent="0.25">
      <c r="A1472" s="152">
        <f t="shared" si="57"/>
        <v>1466</v>
      </c>
      <c r="B1472" s="170"/>
      <c r="C1472" s="170"/>
      <c r="D1472" s="170"/>
      <c r="E1472" s="170"/>
      <c r="F1472" s="170"/>
      <c r="G1472" s="175"/>
      <c r="H1472" s="175"/>
      <c r="I1472" s="170"/>
      <c r="J1472" s="176"/>
      <c r="K1472" s="153"/>
      <c r="L1472" s="170"/>
      <c r="M1472" s="170"/>
      <c r="N1472" s="170"/>
      <c r="O1472" s="170"/>
      <c r="P1472" s="170"/>
      <c r="Q1472" s="158" t="str">
        <f t="shared" si="58"/>
        <v/>
      </c>
      <c r="R1472" s="159" t="str">
        <f t="shared" si="59"/>
        <v/>
      </c>
      <c r="S1472" s="156"/>
      <c r="T1472" s="157"/>
      <c r="U1472" s="157"/>
      <c r="V1472" s="143"/>
    </row>
    <row r="1473" spans="1:22" ht="15" customHeight="1" x14ac:dyDescent="0.25">
      <c r="A1473" s="152">
        <f t="shared" si="57"/>
        <v>1467</v>
      </c>
      <c r="B1473" s="170"/>
      <c r="C1473" s="170"/>
      <c r="D1473" s="170"/>
      <c r="E1473" s="170"/>
      <c r="F1473" s="170"/>
      <c r="G1473" s="175"/>
      <c r="H1473" s="175"/>
      <c r="I1473" s="170"/>
      <c r="J1473" s="176"/>
      <c r="K1473" s="153"/>
      <c r="L1473" s="170"/>
      <c r="M1473" s="170"/>
      <c r="N1473" s="170"/>
      <c r="O1473" s="170"/>
      <c r="P1473" s="170"/>
      <c r="Q1473" s="158" t="str">
        <f t="shared" si="58"/>
        <v/>
      </c>
      <c r="R1473" s="159" t="str">
        <f t="shared" si="59"/>
        <v/>
      </c>
      <c r="S1473" s="156"/>
      <c r="T1473" s="157"/>
      <c r="U1473" s="157"/>
      <c r="V1473" s="143"/>
    </row>
    <row r="1474" spans="1:22" ht="15" customHeight="1" x14ac:dyDescent="0.25">
      <c r="A1474" s="152">
        <f t="shared" si="57"/>
        <v>1468</v>
      </c>
      <c r="B1474" s="170"/>
      <c r="C1474" s="170"/>
      <c r="D1474" s="170"/>
      <c r="E1474" s="170"/>
      <c r="F1474" s="170"/>
      <c r="G1474" s="175"/>
      <c r="H1474" s="175"/>
      <c r="I1474" s="170"/>
      <c r="J1474" s="176"/>
      <c r="K1474" s="153"/>
      <c r="L1474" s="170"/>
      <c r="M1474" s="170"/>
      <c r="N1474" s="170"/>
      <c r="O1474" s="170"/>
      <c r="P1474" s="170"/>
      <c r="Q1474" s="158" t="str">
        <f t="shared" si="58"/>
        <v/>
      </c>
      <c r="R1474" s="159" t="str">
        <f t="shared" si="59"/>
        <v/>
      </c>
      <c r="S1474" s="156"/>
      <c r="T1474" s="157"/>
      <c r="U1474" s="157"/>
      <c r="V1474" s="143"/>
    </row>
    <row r="1475" spans="1:22" ht="15" customHeight="1" x14ac:dyDescent="0.25">
      <c r="A1475" s="152">
        <f t="shared" si="57"/>
        <v>1469</v>
      </c>
      <c r="B1475" s="170"/>
      <c r="C1475" s="170"/>
      <c r="D1475" s="170"/>
      <c r="E1475" s="170"/>
      <c r="F1475" s="170"/>
      <c r="G1475" s="175"/>
      <c r="H1475" s="175"/>
      <c r="I1475" s="170"/>
      <c r="J1475" s="176"/>
      <c r="K1475" s="153"/>
      <c r="L1475" s="170"/>
      <c r="M1475" s="170"/>
      <c r="N1475" s="170"/>
      <c r="O1475" s="170"/>
      <c r="P1475" s="170"/>
      <c r="Q1475" s="158" t="str">
        <f t="shared" si="58"/>
        <v/>
      </c>
      <c r="R1475" s="159" t="str">
        <f t="shared" si="59"/>
        <v/>
      </c>
      <c r="S1475" s="156"/>
      <c r="T1475" s="157"/>
      <c r="U1475" s="157"/>
      <c r="V1475" s="143"/>
    </row>
    <row r="1476" spans="1:22" ht="15" customHeight="1" x14ac:dyDescent="0.25">
      <c r="A1476" s="152">
        <f t="shared" si="57"/>
        <v>1470</v>
      </c>
      <c r="B1476" s="170"/>
      <c r="C1476" s="170"/>
      <c r="D1476" s="170"/>
      <c r="E1476" s="170"/>
      <c r="F1476" s="170"/>
      <c r="G1476" s="175"/>
      <c r="H1476" s="175"/>
      <c r="I1476" s="170"/>
      <c r="J1476" s="176"/>
      <c r="K1476" s="153"/>
      <c r="L1476" s="170"/>
      <c r="M1476" s="170"/>
      <c r="N1476" s="170"/>
      <c r="O1476" s="170"/>
      <c r="P1476" s="170"/>
      <c r="Q1476" s="158" t="str">
        <f t="shared" si="58"/>
        <v/>
      </c>
      <c r="R1476" s="159" t="str">
        <f t="shared" si="59"/>
        <v/>
      </c>
      <c r="S1476" s="156"/>
      <c r="T1476" s="157"/>
      <c r="U1476" s="157"/>
      <c r="V1476" s="143"/>
    </row>
    <row r="1477" spans="1:22" ht="15" customHeight="1" x14ac:dyDescent="0.25">
      <c r="A1477" s="152">
        <f t="shared" si="57"/>
        <v>1471</v>
      </c>
      <c r="B1477" s="170"/>
      <c r="C1477" s="170"/>
      <c r="D1477" s="170"/>
      <c r="E1477" s="170"/>
      <c r="F1477" s="170"/>
      <c r="G1477" s="175"/>
      <c r="H1477" s="175"/>
      <c r="I1477" s="170"/>
      <c r="J1477" s="176"/>
      <c r="K1477" s="153"/>
      <c r="L1477" s="170"/>
      <c r="M1477" s="170"/>
      <c r="N1477" s="170"/>
      <c r="O1477" s="170"/>
      <c r="P1477" s="170"/>
      <c r="Q1477" s="158" t="str">
        <f t="shared" ref="Q1477:Q1506" si="60">IF($B1477="","",IF(COUNTIF($L1477:$P1477,"=Yes")&gt;0,"Yes","No"))</f>
        <v/>
      </c>
      <c r="R1477" s="159" t="str">
        <f t="shared" ref="R1477:R1506" si="61">IF($B1477="","",IFERROR(IF($Q1477="Yes",$B1477,VLOOKUP($I1477,LE_Inputs,COLUMNS(LE_Inputs),FALSE)),"None"))</f>
        <v/>
      </c>
      <c r="S1477" s="156"/>
      <c r="T1477" s="157"/>
      <c r="U1477" s="157"/>
      <c r="V1477" s="143"/>
    </row>
    <row r="1478" spans="1:22" ht="15" customHeight="1" x14ac:dyDescent="0.25">
      <c r="A1478" s="152">
        <f t="shared" si="57"/>
        <v>1472</v>
      </c>
      <c r="B1478" s="170"/>
      <c r="C1478" s="170"/>
      <c r="D1478" s="170"/>
      <c r="E1478" s="170"/>
      <c r="F1478" s="170"/>
      <c r="G1478" s="175"/>
      <c r="H1478" s="175"/>
      <c r="I1478" s="170"/>
      <c r="J1478" s="176"/>
      <c r="K1478" s="153"/>
      <c r="L1478" s="170"/>
      <c r="M1478" s="170"/>
      <c r="N1478" s="170"/>
      <c r="O1478" s="170"/>
      <c r="P1478" s="170"/>
      <c r="Q1478" s="158" t="str">
        <f t="shared" si="60"/>
        <v/>
      </c>
      <c r="R1478" s="159" t="str">
        <f t="shared" si="61"/>
        <v/>
      </c>
      <c r="S1478" s="156"/>
      <c r="T1478" s="157"/>
      <c r="U1478" s="157"/>
      <c r="V1478" s="143"/>
    </row>
    <row r="1479" spans="1:22" ht="15" customHeight="1" x14ac:dyDescent="0.25">
      <c r="A1479" s="152">
        <f t="shared" si="57"/>
        <v>1473</v>
      </c>
      <c r="B1479" s="170"/>
      <c r="C1479" s="170"/>
      <c r="D1479" s="170"/>
      <c r="E1479" s="170"/>
      <c r="F1479" s="170"/>
      <c r="G1479" s="175"/>
      <c r="H1479" s="175"/>
      <c r="I1479" s="170"/>
      <c r="J1479" s="176"/>
      <c r="K1479" s="153"/>
      <c r="L1479" s="170"/>
      <c r="M1479" s="170"/>
      <c r="N1479" s="170"/>
      <c r="O1479" s="170"/>
      <c r="P1479" s="170"/>
      <c r="Q1479" s="158" t="str">
        <f t="shared" si="60"/>
        <v/>
      </c>
      <c r="R1479" s="159" t="str">
        <f t="shared" si="61"/>
        <v/>
      </c>
      <c r="S1479" s="156"/>
      <c r="T1479" s="157"/>
      <c r="U1479" s="157"/>
      <c r="V1479" s="143"/>
    </row>
    <row r="1480" spans="1:22" ht="15" customHeight="1" x14ac:dyDescent="0.25">
      <c r="A1480" s="152">
        <f t="shared" si="57"/>
        <v>1474</v>
      </c>
      <c r="B1480" s="170"/>
      <c r="C1480" s="170"/>
      <c r="D1480" s="170"/>
      <c r="E1480" s="170"/>
      <c r="F1480" s="170"/>
      <c r="G1480" s="175"/>
      <c r="H1480" s="175"/>
      <c r="I1480" s="170"/>
      <c r="J1480" s="176"/>
      <c r="K1480" s="153"/>
      <c r="L1480" s="170"/>
      <c r="M1480" s="170"/>
      <c r="N1480" s="170"/>
      <c r="O1480" s="170"/>
      <c r="P1480" s="170"/>
      <c r="Q1480" s="158" t="str">
        <f t="shared" si="60"/>
        <v/>
      </c>
      <c r="R1480" s="159" t="str">
        <f t="shared" si="61"/>
        <v/>
      </c>
      <c r="S1480" s="156"/>
      <c r="T1480" s="157"/>
      <c r="U1480" s="157"/>
      <c r="V1480" s="143"/>
    </row>
    <row r="1481" spans="1:22" ht="15" customHeight="1" x14ac:dyDescent="0.25">
      <c r="A1481" s="152">
        <f t="shared" si="57"/>
        <v>1475</v>
      </c>
      <c r="B1481" s="170"/>
      <c r="C1481" s="170"/>
      <c r="D1481" s="170"/>
      <c r="E1481" s="170"/>
      <c r="F1481" s="170"/>
      <c r="G1481" s="175"/>
      <c r="H1481" s="175"/>
      <c r="I1481" s="170"/>
      <c r="J1481" s="176"/>
      <c r="K1481" s="153"/>
      <c r="L1481" s="170"/>
      <c r="M1481" s="170"/>
      <c r="N1481" s="170"/>
      <c r="O1481" s="170"/>
      <c r="P1481" s="170"/>
      <c r="Q1481" s="158" t="str">
        <f t="shared" si="60"/>
        <v/>
      </c>
      <c r="R1481" s="159" t="str">
        <f t="shared" si="61"/>
        <v/>
      </c>
      <c r="S1481" s="156"/>
      <c r="T1481" s="157"/>
      <c r="U1481" s="157"/>
      <c r="V1481" s="143"/>
    </row>
    <row r="1482" spans="1:22" ht="15" customHeight="1" x14ac:dyDescent="0.25">
      <c r="A1482" s="152">
        <f t="shared" si="57"/>
        <v>1476</v>
      </c>
      <c r="B1482" s="170"/>
      <c r="C1482" s="170"/>
      <c r="D1482" s="170"/>
      <c r="E1482" s="170"/>
      <c r="F1482" s="170"/>
      <c r="G1482" s="175"/>
      <c r="H1482" s="175"/>
      <c r="I1482" s="170"/>
      <c r="J1482" s="176"/>
      <c r="K1482" s="153"/>
      <c r="L1482" s="170"/>
      <c r="M1482" s="170"/>
      <c r="N1482" s="170"/>
      <c r="O1482" s="170"/>
      <c r="P1482" s="170"/>
      <c r="Q1482" s="158" t="str">
        <f t="shared" si="60"/>
        <v/>
      </c>
      <c r="R1482" s="159" t="str">
        <f t="shared" si="61"/>
        <v/>
      </c>
      <c r="S1482" s="156"/>
      <c r="T1482" s="157"/>
      <c r="U1482" s="157"/>
      <c r="V1482" s="143"/>
    </row>
    <row r="1483" spans="1:22" ht="15" customHeight="1" x14ac:dyDescent="0.25">
      <c r="A1483" s="152">
        <f t="shared" si="57"/>
        <v>1477</v>
      </c>
      <c r="B1483" s="170"/>
      <c r="C1483" s="170"/>
      <c r="D1483" s="170"/>
      <c r="E1483" s="170"/>
      <c r="F1483" s="170"/>
      <c r="G1483" s="175"/>
      <c r="H1483" s="175"/>
      <c r="I1483" s="170"/>
      <c r="J1483" s="176"/>
      <c r="K1483" s="153"/>
      <c r="L1483" s="170"/>
      <c r="M1483" s="170"/>
      <c r="N1483" s="170"/>
      <c r="O1483" s="170"/>
      <c r="P1483" s="170"/>
      <c r="Q1483" s="158" t="str">
        <f t="shared" si="60"/>
        <v/>
      </c>
      <c r="R1483" s="159" t="str">
        <f t="shared" si="61"/>
        <v/>
      </c>
      <c r="S1483" s="156"/>
      <c r="T1483" s="157"/>
      <c r="U1483" s="157"/>
      <c r="V1483" s="143"/>
    </row>
    <row r="1484" spans="1:22" ht="15" customHeight="1" x14ac:dyDescent="0.25">
      <c r="A1484" s="152">
        <f t="shared" si="57"/>
        <v>1478</v>
      </c>
      <c r="B1484" s="170"/>
      <c r="C1484" s="170"/>
      <c r="D1484" s="170"/>
      <c r="E1484" s="170"/>
      <c r="F1484" s="170"/>
      <c r="G1484" s="175"/>
      <c r="H1484" s="175"/>
      <c r="I1484" s="170"/>
      <c r="J1484" s="176"/>
      <c r="K1484" s="153"/>
      <c r="L1484" s="170"/>
      <c r="M1484" s="170"/>
      <c r="N1484" s="170"/>
      <c r="O1484" s="170"/>
      <c r="P1484" s="170"/>
      <c r="Q1484" s="158" t="str">
        <f t="shared" si="60"/>
        <v/>
      </c>
      <c r="R1484" s="159" t="str">
        <f t="shared" si="61"/>
        <v/>
      </c>
      <c r="S1484" s="156"/>
      <c r="T1484" s="157"/>
      <c r="U1484" s="157"/>
      <c r="V1484" s="143"/>
    </row>
    <row r="1485" spans="1:22" ht="15" customHeight="1" x14ac:dyDescent="0.25">
      <c r="A1485" s="152">
        <f t="shared" si="57"/>
        <v>1479</v>
      </c>
      <c r="B1485" s="170"/>
      <c r="C1485" s="170"/>
      <c r="D1485" s="170"/>
      <c r="E1485" s="170"/>
      <c r="F1485" s="170"/>
      <c r="G1485" s="175"/>
      <c r="H1485" s="175"/>
      <c r="I1485" s="170"/>
      <c r="J1485" s="176"/>
      <c r="K1485" s="153"/>
      <c r="L1485" s="170"/>
      <c r="M1485" s="170"/>
      <c r="N1485" s="170"/>
      <c r="O1485" s="170"/>
      <c r="P1485" s="170"/>
      <c r="Q1485" s="158" t="str">
        <f t="shared" si="60"/>
        <v/>
      </c>
      <c r="R1485" s="159" t="str">
        <f t="shared" si="61"/>
        <v/>
      </c>
      <c r="S1485" s="156"/>
      <c r="T1485" s="157"/>
      <c r="U1485" s="157"/>
      <c r="V1485" s="143"/>
    </row>
    <row r="1486" spans="1:22" ht="15" customHeight="1" x14ac:dyDescent="0.25">
      <c r="A1486" s="152">
        <f t="shared" si="57"/>
        <v>1480</v>
      </c>
      <c r="B1486" s="170"/>
      <c r="C1486" s="170"/>
      <c r="D1486" s="170"/>
      <c r="E1486" s="170"/>
      <c r="F1486" s="170"/>
      <c r="G1486" s="175"/>
      <c r="H1486" s="175"/>
      <c r="I1486" s="170"/>
      <c r="J1486" s="176"/>
      <c r="K1486" s="153"/>
      <c r="L1486" s="170"/>
      <c r="M1486" s="170"/>
      <c r="N1486" s="170"/>
      <c r="O1486" s="170"/>
      <c r="P1486" s="170"/>
      <c r="Q1486" s="158" t="str">
        <f t="shared" si="60"/>
        <v/>
      </c>
      <c r="R1486" s="159" t="str">
        <f t="shared" si="61"/>
        <v/>
      </c>
      <c r="S1486" s="156"/>
      <c r="T1486" s="157"/>
      <c r="U1486" s="157"/>
      <c r="V1486" s="143"/>
    </row>
    <row r="1487" spans="1:22" ht="15" customHeight="1" x14ac:dyDescent="0.25">
      <c r="A1487" s="152">
        <f t="shared" si="57"/>
        <v>1481</v>
      </c>
      <c r="B1487" s="170"/>
      <c r="C1487" s="170"/>
      <c r="D1487" s="170"/>
      <c r="E1487" s="170"/>
      <c r="F1487" s="170"/>
      <c r="G1487" s="175"/>
      <c r="H1487" s="175"/>
      <c r="I1487" s="170"/>
      <c r="J1487" s="176"/>
      <c r="K1487" s="153"/>
      <c r="L1487" s="170"/>
      <c r="M1487" s="170"/>
      <c r="N1487" s="170"/>
      <c r="O1487" s="170"/>
      <c r="P1487" s="170"/>
      <c r="Q1487" s="158" t="str">
        <f t="shared" si="60"/>
        <v/>
      </c>
      <c r="R1487" s="159" t="str">
        <f t="shared" si="61"/>
        <v/>
      </c>
      <c r="S1487" s="156"/>
      <c r="T1487" s="157"/>
      <c r="U1487" s="157"/>
      <c r="V1487" s="143"/>
    </row>
    <row r="1488" spans="1:22" ht="15" customHeight="1" x14ac:dyDescent="0.25">
      <c r="A1488" s="152">
        <f t="shared" si="57"/>
        <v>1482</v>
      </c>
      <c r="B1488" s="170"/>
      <c r="C1488" s="170"/>
      <c r="D1488" s="170"/>
      <c r="E1488" s="170"/>
      <c r="F1488" s="170"/>
      <c r="G1488" s="175"/>
      <c r="H1488" s="175"/>
      <c r="I1488" s="170"/>
      <c r="J1488" s="176"/>
      <c r="K1488" s="153"/>
      <c r="L1488" s="170"/>
      <c r="M1488" s="170"/>
      <c r="N1488" s="170"/>
      <c r="O1488" s="170"/>
      <c r="P1488" s="170"/>
      <c r="Q1488" s="158" t="str">
        <f t="shared" si="60"/>
        <v/>
      </c>
      <c r="R1488" s="159" t="str">
        <f t="shared" si="61"/>
        <v/>
      </c>
      <c r="S1488" s="156"/>
      <c r="T1488" s="157"/>
      <c r="U1488" s="157"/>
      <c r="V1488" s="143"/>
    </row>
    <row r="1489" spans="1:22" ht="15" customHeight="1" x14ac:dyDescent="0.25">
      <c r="A1489" s="152">
        <f t="shared" si="57"/>
        <v>1483</v>
      </c>
      <c r="B1489" s="170"/>
      <c r="C1489" s="170"/>
      <c r="D1489" s="170"/>
      <c r="E1489" s="170"/>
      <c r="F1489" s="170"/>
      <c r="G1489" s="175"/>
      <c r="H1489" s="175"/>
      <c r="I1489" s="170"/>
      <c r="J1489" s="176"/>
      <c r="K1489" s="153"/>
      <c r="L1489" s="170"/>
      <c r="M1489" s="170"/>
      <c r="N1489" s="170"/>
      <c r="O1489" s="170"/>
      <c r="P1489" s="170"/>
      <c r="Q1489" s="158" t="str">
        <f t="shared" si="60"/>
        <v/>
      </c>
      <c r="R1489" s="159" t="str">
        <f t="shared" si="61"/>
        <v/>
      </c>
      <c r="S1489" s="156"/>
      <c r="T1489" s="157"/>
      <c r="U1489" s="157"/>
      <c r="V1489" s="143"/>
    </row>
    <row r="1490" spans="1:22" ht="15" customHeight="1" x14ac:dyDescent="0.25">
      <c r="A1490" s="152">
        <f t="shared" si="57"/>
        <v>1484</v>
      </c>
      <c r="B1490" s="170"/>
      <c r="C1490" s="170"/>
      <c r="D1490" s="170"/>
      <c r="E1490" s="170"/>
      <c r="F1490" s="170"/>
      <c r="G1490" s="175"/>
      <c r="H1490" s="175"/>
      <c r="I1490" s="170"/>
      <c r="J1490" s="176"/>
      <c r="K1490" s="153"/>
      <c r="L1490" s="170"/>
      <c r="M1490" s="170"/>
      <c r="N1490" s="170"/>
      <c r="O1490" s="170"/>
      <c r="P1490" s="170"/>
      <c r="Q1490" s="158" t="str">
        <f t="shared" si="60"/>
        <v/>
      </c>
      <c r="R1490" s="159" t="str">
        <f t="shared" si="61"/>
        <v/>
      </c>
      <c r="S1490" s="156"/>
      <c r="T1490" s="157"/>
      <c r="U1490" s="157"/>
      <c r="V1490" s="143"/>
    </row>
    <row r="1491" spans="1:22" ht="15" customHeight="1" x14ac:dyDescent="0.25">
      <c r="A1491" s="152">
        <f t="shared" si="57"/>
        <v>1485</v>
      </c>
      <c r="B1491" s="170"/>
      <c r="C1491" s="170"/>
      <c r="D1491" s="170"/>
      <c r="E1491" s="170"/>
      <c r="F1491" s="170"/>
      <c r="G1491" s="175"/>
      <c r="H1491" s="175"/>
      <c r="I1491" s="170"/>
      <c r="J1491" s="176"/>
      <c r="K1491" s="153"/>
      <c r="L1491" s="170"/>
      <c r="M1491" s="170"/>
      <c r="N1491" s="170"/>
      <c r="O1491" s="170"/>
      <c r="P1491" s="170"/>
      <c r="Q1491" s="158" t="str">
        <f t="shared" si="60"/>
        <v/>
      </c>
      <c r="R1491" s="159" t="str">
        <f t="shared" si="61"/>
        <v/>
      </c>
      <c r="S1491" s="156"/>
      <c r="T1491" s="157"/>
      <c r="U1491" s="157"/>
      <c r="V1491" s="143"/>
    </row>
    <row r="1492" spans="1:22" ht="15" customHeight="1" x14ac:dyDescent="0.25">
      <c r="A1492" s="152">
        <f t="shared" si="57"/>
        <v>1486</v>
      </c>
      <c r="B1492" s="170"/>
      <c r="C1492" s="170"/>
      <c r="D1492" s="170"/>
      <c r="E1492" s="170"/>
      <c r="F1492" s="170"/>
      <c r="G1492" s="175"/>
      <c r="H1492" s="175"/>
      <c r="I1492" s="170"/>
      <c r="J1492" s="176"/>
      <c r="K1492" s="153"/>
      <c r="L1492" s="170"/>
      <c r="M1492" s="170"/>
      <c r="N1492" s="170"/>
      <c r="O1492" s="170"/>
      <c r="P1492" s="170"/>
      <c r="Q1492" s="158" t="str">
        <f t="shared" si="60"/>
        <v/>
      </c>
      <c r="R1492" s="159" t="str">
        <f t="shared" si="61"/>
        <v/>
      </c>
      <c r="S1492" s="156"/>
      <c r="T1492" s="157"/>
      <c r="U1492" s="157"/>
      <c r="V1492" s="143"/>
    </row>
    <row r="1493" spans="1:22" ht="15" customHeight="1" x14ac:dyDescent="0.25">
      <c r="A1493" s="152">
        <f t="shared" si="57"/>
        <v>1487</v>
      </c>
      <c r="B1493" s="170"/>
      <c r="C1493" s="170"/>
      <c r="D1493" s="170"/>
      <c r="E1493" s="170"/>
      <c r="F1493" s="170"/>
      <c r="G1493" s="175"/>
      <c r="H1493" s="175"/>
      <c r="I1493" s="170"/>
      <c r="J1493" s="176"/>
      <c r="K1493" s="153"/>
      <c r="L1493" s="170"/>
      <c r="M1493" s="170"/>
      <c r="N1493" s="170"/>
      <c r="O1493" s="170"/>
      <c r="P1493" s="170"/>
      <c r="Q1493" s="158" t="str">
        <f t="shared" si="60"/>
        <v/>
      </c>
      <c r="R1493" s="159" t="str">
        <f t="shared" si="61"/>
        <v/>
      </c>
      <c r="S1493" s="156"/>
      <c r="T1493" s="157"/>
      <c r="U1493" s="157"/>
      <c r="V1493" s="143"/>
    </row>
    <row r="1494" spans="1:22" ht="15" customHeight="1" x14ac:dyDescent="0.25">
      <c r="A1494" s="152">
        <f t="shared" si="57"/>
        <v>1488</v>
      </c>
      <c r="B1494" s="170"/>
      <c r="C1494" s="170"/>
      <c r="D1494" s="170"/>
      <c r="E1494" s="170"/>
      <c r="F1494" s="170"/>
      <c r="G1494" s="175"/>
      <c r="H1494" s="175"/>
      <c r="I1494" s="170"/>
      <c r="J1494" s="176"/>
      <c r="K1494" s="153"/>
      <c r="L1494" s="170"/>
      <c r="M1494" s="170"/>
      <c r="N1494" s="170"/>
      <c r="O1494" s="170"/>
      <c r="P1494" s="170"/>
      <c r="Q1494" s="158" t="str">
        <f t="shared" si="60"/>
        <v/>
      </c>
      <c r="R1494" s="159" t="str">
        <f t="shared" si="61"/>
        <v/>
      </c>
      <c r="S1494" s="156"/>
      <c r="T1494" s="157"/>
      <c r="U1494" s="157"/>
      <c r="V1494" s="143"/>
    </row>
    <row r="1495" spans="1:22" ht="15" customHeight="1" x14ac:dyDescent="0.25">
      <c r="A1495" s="152">
        <f t="shared" si="57"/>
        <v>1489</v>
      </c>
      <c r="B1495" s="170"/>
      <c r="C1495" s="170"/>
      <c r="D1495" s="170"/>
      <c r="E1495" s="170"/>
      <c r="F1495" s="170"/>
      <c r="G1495" s="175"/>
      <c r="H1495" s="175"/>
      <c r="I1495" s="170"/>
      <c r="J1495" s="176"/>
      <c r="K1495" s="153"/>
      <c r="L1495" s="170"/>
      <c r="M1495" s="170"/>
      <c r="N1495" s="170"/>
      <c r="O1495" s="170"/>
      <c r="P1495" s="170"/>
      <c r="Q1495" s="158" t="str">
        <f t="shared" si="60"/>
        <v/>
      </c>
      <c r="R1495" s="159" t="str">
        <f t="shared" si="61"/>
        <v/>
      </c>
      <c r="S1495" s="156"/>
      <c r="T1495" s="157"/>
      <c r="U1495" s="157"/>
      <c r="V1495" s="143"/>
    </row>
    <row r="1496" spans="1:22" ht="15" customHeight="1" x14ac:dyDescent="0.25">
      <c r="A1496" s="152">
        <f t="shared" si="57"/>
        <v>1490</v>
      </c>
      <c r="B1496" s="170"/>
      <c r="C1496" s="170"/>
      <c r="D1496" s="170"/>
      <c r="E1496" s="170"/>
      <c r="F1496" s="170"/>
      <c r="G1496" s="175"/>
      <c r="H1496" s="175"/>
      <c r="I1496" s="170"/>
      <c r="J1496" s="176"/>
      <c r="K1496" s="153"/>
      <c r="L1496" s="170"/>
      <c r="M1496" s="170"/>
      <c r="N1496" s="170"/>
      <c r="O1496" s="170"/>
      <c r="P1496" s="170"/>
      <c r="Q1496" s="158" t="str">
        <f t="shared" si="60"/>
        <v/>
      </c>
      <c r="R1496" s="159" t="str">
        <f t="shared" si="61"/>
        <v/>
      </c>
      <c r="S1496" s="156"/>
      <c r="T1496" s="157"/>
      <c r="U1496" s="157"/>
      <c r="V1496" s="143"/>
    </row>
    <row r="1497" spans="1:22" ht="15" customHeight="1" x14ac:dyDescent="0.25">
      <c r="A1497" s="152">
        <f t="shared" si="57"/>
        <v>1491</v>
      </c>
      <c r="B1497" s="170"/>
      <c r="C1497" s="170"/>
      <c r="D1497" s="170"/>
      <c r="E1497" s="170"/>
      <c r="F1497" s="170"/>
      <c r="G1497" s="175"/>
      <c r="H1497" s="175"/>
      <c r="I1497" s="170"/>
      <c r="J1497" s="176"/>
      <c r="K1497" s="153"/>
      <c r="L1497" s="170"/>
      <c r="M1497" s="170"/>
      <c r="N1497" s="170"/>
      <c r="O1497" s="170"/>
      <c r="P1497" s="170"/>
      <c r="Q1497" s="158" t="str">
        <f t="shared" si="60"/>
        <v/>
      </c>
      <c r="R1497" s="159" t="str">
        <f t="shared" si="61"/>
        <v/>
      </c>
      <c r="S1497" s="156"/>
      <c r="T1497" s="157"/>
      <c r="U1497" s="157"/>
      <c r="V1497" s="143"/>
    </row>
    <row r="1498" spans="1:22" ht="15" customHeight="1" x14ac:dyDescent="0.25">
      <c r="A1498" s="152">
        <f t="shared" si="57"/>
        <v>1492</v>
      </c>
      <c r="B1498" s="170"/>
      <c r="C1498" s="170"/>
      <c r="D1498" s="170"/>
      <c r="E1498" s="170"/>
      <c r="F1498" s="170"/>
      <c r="G1498" s="175"/>
      <c r="H1498" s="175"/>
      <c r="I1498" s="170"/>
      <c r="J1498" s="176"/>
      <c r="K1498" s="153"/>
      <c r="L1498" s="170"/>
      <c r="M1498" s="170"/>
      <c r="N1498" s="170"/>
      <c r="O1498" s="170"/>
      <c r="P1498" s="170"/>
      <c r="Q1498" s="158" t="str">
        <f t="shared" si="60"/>
        <v/>
      </c>
      <c r="R1498" s="159" t="str">
        <f t="shared" si="61"/>
        <v/>
      </c>
      <c r="S1498" s="156"/>
      <c r="T1498" s="157"/>
      <c r="U1498" s="157"/>
      <c r="V1498" s="143"/>
    </row>
    <row r="1499" spans="1:22" ht="15" customHeight="1" x14ac:dyDescent="0.25">
      <c r="A1499" s="152">
        <f t="shared" si="57"/>
        <v>1493</v>
      </c>
      <c r="B1499" s="170"/>
      <c r="C1499" s="170"/>
      <c r="D1499" s="170"/>
      <c r="E1499" s="170"/>
      <c r="F1499" s="170"/>
      <c r="G1499" s="175"/>
      <c r="H1499" s="175"/>
      <c r="I1499" s="170"/>
      <c r="J1499" s="176"/>
      <c r="K1499" s="153"/>
      <c r="L1499" s="170"/>
      <c r="M1499" s="170"/>
      <c r="N1499" s="170"/>
      <c r="O1499" s="170"/>
      <c r="P1499" s="170"/>
      <c r="Q1499" s="158" t="str">
        <f t="shared" si="60"/>
        <v/>
      </c>
      <c r="R1499" s="159" t="str">
        <f t="shared" si="61"/>
        <v/>
      </c>
      <c r="S1499" s="156"/>
      <c r="T1499" s="157"/>
      <c r="U1499" s="157"/>
      <c r="V1499" s="143"/>
    </row>
    <row r="1500" spans="1:22" ht="15" customHeight="1" x14ac:dyDescent="0.25">
      <c r="A1500" s="152">
        <f t="shared" ref="A1500:A1506" si="62">A1499+1</f>
        <v>1494</v>
      </c>
      <c r="B1500" s="170"/>
      <c r="C1500" s="170"/>
      <c r="D1500" s="170"/>
      <c r="E1500" s="170"/>
      <c r="F1500" s="170"/>
      <c r="G1500" s="175"/>
      <c r="H1500" s="175"/>
      <c r="I1500" s="170"/>
      <c r="J1500" s="176"/>
      <c r="K1500" s="153"/>
      <c r="L1500" s="170"/>
      <c r="M1500" s="170"/>
      <c r="N1500" s="170"/>
      <c r="O1500" s="170"/>
      <c r="P1500" s="170"/>
      <c r="Q1500" s="158" t="str">
        <f t="shared" si="60"/>
        <v/>
      </c>
      <c r="R1500" s="159" t="str">
        <f t="shared" si="61"/>
        <v/>
      </c>
      <c r="S1500" s="156"/>
      <c r="T1500" s="157"/>
      <c r="U1500" s="157"/>
      <c r="V1500" s="143"/>
    </row>
    <row r="1501" spans="1:22" ht="15" customHeight="1" x14ac:dyDescent="0.25">
      <c r="A1501" s="152">
        <f t="shared" si="62"/>
        <v>1495</v>
      </c>
      <c r="B1501" s="170"/>
      <c r="C1501" s="170"/>
      <c r="D1501" s="170"/>
      <c r="E1501" s="170"/>
      <c r="F1501" s="170"/>
      <c r="G1501" s="175"/>
      <c r="H1501" s="175"/>
      <c r="I1501" s="170"/>
      <c r="J1501" s="176"/>
      <c r="K1501" s="153"/>
      <c r="L1501" s="170"/>
      <c r="M1501" s="170"/>
      <c r="N1501" s="170"/>
      <c r="O1501" s="170"/>
      <c r="P1501" s="170"/>
      <c r="Q1501" s="158" t="str">
        <f t="shared" si="60"/>
        <v/>
      </c>
      <c r="R1501" s="159" t="str">
        <f t="shared" si="61"/>
        <v/>
      </c>
      <c r="S1501" s="156"/>
      <c r="T1501" s="157"/>
      <c r="U1501" s="157"/>
      <c r="V1501" s="143"/>
    </row>
    <row r="1502" spans="1:22" ht="15" customHeight="1" x14ac:dyDescent="0.25">
      <c r="A1502" s="152">
        <f t="shared" si="62"/>
        <v>1496</v>
      </c>
      <c r="B1502" s="170"/>
      <c r="C1502" s="170"/>
      <c r="D1502" s="170"/>
      <c r="E1502" s="170"/>
      <c r="F1502" s="170"/>
      <c r="G1502" s="175"/>
      <c r="H1502" s="175"/>
      <c r="I1502" s="170"/>
      <c r="J1502" s="176"/>
      <c r="K1502" s="153"/>
      <c r="L1502" s="170"/>
      <c r="M1502" s="170"/>
      <c r="N1502" s="170"/>
      <c r="O1502" s="170"/>
      <c r="P1502" s="170"/>
      <c r="Q1502" s="158" t="str">
        <f t="shared" si="60"/>
        <v/>
      </c>
      <c r="R1502" s="159" t="str">
        <f t="shared" si="61"/>
        <v/>
      </c>
      <c r="S1502" s="156"/>
      <c r="T1502" s="157"/>
      <c r="U1502" s="157"/>
      <c r="V1502" s="143"/>
    </row>
    <row r="1503" spans="1:22" ht="15" customHeight="1" x14ac:dyDescent="0.25">
      <c r="A1503" s="152">
        <f t="shared" si="62"/>
        <v>1497</v>
      </c>
      <c r="B1503" s="170"/>
      <c r="C1503" s="170"/>
      <c r="D1503" s="170"/>
      <c r="E1503" s="170"/>
      <c r="F1503" s="170"/>
      <c r="G1503" s="175"/>
      <c r="H1503" s="175"/>
      <c r="I1503" s="170"/>
      <c r="J1503" s="176"/>
      <c r="K1503" s="153"/>
      <c r="L1503" s="170"/>
      <c r="M1503" s="170"/>
      <c r="N1503" s="170"/>
      <c r="O1503" s="170"/>
      <c r="P1503" s="170"/>
      <c r="Q1503" s="158" t="str">
        <f t="shared" si="60"/>
        <v/>
      </c>
      <c r="R1503" s="159" t="str">
        <f t="shared" si="61"/>
        <v/>
      </c>
      <c r="S1503" s="156"/>
      <c r="T1503" s="157"/>
      <c r="U1503" s="157"/>
      <c r="V1503" s="143"/>
    </row>
    <row r="1504" spans="1:22" ht="15" customHeight="1" x14ac:dyDescent="0.25">
      <c r="A1504" s="152">
        <f t="shared" si="62"/>
        <v>1498</v>
      </c>
      <c r="B1504" s="170"/>
      <c r="C1504" s="170"/>
      <c r="D1504" s="170"/>
      <c r="E1504" s="170"/>
      <c r="F1504" s="170"/>
      <c r="G1504" s="175"/>
      <c r="H1504" s="175"/>
      <c r="I1504" s="170"/>
      <c r="J1504" s="176"/>
      <c r="K1504" s="153"/>
      <c r="L1504" s="170"/>
      <c r="M1504" s="170"/>
      <c r="N1504" s="170"/>
      <c r="O1504" s="170"/>
      <c r="P1504" s="170"/>
      <c r="Q1504" s="158" t="str">
        <f t="shared" si="60"/>
        <v/>
      </c>
      <c r="R1504" s="159" t="str">
        <f t="shared" si="61"/>
        <v/>
      </c>
      <c r="S1504" s="156"/>
      <c r="T1504" s="157"/>
      <c r="U1504" s="157"/>
      <c r="V1504" s="143"/>
    </row>
    <row r="1505" spans="1:22" ht="15" customHeight="1" x14ac:dyDescent="0.25">
      <c r="A1505" s="152">
        <f t="shared" si="62"/>
        <v>1499</v>
      </c>
      <c r="B1505" s="170"/>
      <c r="C1505" s="170"/>
      <c r="D1505" s="170"/>
      <c r="E1505" s="170"/>
      <c r="F1505" s="170"/>
      <c r="G1505" s="175"/>
      <c r="H1505" s="175"/>
      <c r="I1505" s="170"/>
      <c r="J1505" s="176"/>
      <c r="K1505" s="153"/>
      <c r="L1505" s="170"/>
      <c r="M1505" s="170"/>
      <c r="N1505" s="170"/>
      <c r="O1505" s="170"/>
      <c r="P1505" s="170"/>
      <c r="Q1505" s="158" t="str">
        <f t="shared" si="60"/>
        <v/>
      </c>
      <c r="R1505" s="159" t="str">
        <f t="shared" si="61"/>
        <v/>
      </c>
      <c r="S1505" s="156"/>
      <c r="T1505" s="157"/>
      <c r="U1505" s="157"/>
      <c r="V1505" s="143"/>
    </row>
    <row r="1506" spans="1:22" s="143" customFormat="1" ht="15" customHeight="1" x14ac:dyDescent="0.25">
      <c r="A1506" s="160">
        <f t="shared" si="62"/>
        <v>1500</v>
      </c>
      <c r="B1506" s="177"/>
      <c r="C1506" s="177"/>
      <c r="D1506" s="177"/>
      <c r="E1506" s="177"/>
      <c r="F1506" s="177"/>
      <c r="G1506" s="178"/>
      <c r="H1506" s="178"/>
      <c r="I1506" s="177"/>
      <c r="J1506" s="179"/>
      <c r="K1506" s="161"/>
      <c r="L1506" s="177"/>
      <c r="M1506" s="177"/>
      <c r="N1506" s="177" t="s">
        <v>40</v>
      </c>
      <c r="O1506" s="177"/>
      <c r="P1506" s="177"/>
      <c r="Q1506" s="162" t="str">
        <f t="shared" si="60"/>
        <v/>
      </c>
      <c r="R1506" s="163" t="str">
        <f t="shared" si="61"/>
        <v/>
      </c>
      <c r="S1506" s="164"/>
      <c r="T1506" s="165" t="str">
        <f>IF($B1506="","",IF(AND($Q1506="yes",SUMPRODUCT((T$6:T1005&gt;0)*($B$6:$B1005=$B1506)*1)=0),MAX(T$6:T1005)+1,0))</f>
        <v/>
      </c>
      <c r="U1506" s="165" t="str">
        <f>IF($B1506="","",IF($Q1506="yes",MAX(U$6:U1005)+IF(OR($I1506="",COUNTIF($R:$R,$I1506)&gt;0),1,COUNTIF($B:$B,$I1506)),0))</f>
        <v/>
      </c>
    </row>
    <row r="1507" spans="1:22" s="166" customFormat="1" x14ac:dyDescent="0.25">
      <c r="D1507" s="167"/>
      <c r="E1507" s="167"/>
      <c r="F1507" s="167"/>
      <c r="K1507" s="142"/>
      <c r="V1507" s="168"/>
    </row>
    <row r="1508" spans="1:22" x14ac:dyDescent="0.25">
      <c r="N1508" s="166"/>
      <c r="Q1508" s="166"/>
      <c r="R1508" s="166"/>
      <c r="S1508" s="166"/>
      <c r="T1508" s="166"/>
      <c r="U1508" s="166"/>
      <c r="V1508" s="143"/>
    </row>
    <row r="1509" spans="1:22" x14ac:dyDescent="0.25">
      <c r="N1509" s="166"/>
      <c r="Q1509" s="166"/>
      <c r="R1509" s="166"/>
      <c r="S1509" s="166"/>
      <c r="T1509" s="166"/>
      <c r="U1509" s="166"/>
      <c r="V1509" s="143"/>
    </row>
    <row r="1510" spans="1:22" x14ac:dyDescent="0.25">
      <c r="N1510" s="166"/>
      <c r="Q1510" s="166"/>
      <c r="R1510" s="166"/>
      <c r="S1510" s="166"/>
      <c r="T1510" s="166"/>
      <c r="U1510" s="166"/>
      <c r="V1510" s="143"/>
    </row>
    <row r="1511" spans="1:22" x14ac:dyDescent="0.25">
      <c r="N1511" s="166"/>
      <c r="Q1511" s="166"/>
      <c r="R1511" s="166"/>
      <c r="S1511" s="166"/>
      <c r="T1511" s="166"/>
      <c r="U1511" s="166"/>
      <c r="V1511" s="143"/>
    </row>
    <row r="1512" spans="1:22" x14ac:dyDescent="0.25">
      <c r="N1512" s="166"/>
      <c r="Q1512" s="166"/>
      <c r="R1512" s="166"/>
      <c r="S1512" s="166"/>
      <c r="T1512" s="166"/>
      <c r="U1512" s="166"/>
      <c r="V1512" s="143"/>
    </row>
    <row r="1513" spans="1:22" x14ac:dyDescent="0.25">
      <c r="N1513" s="166"/>
      <c r="Q1513" s="166"/>
      <c r="R1513" s="166"/>
      <c r="S1513" s="166"/>
      <c r="T1513" s="166"/>
      <c r="U1513" s="166"/>
      <c r="V1513" s="143"/>
    </row>
    <row r="1514" spans="1:22" x14ac:dyDescent="0.25">
      <c r="N1514" s="140"/>
      <c r="Q1514" s="140"/>
      <c r="R1514" s="140"/>
      <c r="S1514" s="140"/>
      <c r="T1514" s="140"/>
      <c r="U1514" s="140"/>
    </row>
    <row r="1515" spans="1:22" x14ac:dyDescent="0.25">
      <c r="N1515" s="140"/>
      <c r="Q1515" s="140"/>
      <c r="R1515" s="140"/>
      <c r="S1515" s="140"/>
      <c r="T1515" s="140"/>
      <c r="U1515" s="140"/>
    </row>
    <row r="1516" spans="1:22" x14ac:dyDescent="0.25">
      <c r="N1516" s="140"/>
      <c r="Q1516" s="140"/>
      <c r="R1516" s="140"/>
      <c r="S1516" s="140"/>
      <c r="T1516" s="140"/>
      <c r="U1516" s="140"/>
    </row>
    <row r="1517" spans="1:22" x14ac:dyDescent="0.25">
      <c r="N1517" s="140"/>
      <c r="Q1517" s="140"/>
      <c r="R1517" s="140"/>
      <c r="S1517" s="140"/>
      <c r="T1517" s="140"/>
      <c r="U1517" s="140"/>
    </row>
    <row r="1518" spans="1:22" x14ac:dyDescent="0.25">
      <c r="N1518" s="140"/>
      <c r="Q1518" s="140"/>
      <c r="R1518" s="140"/>
      <c r="S1518" s="140"/>
      <c r="T1518" s="140"/>
      <c r="U1518" s="140"/>
    </row>
    <row r="1519" spans="1:22" x14ac:dyDescent="0.25">
      <c r="N1519" s="140"/>
      <c r="Q1519" s="140"/>
      <c r="R1519" s="140"/>
      <c r="S1519" s="140"/>
      <c r="T1519" s="140"/>
      <c r="U1519" s="140"/>
    </row>
  </sheetData>
  <sheetProtection algorithmName="SHA-512" hashValue="UcBzaYbzQDiCagjFOm/312T6Er8UuGhh5Iw5C+GWh+U7Bb9MpEtZkmkkreIj/Qts75acwQlSNOJE9Ixyu5z/vQ==" saltValue="QrZBTkOTTdb8sSAxrBIiDA==" spinCount="100000" sheet="1" objects="1" scenarios="1" autoFilter="0"/>
  <dataConsolidate/>
  <mergeCells count="3">
    <mergeCell ref="T4:U4"/>
    <mergeCell ref="L4:R4"/>
    <mergeCell ref="B4:J4"/>
  </mergeCells>
  <conditionalFormatting sqref="B57:R1506">
    <cfRule type="expression" dxfId="39" priority="7" stopIfTrue="1">
      <formula>ISBLANK($B56)</formula>
    </cfRule>
  </conditionalFormatting>
  <conditionalFormatting sqref="B7:R1506">
    <cfRule type="expression" dxfId="38" priority="2">
      <formula>(ROW()=MAX(56,6+COUNTA($B$7:$B$1506)))</formula>
    </cfRule>
  </conditionalFormatting>
  <conditionalFormatting sqref="C7:C1506 E7:H1506 J7:R1506">
    <cfRule type="expression" dxfId="37" priority="3" stopIfTrue="1">
      <formula>AND(NOT(ISBLANK($B7)),ISBLANK(C7))</formula>
    </cfRule>
  </conditionalFormatting>
  <conditionalFormatting sqref="K1:K1048576">
    <cfRule type="expression" dxfId="36" priority="1" stopIfTrue="1">
      <formula>TRUE</formula>
    </cfRule>
  </conditionalFormatting>
  <conditionalFormatting sqref="B7:P1506">
    <cfRule type="expression" dxfId="35" priority="14">
      <formula>MOD(ROW(),2)=1</formula>
    </cfRule>
  </conditionalFormatting>
  <conditionalFormatting sqref="Q7:R1506">
    <cfRule type="expression" dxfId="34" priority="16">
      <formula>MOD(ROW(),2)=1</formula>
    </cfRule>
  </conditionalFormatting>
  <dataValidations count="7">
    <dataValidation type="list" allowBlank="1" showDropDown="1" showInputMessage="1" showErrorMessage="1" sqref="I7:I67 I69:I1506">
      <formula1>$B$7:$B$1506</formula1>
    </dataValidation>
    <dataValidation type="list" allowBlank="1" showInputMessage="1" showErrorMessage="1" sqref="C7:C1506">
      <formula1>LE_Types</formula1>
    </dataValidation>
    <dataValidation type="list" allowBlank="1" showInputMessage="1" showErrorMessage="1" sqref="D7:D1506">
      <formula1>Regulatory_Capital_Frameworks</formula1>
    </dataValidation>
    <dataValidation type="list" allowBlank="1" showInputMessage="1" showErrorMessage="1" sqref="F7:F1506">
      <formula1>Acct_Regime</formula1>
    </dataValidation>
    <dataValidation type="list" allowBlank="1" showInputMessage="1" showErrorMessage="1" sqref="P7:P1506 L7:N1506">
      <formula1>Boolean</formula1>
    </dataValidation>
    <dataValidation allowBlank="1" showDropDown="1" showInputMessage="1" showErrorMessage="1" sqref="J7:J1506"/>
    <dataValidation type="list" allowBlank="1" showInputMessage="1" showErrorMessage="1" sqref="E7:E1506">
      <formula1>Applicable_Capital_Frameworks</formula1>
    </dataValidation>
  </dataValidations>
  <printOptions horizontalCentered="1" verticalCentered="1"/>
  <pageMargins left="0.7" right="0.7" top="0.75" bottom="0.75" header="0.3" footer="0.3"/>
  <pageSetup paperSize="5" scale="56" fitToWidth="2" fitToHeight="0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colBreaks count="1" manualBreakCount="1">
    <brk id="11" min="3" max="55" man="1"/>
  </colBreaks>
  <legacyDrawingHF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decimal" operator="greaterThan" allowBlank="1" showInputMessage="1" showErrorMessage="1">
          <x14:formula1>
            <xm:f>'(Hidden) Input validation'!$D$12</xm:f>
          </x14:formula1>
          <xm:sqref>G7:G1506</xm:sqref>
        </x14:dataValidation>
        <x14:dataValidation type="list" allowBlank="1" showInputMessage="1" showErrorMessage="1">
          <x14:formula1>
            <xm:f>'(Hidden) Input validation'!$D$7:$D$9</xm:f>
          </x14:formula1>
          <xm:sqref>O7:O1506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3" tint="0.79998168889431442"/>
    <pageSetUpPr fitToPage="1"/>
  </sheetPr>
  <dimension ref="A1:AA1024"/>
  <sheetViews>
    <sheetView showGridLines="0" zoomScale="70" zoomScaleNormal="70" zoomScaleSheetLayoutView="70" workbookViewId="0"/>
  </sheetViews>
  <sheetFormatPr defaultColWidth="9" defaultRowHeight="12.5" zeroHeight="1" x14ac:dyDescent="0.25"/>
  <cols>
    <col min="1" max="1" width="9.08203125" style="140" customWidth="1"/>
    <col min="2" max="2" width="10.58203125" style="140" customWidth="1"/>
    <col min="3" max="3" width="45.58203125" style="140" customWidth="1"/>
    <col min="4" max="4" width="32" style="141" bestFit="1" customWidth="1"/>
    <col min="5" max="5" width="1.58203125" style="180" customWidth="1"/>
    <col min="6" max="7" width="13.58203125" style="140" customWidth="1"/>
    <col min="8" max="8" width="15" style="140" customWidth="1"/>
    <col min="9" max="13" width="13.58203125" style="140" customWidth="1"/>
    <col min="14" max="15" width="14.25" style="140" customWidth="1"/>
    <col min="16" max="17" width="13.58203125" style="140" customWidth="1"/>
    <col min="18" max="18" width="1.58203125" style="180" customWidth="1"/>
    <col min="19" max="26" width="13.58203125" style="140" customWidth="1"/>
    <col min="27" max="27" width="15.58203125" style="140" bestFit="1" customWidth="1"/>
    <col min="28" max="16384" width="9" style="140"/>
  </cols>
  <sheetData>
    <row r="1" spans="1:27" ht="23" x14ac:dyDescent="0.5">
      <c r="A1" s="139" t="str">
        <f>Index!A1</f>
        <v>Capital Requirements for Board-regulated Institutions Significantly Engaged in Insurance Activities</v>
      </c>
    </row>
    <row r="2" spans="1:27" ht="18" x14ac:dyDescent="0.4">
      <c r="A2" s="144"/>
    </row>
    <row r="3" spans="1:27" ht="18" x14ac:dyDescent="0.4">
      <c r="A3" s="144" t="s">
        <v>271</v>
      </c>
    </row>
    <row r="4" spans="1:27" ht="13" x14ac:dyDescent="0.3">
      <c r="I4" s="403" t="s">
        <v>46</v>
      </c>
      <c r="J4" s="403"/>
      <c r="K4" s="403"/>
      <c r="L4" s="403"/>
      <c r="M4" s="403"/>
      <c r="N4" s="403"/>
      <c r="O4" s="403"/>
      <c r="P4" s="403"/>
      <c r="Q4" s="181"/>
      <c r="S4" s="182"/>
      <c r="T4" s="403" t="s">
        <v>250</v>
      </c>
      <c r="U4" s="403"/>
      <c r="V4" s="403"/>
      <c r="W4" s="403"/>
      <c r="X4" s="403"/>
      <c r="Y4" s="403"/>
      <c r="Z4" s="403"/>
      <c r="AA4" s="181"/>
    </row>
    <row r="5" spans="1:27" ht="75" customHeight="1" x14ac:dyDescent="0.3">
      <c r="A5" s="150" t="s">
        <v>47</v>
      </c>
      <c r="B5" s="150" t="s">
        <v>294</v>
      </c>
      <c r="C5" s="68" t="s">
        <v>84</v>
      </c>
      <c r="D5" s="68" t="s">
        <v>301</v>
      </c>
      <c r="E5" s="75"/>
      <c r="F5" s="69" t="s">
        <v>303</v>
      </c>
      <c r="G5" s="183" t="s">
        <v>202</v>
      </c>
      <c r="H5" s="183" t="s">
        <v>335</v>
      </c>
      <c r="I5" s="68" t="s">
        <v>48</v>
      </c>
      <c r="J5" s="68" t="s">
        <v>49</v>
      </c>
      <c r="K5" s="68" t="s">
        <v>317</v>
      </c>
      <c r="L5" s="68" t="s">
        <v>306</v>
      </c>
      <c r="M5" s="68" t="s">
        <v>321</v>
      </c>
      <c r="N5" s="68" t="s">
        <v>266</v>
      </c>
      <c r="O5" s="68" t="s">
        <v>364</v>
      </c>
      <c r="P5" s="68" t="s">
        <v>50</v>
      </c>
      <c r="Q5" s="68" t="s">
        <v>307</v>
      </c>
      <c r="R5" s="75"/>
      <c r="S5" s="69" t="s">
        <v>304</v>
      </c>
      <c r="T5" s="68" t="s">
        <v>51</v>
      </c>
      <c r="U5" s="68" t="s">
        <v>317</v>
      </c>
      <c r="V5" s="68" t="s">
        <v>306</v>
      </c>
      <c r="W5" s="68" t="s">
        <v>52</v>
      </c>
      <c r="X5" s="68" t="s">
        <v>320</v>
      </c>
      <c r="Y5" s="68" t="s">
        <v>318</v>
      </c>
      <c r="Z5" s="68" t="s">
        <v>53</v>
      </c>
      <c r="AA5" s="68" t="s">
        <v>341</v>
      </c>
    </row>
    <row r="6" spans="1:27" s="146" customFormat="1" ht="15" customHeight="1" x14ac:dyDescent="0.3">
      <c r="A6" s="184" t="s">
        <v>12</v>
      </c>
      <c r="B6" s="184" t="s">
        <v>13</v>
      </c>
      <c r="C6" s="70" t="s">
        <v>14</v>
      </c>
      <c r="D6" s="70" t="s">
        <v>15</v>
      </c>
      <c r="E6" s="77"/>
      <c r="F6" s="88" t="s">
        <v>16</v>
      </c>
      <c r="G6" s="71" t="s">
        <v>17</v>
      </c>
      <c r="H6" s="71" t="s">
        <v>18</v>
      </c>
      <c r="I6" s="70" t="s">
        <v>19</v>
      </c>
      <c r="J6" s="70" t="s">
        <v>20</v>
      </c>
      <c r="K6" s="70" t="s">
        <v>21</v>
      </c>
      <c r="L6" s="70" t="s">
        <v>22</v>
      </c>
      <c r="M6" s="70" t="s">
        <v>23</v>
      </c>
      <c r="N6" s="70" t="s">
        <v>24</v>
      </c>
      <c r="O6" s="70" t="s">
        <v>25</v>
      </c>
      <c r="P6" s="70" t="s">
        <v>26</v>
      </c>
      <c r="Q6" s="70" t="s">
        <v>27</v>
      </c>
      <c r="R6" s="77"/>
      <c r="S6" s="70" t="s">
        <v>28</v>
      </c>
      <c r="T6" s="70" t="s">
        <v>29</v>
      </c>
      <c r="U6" s="70" t="s">
        <v>30</v>
      </c>
      <c r="V6" s="70" t="s">
        <v>54</v>
      </c>
      <c r="W6" s="70" t="s">
        <v>55</v>
      </c>
      <c r="X6" s="70" t="s">
        <v>56</v>
      </c>
      <c r="Y6" s="70" t="s">
        <v>57</v>
      </c>
      <c r="Z6" s="70" t="s">
        <v>58</v>
      </c>
      <c r="AA6" s="70" t="s">
        <v>59</v>
      </c>
    </row>
    <row r="7" spans="1:27" ht="15" customHeight="1" x14ac:dyDescent="0.25">
      <c r="A7" s="152">
        <v>1</v>
      </c>
      <c r="B7" s="391" t="str">
        <f t="shared" ref="B7:B38" si="0">IFERROR(INDEX(LE_ID,MATCH($A7,Block_Index,0)),"")</f>
        <v/>
      </c>
      <c r="C7" s="137" t="str">
        <f t="shared" ref="C7:C38" si="1">IFERROR(INDEX(LE_Name,MATCH($A7,Block_Index,0)),"")</f>
        <v/>
      </c>
      <c r="D7" s="137" t="str">
        <f t="shared" ref="D7:D38" si="2">IFERROR(IF(ISBLANK(INDEX(LE_Applicable_Capital_Framework,MATCH($A7,Block_Index,0))),"None",INDEX(LE_Applicable_Capital_Framework,MATCH($A7,Block_Index,0))),"")</f>
        <v/>
      </c>
      <c r="E7" s="153"/>
      <c r="F7" s="171"/>
      <c r="G7" s="175"/>
      <c r="H7" s="175"/>
      <c r="I7" s="175"/>
      <c r="J7" s="175"/>
      <c r="K7" s="175"/>
      <c r="L7" s="171"/>
      <c r="M7" s="175"/>
      <c r="N7" s="175"/>
      <c r="O7" s="175"/>
      <c r="P7" s="175"/>
      <c r="Q7" s="185">
        <f t="shared" ref="Q7:Q56" si="3">SUM(F7,I7:P7)</f>
        <v>0</v>
      </c>
      <c r="R7" s="186"/>
      <c r="S7" s="175"/>
      <c r="T7" s="175"/>
      <c r="U7" s="175"/>
      <c r="V7" s="175"/>
      <c r="W7" s="175"/>
      <c r="X7" s="175"/>
      <c r="Y7" s="175"/>
      <c r="Z7" s="175"/>
      <c r="AA7" s="185">
        <f>SUM(S7:Z7)</f>
        <v>0</v>
      </c>
    </row>
    <row r="8" spans="1:27" ht="15" customHeight="1" x14ac:dyDescent="0.25">
      <c r="A8" s="152">
        <f>A7+1</f>
        <v>2</v>
      </c>
      <c r="B8" s="392" t="str">
        <f t="shared" si="0"/>
        <v/>
      </c>
      <c r="C8" s="138" t="str">
        <f t="shared" si="1"/>
        <v/>
      </c>
      <c r="D8" s="138" t="str">
        <f t="shared" si="2"/>
        <v/>
      </c>
      <c r="E8" s="153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85">
        <f t="shared" si="3"/>
        <v>0</v>
      </c>
      <c r="R8" s="186"/>
      <c r="S8" s="175"/>
      <c r="T8" s="175"/>
      <c r="U8" s="175"/>
      <c r="V8" s="175"/>
      <c r="W8" s="175"/>
      <c r="X8" s="175"/>
      <c r="Y8" s="175"/>
      <c r="Z8" s="175"/>
      <c r="AA8" s="185">
        <f t="shared" ref="AA8:AA56" si="4">SUM(S8:Z8)</f>
        <v>0</v>
      </c>
    </row>
    <row r="9" spans="1:27" ht="15" customHeight="1" x14ac:dyDescent="0.25">
      <c r="A9" s="152">
        <f t="shared" ref="A9:A56" si="5">A8+1</f>
        <v>3</v>
      </c>
      <c r="B9" s="392" t="str">
        <f t="shared" si="0"/>
        <v/>
      </c>
      <c r="C9" s="138" t="str">
        <f t="shared" si="1"/>
        <v/>
      </c>
      <c r="D9" s="138" t="str">
        <f t="shared" si="2"/>
        <v/>
      </c>
      <c r="E9" s="153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85">
        <f t="shared" si="3"/>
        <v>0</v>
      </c>
      <c r="R9" s="186"/>
      <c r="S9" s="175"/>
      <c r="T9" s="175"/>
      <c r="U9" s="175"/>
      <c r="V9" s="175"/>
      <c r="W9" s="175"/>
      <c r="X9" s="175"/>
      <c r="Y9" s="175"/>
      <c r="Z9" s="175"/>
      <c r="AA9" s="185">
        <f t="shared" si="4"/>
        <v>0</v>
      </c>
    </row>
    <row r="10" spans="1:27" ht="15" customHeight="1" x14ac:dyDescent="0.25">
      <c r="A10" s="152">
        <f t="shared" si="5"/>
        <v>4</v>
      </c>
      <c r="B10" s="392" t="str">
        <f t="shared" si="0"/>
        <v/>
      </c>
      <c r="C10" s="138" t="str">
        <f t="shared" si="1"/>
        <v/>
      </c>
      <c r="D10" s="138" t="str">
        <f t="shared" si="2"/>
        <v/>
      </c>
      <c r="E10" s="153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85">
        <f t="shared" si="3"/>
        <v>0</v>
      </c>
      <c r="R10" s="186"/>
      <c r="S10" s="175"/>
      <c r="T10" s="175"/>
      <c r="U10" s="175"/>
      <c r="V10" s="175"/>
      <c r="W10" s="175"/>
      <c r="X10" s="175"/>
      <c r="Y10" s="175"/>
      <c r="Z10" s="175"/>
      <c r="AA10" s="185">
        <f t="shared" si="4"/>
        <v>0</v>
      </c>
    </row>
    <row r="11" spans="1:27" ht="15" customHeight="1" x14ac:dyDescent="0.25">
      <c r="A11" s="152">
        <f t="shared" si="5"/>
        <v>5</v>
      </c>
      <c r="B11" s="392" t="str">
        <f t="shared" si="0"/>
        <v/>
      </c>
      <c r="C11" s="138" t="str">
        <f t="shared" si="1"/>
        <v/>
      </c>
      <c r="D11" s="138" t="str">
        <f t="shared" si="2"/>
        <v/>
      </c>
      <c r="E11" s="153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85">
        <f t="shared" si="3"/>
        <v>0</v>
      </c>
      <c r="R11" s="186"/>
      <c r="S11" s="175"/>
      <c r="T11" s="175"/>
      <c r="U11" s="175"/>
      <c r="V11" s="175"/>
      <c r="W11" s="175"/>
      <c r="X11" s="175"/>
      <c r="Y11" s="175"/>
      <c r="Z11" s="175"/>
      <c r="AA11" s="185">
        <f t="shared" si="4"/>
        <v>0</v>
      </c>
    </row>
    <row r="12" spans="1:27" ht="15" customHeight="1" x14ac:dyDescent="0.25">
      <c r="A12" s="152">
        <f t="shared" si="5"/>
        <v>6</v>
      </c>
      <c r="B12" s="392" t="str">
        <f t="shared" si="0"/>
        <v/>
      </c>
      <c r="C12" s="138" t="str">
        <f t="shared" si="1"/>
        <v/>
      </c>
      <c r="D12" s="138" t="str">
        <f t="shared" si="2"/>
        <v/>
      </c>
      <c r="E12" s="153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85">
        <f t="shared" si="3"/>
        <v>0</v>
      </c>
      <c r="R12" s="186"/>
      <c r="S12" s="175"/>
      <c r="T12" s="175"/>
      <c r="U12" s="175"/>
      <c r="V12" s="175"/>
      <c r="W12" s="175"/>
      <c r="X12" s="175"/>
      <c r="Y12" s="175"/>
      <c r="Z12" s="175"/>
      <c r="AA12" s="185">
        <f t="shared" si="4"/>
        <v>0</v>
      </c>
    </row>
    <row r="13" spans="1:27" ht="15" customHeight="1" x14ac:dyDescent="0.25">
      <c r="A13" s="152">
        <f t="shared" si="5"/>
        <v>7</v>
      </c>
      <c r="B13" s="392" t="str">
        <f t="shared" si="0"/>
        <v/>
      </c>
      <c r="C13" s="138" t="str">
        <f t="shared" si="1"/>
        <v/>
      </c>
      <c r="D13" s="138" t="str">
        <f t="shared" si="2"/>
        <v/>
      </c>
      <c r="E13" s="153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85">
        <f t="shared" si="3"/>
        <v>0</v>
      </c>
      <c r="R13" s="186"/>
      <c r="S13" s="175"/>
      <c r="T13" s="175"/>
      <c r="U13" s="175"/>
      <c r="V13" s="175"/>
      <c r="W13" s="175"/>
      <c r="X13" s="175"/>
      <c r="Y13" s="175"/>
      <c r="Z13" s="175"/>
      <c r="AA13" s="185">
        <f t="shared" si="4"/>
        <v>0</v>
      </c>
    </row>
    <row r="14" spans="1:27" ht="15" customHeight="1" x14ac:dyDescent="0.25">
      <c r="A14" s="152">
        <f t="shared" si="5"/>
        <v>8</v>
      </c>
      <c r="B14" s="392" t="str">
        <f t="shared" si="0"/>
        <v/>
      </c>
      <c r="C14" s="138" t="str">
        <f t="shared" si="1"/>
        <v/>
      </c>
      <c r="D14" s="138" t="str">
        <f t="shared" si="2"/>
        <v/>
      </c>
      <c r="E14" s="153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85">
        <f t="shared" si="3"/>
        <v>0</v>
      </c>
      <c r="R14" s="186"/>
      <c r="S14" s="175"/>
      <c r="T14" s="175"/>
      <c r="U14" s="175"/>
      <c r="V14" s="175"/>
      <c r="W14" s="175"/>
      <c r="X14" s="175"/>
      <c r="Y14" s="175"/>
      <c r="Z14" s="175"/>
      <c r="AA14" s="185">
        <f t="shared" si="4"/>
        <v>0</v>
      </c>
    </row>
    <row r="15" spans="1:27" ht="15" customHeight="1" x14ac:dyDescent="0.25">
      <c r="A15" s="152">
        <f t="shared" si="5"/>
        <v>9</v>
      </c>
      <c r="B15" s="392" t="str">
        <f t="shared" si="0"/>
        <v/>
      </c>
      <c r="C15" s="138" t="str">
        <f t="shared" si="1"/>
        <v/>
      </c>
      <c r="D15" s="138" t="str">
        <f t="shared" si="2"/>
        <v/>
      </c>
      <c r="E15" s="153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85">
        <f t="shared" si="3"/>
        <v>0</v>
      </c>
      <c r="R15" s="186"/>
      <c r="S15" s="175"/>
      <c r="T15" s="175"/>
      <c r="U15" s="175"/>
      <c r="V15" s="175"/>
      <c r="W15" s="175"/>
      <c r="X15" s="175"/>
      <c r="Y15" s="175"/>
      <c r="Z15" s="175"/>
      <c r="AA15" s="185">
        <f t="shared" si="4"/>
        <v>0</v>
      </c>
    </row>
    <row r="16" spans="1:27" ht="15" customHeight="1" x14ac:dyDescent="0.25">
      <c r="A16" s="152">
        <f t="shared" si="5"/>
        <v>10</v>
      </c>
      <c r="B16" s="392" t="str">
        <f t="shared" si="0"/>
        <v/>
      </c>
      <c r="C16" s="138" t="str">
        <f t="shared" si="1"/>
        <v/>
      </c>
      <c r="D16" s="138" t="str">
        <f t="shared" si="2"/>
        <v/>
      </c>
      <c r="E16" s="153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85">
        <f t="shared" si="3"/>
        <v>0</v>
      </c>
      <c r="R16" s="186"/>
      <c r="S16" s="175"/>
      <c r="T16" s="175"/>
      <c r="U16" s="175"/>
      <c r="V16" s="175"/>
      <c r="W16" s="175"/>
      <c r="X16" s="175"/>
      <c r="Y16" s="175"/>
      <c r="Z16" s="175"/>
      <c r="AA16" s="185">
        <f t="shared" si="4"/>
        <v>0</v>
      </c>
    </row>
    <row r="17" spans="1:27" ht="15" customHeight="1" x14ac:dyDescent="0.25">
      <c r="A17" s="152">
        <f t="shared" si="5"/>
        <v>11</v>
      </c>
      <c r="B17" s="392" t="str">
        <f t="shared" si="0"/>
        <v/>
      </c>
      <c r="C17" s="138" t="str">
        <f t="shared" si="1"/>
        <v/>
      </c>
      <c r="D17" s="138" t="str">
        <f t="shared" si="2"/>
        <v/>
      </c>
      <c r="E17" s="153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5"/>
      <c r="Q17" s="185">
        <f t="shared" si="3"/>
        <v>0</v>
      </c>
      <c r="R17" s="186"/>
      <c r="S17" s="175"/>
      <c r="T17" s="175"/>
      <c r="U17" s="175"/>
      <c r="V17" s="175"/>
      <c r="W17" s="175"/>
      <c r="X17" s="175"/>
      <c r="Y17" s="175"/>
      <c r="Z17" s="175"/>
      <c r="AA17" s="185">
        <f t="shared" si="4"/>
        <v>0</v>
      </c>
    </row>
    <row r="18" spans="1:27" ht="15" customHeight="1" x14ac:dyDescent="0.25">
      <c r="A18" s="152">
        <f t="shared" si="5"/>
        <v>12</v>
      </c>
      <c r="B18" s="392" t="str">
        <f t="shared" si="0"/>
        <v/>
      </c>
      <c r="C18" s="138" t="str">
        <f t="shared" si="1"/>
        <v/>
      </c>
      <c r="D18" s="138" t="str">
        <f t="shared" si="2"/>
        <v/>
      </c>
      <c r="E18" s="153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85">
        <f t="shared" si="3"/>
        <v>0</v>
      </c>
      <c r="R18" s="186"/>
      <c r="S18" s="175"/>
      <c r="T18" s="175"/>
      <c r="U18" s="175"/>
      <c r="V18" s="175"/>
      <c r="W18" s="175"/>
      <c r="X18" s="175"/>
      <c r="Y18" s="175"/>
      <c r="Z18" s="175"/>
      <c r="AA18" s="185">
        <f t="shared" si="4"/>
        <v>0</v>
      </c>
    </row>
    <row r="19" spans="1:27" ht="15" customHeight="1" x14ac:dyDescent="0.25">
      <c r="A19" s="152">
        <f t="shared" si="5"/>
        <v>13</v>
      </c>
      <c r="B19" s="392" t="str">
        <f t="shared" si="0"/>
        <v/>
      </c>
      <c r="C19" s="138" t="str">
        <f t="shared" si="1"/>
        <v/>
      </c>
      <c r="D19" s="138" t="str">
        <f t="shared" si="2"/>
        <v/>
      </c>
      <c r="E19" s="153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85">
        <f t="shared" si="3"/>
        <v>0</v>
      </c>
      <c r="R19" s="186"/>
      <c r="S19" s="175"/>
      <c r="T19" s="175"/>
      <c r="U19" s="175"/>
      <c r="V19" s="175"/>
      <c r="W19" s="175"/>
      <c r="X19" s="175"/>
      <c r="Y19" s="175"/>
      <c r="Z19" s="175"/>
      <c r="AA19" s="185">
        <f t="shared" si="4"/>
        <v>0</v>
      </c>
    </row>
    <row r="20" spans="1:27" ht="15" customHeight="1" x14ac:dyDescent="0.25">
      <c r="A20" s="152">
        <f t="shared" si="5"/>
        <v>14</v>
      </c>
      <c r="B20" s="392" t="str">
        <f t="shared" si="0"/>
        <v/>
      </c>
      <c r="C20" s="138" t="str">
        <f t="shared" si="1"/>
        <v/>
      </c>
      <c r="D20" s="138" t="str">
        <f t="shared" si="2"/>
        <v/>
      </c>
      <c r="E20" s="153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85">
        <f t="shared" si="3"/>
        <v>0</v>
      </c>
      <c r="R20" s="186"/>
      <c r="S20" s="175"/>
      <c r="T20" s="175"/>
      <c r="U20" s="175"/>
      <c r="V20" s="175"/>
      <c r="W20" s="175"/>
      <c r="X20" s="175"/>
      <c r="Y20" s="175"/>
      <c r="Z20" s="175"/>
      <c r="AA20" s="185">
        <f t="shared" si="4"/>
        <v>0</v>
      </c>
    </row>
    <row r="21" spans="1:27" ht="15" customHeight="1" x14ac:dyDescent="0.25">
      <c r="A21" s="152">
        <f t="shared" si="5"/>
        <v>15</v>
      </c>
      <c r="B21" s="392" t="str">
        <f t="shared" si="0"/>
        <v/>
      </c>
      <c r="C21" s="138" t="str">
        <f t="shared" si="1"/>
        <v/>
      </c>
      <c r="D21" s="138" t="str">
        <f t="shared" si="2"/>
        <v/>
      </c>
      <c r="E21" s="153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85">
        <f t="shared" si="3"/>
        <v>0</v>
      </c>
      <c r="R21" s="186"/>
      <c r="S21" s="175"/>
      <c r="T21" s="175"/>
      <c r="U21" s="175"/>
      <c r="V21" s="175"/>
      <c r="W21" s="175"/>
      <c r="X21" s="175"/>
      <c r="Y21" s="175"/>
      <c r="Z21" s="175"/>
      <c r="AA21" s="185">
        <f t="shared" si="4"/>
        <v>0</v>
      </c>
    </row>
    <row r="22" spans="1:27" ht="15" customHeight="1" x14ac:dyDescent="0.25">
      <c r="A22" s="152">
        <f t="shared" si="5"/>
        <v>16</v>
      </c>
      <c r="B22" s="392" t="str">
        <f t="shared" si="0"/>
        <v/>
      </c>
      <c r="C22" s="138" t="str">
        <f t="shared" si="1"/>
        <v/>
      </c>
      <c r="D22" s="138" t="str">
        <f t="shared" si="2"/>
        <v/>
      </c>
      <c r="E22" s="153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85">
        <f t="shared" si="3"/>
        <v>0</v>
      </c>
      <c r="R22" s="186"/>
      <c r="S22" s="175"/>
      <c r="T22" s="175"/>
      <c r="U22" s="175"/>
      <c r="V22" s="175"/>
      <c r="W22" s="175"/>
      <c r="X22" s="175"/>
      <c r="Y22" s="175"/>
      <c r="Z22" s="175"/>
      <c r="AA22" s="185">
        <f t="shared" si="4"/>
        <v>0</v>
      </c>
    </row>
    <row r="23" spans="1:27" ht="15" customHeight="1" x14ac:dyDescent="0.25">
      <c r="A23" s="152">
        <f t="shared" si="5"/>
        <v>17</v>
      </c>
      <c r="B23" s="392" t="str">
        <f t="shared" si="0"/>
        <v/>
      </c>
      <c r="C23" s="138" t="str">
        <f t="shared" si="1"/>
        <v/>
      </c>
      <c r="D23" s="138" t="str">
        <f t="shared" si="2"/>
        <v/>
      </c>
      <c r="E23" s="153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85">
        <f t="shared" si="3"/>
        <v>0</v>
      </c>
      <c r="R23" s="186"/>
      <c r="S23" s="175"/>
      <c r="T23" s="175"/>
      <c r="U23" s="175"/>
      <c r="V23" s="175"/>
      <c r="W23" s="175"/>
      <c r="X23" s="175"/>
      <c r="Y23" s="175"/>
      <c r="Z23" s="175"/>
      <c r="AA23" s="185">
        <f t="shared" si="4"/>
        <v>0</v>
      </c>
    </row>
    <row r="24" spans="1:27" ht="15" customHeight="1" x14ac:dyDescent="0.25">
      <c r="A24" s="152">
        <f t="shared" si="5"/>
        <v>18</v>
      </c>
      <c r="B24" s="392" t="str">
        <f t="shared" si="0"/>
        <v/>
      </c>
      <c r="C24" s="138" t="str">
        <f t="shared" si="1"/>
        <v/>
      </c>
      <c r="D24" s="138" t="str">
        <f t="shared" si="2"/>
        <v/>
      </c>
      <c r="E24" s="153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85">
        <f t="shared" si="3"/>
        <v>0</v>
      </c>
      <c r="R24" s="186"/>
      <c r="S24" s="175"/>
      <c r="T24" s="175"/>
      <c r="U24" s="175"/>
      <c r="V24" s="175"/>
      <c r="W24" s="175"/>
      <c r="X24" s="175"/>
      <c r="Y24" s="175"/>
      <c r="Z24" s="175"/>
      <c r="AA24" s="185">
        <f t="shared" si="4"/>
        <v>0</v>
      </c>
    </row>
    <row r="25" spans="1:27" ht="15" customHeight="1" x14ac:dyDescent="0.25">
      <c r="A25" s="152">
        <f t="shared" si="5"/>
        <v>19</v>
      </c>
      <c r="B25" s="392" t="str">
        <f t="shared" si="0"/>
        <v/>
      </c>
      <c r="C25" s="138" t="str">
        <f t="shared" si="1"/>
        <v/>
      </c>
      <c r="D25" s="138" t="str">
        <f t="shared" si="2"/>
        <v/>
      </c>
      <c r="E25" s="153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85">
        <f t="shared" si="3"/>
        <v>0</v>
      </c>
      <c r="R25" s="186"/>
      <c r="S25" s="175"/>
      <c r="T25" s="175"/>
      <c r="U25" s="175"/>
      <c r="V25" s="175"/>
      <c r="W25" s="175"/>
      <c r="X25" s="175"/>
      <c r="Y25" s="175"/>
      <c r="Z25" s="175"/>
      <c r="AA25" s="185">
        <f t="shared" si="4"/>
        <v>0</v>
      </c>
    </row>
    <row r="26" spans="1:27" ht="15" customHeight="1" x14ac:dyDescent="0.25">
      <c r="A26" s="152">
        <f t="shared" si="5"/>
        <v>20</v>
      </c>
      <c r="B26" s="392" t="str">
        <f t="shared" si="0"/>
        <v/>
      </c>
      <c r="C26" s="138" t="str">
        <f t="shared" si="1"/>
        <v/>
      </c>
      <c r="D26" s="138" t="str">
        <f t="shared" si="2"/>
        <v/>
      </c>
      <c r="E26" s="153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85">
        <f t="shared" si="3"/>
        <v>0</v>
      </c>
      <c r="R26" s="186"/>
      <c r="S26" s="175"/>
      <c r="T26" s="175"/>
      <c r="U26" s="175"/>
      <c r="V26" s="175"/>
      <c r="W26" s="175"/>
      <c r="X26" s="175"/>
      <c r="Y26" s="175"/>
      <c r="Z26" s="175"/>
      <c r="AA26" s="185">
        <f t="shared" si="4"/>
        <v>0</v>
      </c>
    </row>
    <row r="27" spans="1:27" ht="15" customHeight="1" x14ac:dyDescent="0.25">
      <c r="A27" s="152">
        <f t="shared" si="5"/>
        <v>21</v>
      </c>
      <c r="B27" s="392" t="str">
        <f t="shared" si="0"/>
        <v/>
      </c>
      <c r="C27" s="138" t="str">
        <f t="shared" si="1"/>
        <v/>
      </c>
      <c r="D27" s="138" t="str">
        <f t="shared" si="2"/>
        <v/>
      </c>
      <c r="E27" s="153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85">
        <f t="shared" si="3"/>
        <v>0</v>
      </c>
      <c r="R27" s="186"/>
      <c r="S27" s="175"/>
      <c r="T27" s="175"/>
      <c r="U27" s="175"/>
      <c r="V27" s="175"/>
      <c r="W27" s="175"/>
      <c r="X27" s="175"/>
      <c r="Y27" s="175"/>
      <c r="Z27" s="175"/>
      <c r="AA27" s="185">
        <f t="shared" si="4"/>
        <v>0</v>
      </c>
    </row>
    <row r="28" spans="1:27" ht="15" customHeight="1" x14ac:dyDescent="0.25">
      <c r="A28" s="152">
        <f t="shared" si="5"/>
        <v>22</v>
      </c>
      <c r="B28" s="392" t="str">
        <f t="shared" si="0"/>
        <v/>
      </c>
      <c r="C28" s="138" t="str">
        <f t="shared" si="1"/>
        <v/>
      </c>
      <c r="D28" s="138" t="str">
        <f t="shared" si="2"/>
        <v/>
      </c>
      <c r="E28" s="153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85">
        <f t="shared" si="3"/>
        <v>0</v>
      </c>
      <c r="R28" s="186"/>
      <c r="S28" s="175"/>
      <c r="T28" s="175"/>
      <c r="U28" s="175"/>
      <c r="V28" s="175"/>
      <c r="W28" s="175"/>
      <c r="X28" s="175"/>
      <c r="Y28" s="175"/>
      <c r="Z28" s="175"/>
      <c r="AA28" s="185">
        <f t="shared" si="4"/>
        <v>0</v>
      </c>
    </row>
    <row r="29" spans="1:27" ht="15" customHeight="1" x14ac:dyDescent="0.25">
      <c r="A29" s="152">
        <f t="shared" si="5"/>
        <v>23</v>
      </c>
      <c r="B29" s="392" t="str">
        <f t="shared" si="0"/>
        <v/>
      </c>
      <c r="C29" s="138" t="str">
        <f t="shared" si="1"/>
        <v/>
      </c>
      <c r="D29" s="138" t="str">
        <f t="shared" si="2"/>
        <v/>
      </c>
      <c r="E29" s="153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85">
        <f t="shared" si="3"/>
        <v>0</v>
      </c>
      <c r="R29" s="186"/>
      <c r="S29" s="175"/>
      <c r="T29" s="175"/>
      <c r="U29" s="175"/>
      <c r="V29" s="175"/>
      <c r="W29" s="175"/>
      <c r="X29" s="175"/>
      <c r="Y29" s="175"/>
      <c r="Z29" s="175"/>
      <c r="AA29" s="185">
        <f t="shared" si="4"/>
        <v>0</v>
      </c>
    </row>
    <row r="30" spans="1:27" ht="15" customHeight="1" x14ac:dyDescent="0.25">
      <c r="A30" s="152">
        <f t="shared" si="5"/>
        <v>24</v>
      </c>
      <c r="B30" s="392" t="str">
        <f t="shared" si="0"/>
        <v/>
      </c>
      <c r="C30" s="138" t="str">
        <f t="shared" si="1"/>
        <v/>
      </c>
      <c r="D30" s="138" t="str">
        <f t="shared" si="2"/>
        <v/>
      </c>
      <c r="E30" s="153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85">
        <f t="shared" si="3"/>
        <v>0</v>
      </c>
      <c r="R30" s="186"/>
      <c r="S30" s="175"/>
      <c r="T30" s="175"/>
      <c r="U30" s="175"/>
      <c r="V30" s="175"/>
      <c r="W30" s="175"/>
      <c r="X30" s="175"/>
      <c r="Y30" s="175"/>
      <c r="Z30" s="175"/>
      <c r="AA30" s="185">
        <f t="shared" si="4"/>
        <v>0</v>
      </c>
    </row>
    <row r="31" spans="1:27" ht="15" customHeight="1" x14ac:dyDescent="0.25">
      <c r="A31" s="152">
        <f t="shared" si="5"/>
        <v>25</v>
      </c>
      <c r="B31" s="392" t="str">
        <f t="shared" si="0"/>
        <v/>
      </c>
      <c r="C31" s="138" t="str">
        <f t="shared" si="1"/>
        <v/>
      </c>
      <c r="D31" s="138" t="str">
        <f t="shared" si="2"/>
        <v/>
      </c>
      <c r="E31" s="153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85">
        <f t="shared" si="3"/>
        <v>0</v>
      </c>
      <c r="R31" s="186"/>
      <c r="S31" s="175"/>
      <c r="T31" s="175"/>
      <c r="U31" s="175"/>
      <c r="V31" s="175"/>
      <c r="W31" s="175"/>
      <c r="X31" s="175"/>
      <c r="Y31" s="175"/>
      <c r="Z31" s="175"/>
      <c r="AA31" s="185">
        <f t="shared" si="4"/>
        <v>0</v>
      </c>
    </row>
    <row r="32" spans="1:27" ht="15" customHeight="1" x14ac:dyDescent="0.25">
      <c r="A32" s="152">
        <f t="shared" si="5"/>
        <v>26</v>
      </c>
      <c r="B32" s="392" t="str">
        <f t="shared" si="0"/>
        <v/>
      </c>
      <c r="C32" s="138" t="str">
        <f t="shared" si="1"/>
        <v/>
      </c>
      <c r="D32" s="138" t="str">
        <f t="shared" si="2"/>
        <v/>
      </c>
      <c r="E32" s="153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85">
        <f t="shared" si="3"/>
        <v>0</v>
      </c>
      <c r="R32" s="186"/>
      <c r="S32" s="175"/>
      <c r="T32" s="175"/>
      <c r="U32" s="175"/>
      <c r="V32" s="175"/>
      <c r="W32" s="175"/>
      <c r="X32" s="175"/>
      <c r="Y32" s="175"/>
      <c r="Z32" s="175"/>
      <c r="AA32" s="185">
        <f t="shared" si="4"/>
        <v>0</v>
      </c>
    </row>
    <row r="33" spans="1:27" ht="15" customHeight="1" x14ac:dyDescent="0.25">
      <c r="A33" s="152">
        <f t="shared" si="5"/>
        <v>27</v>
      </c>
      <c r="B33" s="392" t="str">
        <f t="shared" si="0"/>
        <v/>
      </c>
      <c r="C33" s="138" t="str">
        <f t="shared" si="1"/>
        <v/>
      </c>
      <c r="D33" s="138" t="str">
        <f t="shared" si="2"/>
        <v/>
      </c>
      <c r="E33" s="153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85">
        <f t="shared" si="3"/>
        <v>0</v>
      </c>
      <c r="R33" s="186"/>
      <c r="S33" s="175"/>
      <c r="T33" s="175"/>
      <c r="U33" s="175"/>
      <c r="V33" s="175"/>
      <c r="W33" s="175"/>
      <c r="X33" s="175"/>
      <c r="Y33" s="175"/>
      <c r="Z33" s="175"/>
      <c r="AA33" s="185">
        <f t="shared" si="4"/>
        <v>0</v>
      </c>
    </row>
    <row r="34" spans="1:27" ht="15" customHeight="1" x14ac:dyDescent="0.25">
      <c r="A34" s="152">
        <f t="shared" si="5"/>
        <v>28</v>
      </c>
      <c r="B34" s="392" t="str">
        <f t="shared" si="0"/>
        <v/>
      </c>
      <c r="C34" s="138" t="str">
        <f t="shared" si="1"/>
        <v/>
      </c>
      <c r="D34" s="138" t="str">
        <f t="shared" si="2"/>
        <v/>
      </c>
      <c r="E34" s="153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85">
        <f t="shared" si="3"/>
        <v>0</v>
      </c>
      <c r="R34" s="186"/>
      <c r="S34" s="175"/>
      <c r="T34" s="175"/>
      <c r="U34" s="175"/>
      <c r="V34" s="175"/>
      <c r="W34" s="175"/>
      <c r="X34" s="175"/>
      <c r="Y34" s="175"/>
      <c r="Z34" s="175"/>
      <c r="AA34" s="185">
        <f t="shared" si="4"/>
        <v>0</v>
      </c>
    </row>
    <row r="35" spans="1:27" ht="15" customHeight="1" x14ac:dyDescent="0.25">
      <c r="A35" s="152">
        <f t="shared" si="5"/>
        <v>29</v>
      </c>
      <c r="B35" s="392" t="str">
        <f t="shared" si="0"/>
        <v/>
      </c>
      <c r="C35" s="138" t="str">
        <f t="shared" si="1"/>
        <v/>
      </c>
      <c r="D35" s="138" t="str">
        <f t="shared" si="2"/>
        <v/>
      </c>
      <c r="E35" s="153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85">
        <f t="shared" si="3"/>
        <v>0</v>
      </c>
      <c r="R35" s="186"/>
      <c r="S35" s="175"/>
      <c r="T35" s="175"/>
      <c r="U35" s="175"/>
      <c r="V35" s="175"/>
      <c r="W35" s="175"/>
      <c r="X35" s="175"/>
      <c r="Y35" s="175"/>
      <c r="Z35" s="175"/>
      <c r="AA35" s="185">
        <f t="shared" si="4"/>
        <v>0</v>
      </c>
    </row>
    <row r="36" spans="1:27" ht="15" customHeight="1" x14ac:dyDescent="0.25">
      <c r="A36" s="152">
        <f t="shared" si="5"/>
        <v>30</v>
      </c>
      <c r="B36" s="392" t="str">
        <f t="shared" si="0"/>
        <v/>
      </c>
      <c r="C36" s="138" t="str">
        <f t="shared" si="1"/>
        <v/>
      </c>
      <c r="D36" s="138" t="str">
        <f t="shared" si="2"/>
        <v/>
      </c>
      <c r="E36" s="153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85">
        <f t="shared" si="3"/>
        <v>0</v>
      </c>
      <c r="R36" s="186"/>
      <c r="S36" s="175"/>
      <c r="T36" s="175"/>
      <c r="U36" s="175"/>
      <c r="V36" s="175"/>
      <c r="W36" s="175"/>
      <c r="X36" s="175"/>
      <c r="Y36" s="175"/>
      <c r="Z36" s="175"/>
      <c r="AA36" s="185">
        <f t="shared" si="4"/>
        <v>0</v>
      </c>
    </row>
    <row r="37" spans="1:27" ht="15" customHeight="1" x14ac:dyDescent="0.25">
      <c r="A37" s="152">
        <f t="shared" si="5"/>
        <v>31</v>
      </c>
      <c r="B37" s="392" t="str">
        <f t="shared" si="0"/>
        <v/>
      </c>
      <c r="C37" s="138" t="str">
        <f t="shared" si="1"/>
        <v/>
      </c>
      <c r="D37" s="138" t="str">
        <f t="shared" si="2"/>
        <v/>
      </c>
      <c r="E37" s="153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85">
        <f t="shared" si="3"/>
        <v>0</v>
      </c>
      <c r="R37" s="186"/>
      <c r="S37" s="175"/>
      <c r="T37" s="175"/>
      <c r="U37" s="175"/>
      <c r="V37" s="175"/>
      <c r="W37" s="175"/>
      <c r="X37" s="175"/>
      <c r="Y37" s="175"/>
      <c r="Z37" s="175"/>
      <c r="AA37" s="185">
        <f t="shared" si="4"/>
        <v>0</v>
      </c>
    </row>
    <row r="38" spans="1:27" ht="15" customHeight="1" x14ac:dyDescent="0.25">
      <c r="A38" s="152">
        <f t="shared" si="5"/>
        <v>32</v>
      </c>
      <c r="B38" s="392" t="str">
        <f t="shared" si="0"/>
        <v/>
      </c>
      <c r="C38" s="138" t="str">
        <f t="shared" si="1"/>
        <v/>
      </c>
      <c r="D38" s="138" t="str">
        <f t="shared" si="2"/>
        <v/>
      </c>
      <c r="E38" s="153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85">
        <f t="shared" si="3"/>
        <v>0</v>
      </c>
      <c r="R38" s="186"/>
      <c r="S38" s="175"/>
      <c r="T38" s="175"/>
      <c r="U38" s="175"/>
      <c r="V38" s="175"/>
      <c r="W38" s="175"/>
      <c r="X38" s="175"/>
      <c r="Y38" s="175"/>
      <c r="Z38" s="175"/>
      <c r="AA38" s="185">
        <f t="shared" si="4"/>
        <v>0</v>
      </c>
    </row>
    <row r="39" spans="1:27" ht="15" customHeight="1" x14ac:dyDescent="0.25">
      <c r="A39" s="152">
        <f t="shared" si="5"/>
        <v>33</v>
      </c>
      <c r="B39" s="392" t="str">
        <f t="shared" ref="B39:B56" si="6">IFERROR(INDEX(LE_ID,MATCH($A39,Block_Index,0)),"")</f>
        <v/>
      </c>
      <c r="C39" s="138" t="str">
        <f t="shared" ref="C39:C56" si="7">IFERROR(INDEX(LE_Name,MATCH($A39,Block_Index,0)),"")</f>
        <v/>
      </c>
      <c r="D39" s="138" t="str">
        <f t="shared" ref="D39:D56" si="8">IFERROR(IF(ISBLANK(INDEX(LE_Applicable_Capital_Framework,MATCH($A39,Block_Index,0))),"None",INDEX(LE_Applicable_Capital_Framework,MATCH($A39,Block_Index,0))),"")</f>
        <v/>
      </c>
      <c r="E39" s="153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85">
        <f t="shared" si="3"/>
        <v>0</v>
      </c>
      <c r="R39" s="186"/>
      <c r="S39" s="175"/>
      <c r="T39" s="175"/>
      <c r="U39" s="175"/>
      <c r="V39" s="175"/>
      <c r="W39" s="175"/>
      <c r="X39" s="175"/>
      <c r="Y39" s="175"/>
      <c r="Z39" s="175"/>
      <c r="AA39" s="185">
        <f t="shared" si="4"/>
        <v>0</v>
      </c>
    </row>
    <row r="40" spans="1:27" ht="15" customHeight="1" x14ac:dyDescent="0.25">
      <c r="A40" s="152">
        <f t="shared" si="5"/>
        <v>34</v>
      </c>
      <c r="B40" s="392" t="str">
        <f t="shared" si="6"/>
        <v/>
      </c>
      <c r="C40" s="138" t="str">
        <f t="shared" si="7"/>
        <v/>
      </c>
      <c r="D40" s="138" t="str">
        <f t="shared" si="8"/>
        <v/>
      </c>
      <c r="E40" s="153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85">
        <f t="shared" si="3"/>
        <v>0</v>
      </c>
      <c r="R40" s="186"/>
      <c r="S40" s="175"/>
      <c r="T40" s="175"/>
      <c r="U40" s="175"/>
      <c r="V40" s="175"/>
      <c r="W40" s="175"/>
      <c r="X40" s="175"/>
      <c r="Y40" s="175"/>
      <c r="Z40" s="175"/>
      <c r="AA40" s="185">
        <f t="shared" si="4"/>
        <v>0</v>
      </c>
    </row>
    <row r="41" spans="1:27" ht="15" customHeight="1" x14ac:dyDescent="0.25">
      <c r="A41" s="152">
        <f t="shared" si="5"/>
        <v>35</v>
      </c>
      <c r="B41" s="392" t="str">
        <f t="shared" si="6"/>
        <v/>
      </c>
      <c r="C41" s="138" t="str">
        <f t="shared" si="7"/>
        <v/>
      </c>
      <c r="D41" s="138" t="str">
        <f t="shared" si="8"/>
        <v/>
      </c>
      <c r="E41" s="153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85">
        <f t="shared" si="3"/>
        <v>0</v>
      </c>
      <c r="R41" s="186"/>
      <c r="S41" s="175"/>
      <c r="T41" s="175"/>
      <c r="U41" s="175"/>
      <c r="V41" s="175"/>
      <c r="W41" s="175"/>
      <c r="X41" s="175"/>
      <c r="Y41" s="175"/>
      <c r="Z41" s="175"/>
      <c r="AA41" s="185">
        <f t="shared" si="4"/>
        <v>0</v>
      </c>
    </row>
    <row r="42" spans="1:27" ht="15" customHeight="1" x14ac:dyDescent="0.25">
      <c r="A42" s="152">
        <f t="shared" si="5"/>
        <v>36</v>
      </c>
      <c r="B42" s="392" t="str">
        <f t="shared" si="6"/>
        <v/>
      </c>
      <c r="C42" s="138" t="str">
        <f t="shared" si="7"/>
        <v/>
      </c>
      <c r="D42" s="138" t="str">
        <f t="shared" si="8"/>
        <v/>
      </c>
      <c r="E42" s="153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85">
        <f t="shared" si="3"/>
        <v>0</v>
      </c>
      <c r="R42" s="186"/>
      <c r="S42" s="175"/>
      <c r="T42" s="175"/>
      <c r="U42" s="175"/>
      <c r="V42" s="175"/>
      <c r="W42" s="175"/>
      <c r="X42" s="175"/>
      <c r="Y42" s="175"/>
      <c r="Z42" s="175"/>
      <c r="AA42" s="185">
        <f t="shared" si="4"/>
        <v>0</v>
      </c>
    </row>
    <row r="43" spans="1:27" ht="15" customHeight="1" x14ac:dyDescent="0.25">
      <c r="A43" s="152">
        <f t="shared" si="5"/>
        <v>37</v>
      </c>
      <c r="B43" s="392" t="str">
        <f t="shared" si="6"/>
        <v/>
      </c>
      <c r="C43" s="138" t="str">
        <f t="shared" si="7"/>
        <v/>
      </c>
      <c r="D43" s="138" t="str">
        <f t="shared" si="8"/>
        <v/>
      </c>
      <c r="E43" s="153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85">
        <f t="shared" si="3"/>
        <v>0</v>
      </c>
      <c r="R43" s="186"/>
      <c r="S43" s="175"/>
      <c r="T43" s="175"/>
      <c r="U43" s="175"/>
      <c r="V43" s="175"/>
      <c r="W43" s="175"/>
      <c r="X43" s="175"/>
      <c r="Y43" s="175"/>
      <c r="Z43" s="175"/>
      <c r="AA43" s="185">
        <f t="shared" si="4"/>
        <v>0</v>
      </c>
    </row>
    <row r="44" spans="1:27" ht="15" customHeight="1" x14ac:dyDescent="0.25">
      <c r="A44" s="152">
        <f t="shared" si="5"/>
        <v>38</v>
      </c>
      <c r="B44" s="392" t="str">
        <f t="shared" si="6"/>
        <v/>
      </c>
      <c r="C44" s="138" t="str">
        <f t="shared" si="7"/>
        <v/>
      </c>
      <c r="D44" s="138" t="str">
        <f t="shared" si="8"/>
        <v/>
      </c>
      <c r="E44" s="153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85">
        <f t="shared" si="3"/>
        <v>0</v>
      </c>
      <c r="R44" s="186"/>
      <c r="S44" s="175"/>
      <c r="T44" s="175"/>
      <c r="U44" s="175"/>
      <c r="V44" s="175"/>
      <c r="W44" s="175"/>
      <c r="X44" s="175"/>
      <c r="Y44" s="175"/>
      <c r="Z44" s="175"/>
      <c r="AA44" s="185">
        <f t="shared" si="4"/>
        <v>0</v>
      </c>
    </row>
    <row r="45" spans="1:27" ht="15" customHeight="1" x14ac:dyDescent="0.25">
      <c r="A45" s="152">
        <f t="shared" si="5"/>
        <v>39</v>
      </c>
      <c r="B45" s="392" t="str">
        <f t="shared" si="6"/>
        <v/>
      </c>
      <c r="C45" s="138" t="str">
        <f t="shared" si="7"/>
        <v/>
      </c>
      <c r="D45" s="138" t="str">
        <f t="shared" si="8"/>
        <v/>
      </c>
      <c r="E45" s="153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85">
        <f t="shared" si="3"/>
        <v>0</v>
      </c>
      <c r="R45" s="186"/>
      <c r="S45" s="175"/>
      <c r="T45" s="175"/>
      <c r="U45" s="175"/>
      <c r="V45" s="175"/>
      <c r="W45" s="175"/>
      <c r="X45" s="175"/>
      <c r="Y45" s="175"/>
      <c r="Z45" s="175"/>
      <c r="AA45" s="185">
        <f t="shared" si="4"/>
        <v>0</v>
      </c>
    </row>
    <row r="46" spans="1:27" ht="15" customHeight="1" x14ac:dyDescent="0.25">
      <c r="A46" s="152">
        <f t="shared" si="5"/>
        <v>40</v>
      </c>
      <c r="B46" s="392" t="str">
        <f t="shared" si="6"/>
        <v/>
      </c>
      <c r="C46" s="138" t="str">
        <f t="shared" si="7"/>
        <v/>
      </c>
      <c r="D46" s="138" t="str">
        <f t="shared" si="8"/>
        <v/>
      </c>
      <c r="E46" s="153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85">
        <f t="shared" si="3"/>
        <v>0</v>
      </c>
      <c r="R46" s="186"/>
      <c r="S46" s="175"/>
      <c r="T46" s="175"/>
      <c r="U46" s="175"/>
      <c r="V46" s="175"/>
      <c r="W46" s="175"/>
      <c r="X46" s="175"/>
      <c r="Y46" s="175"/>
      <c r="Z46" s="175"/>
      <c r="AA46" s="185">
        <f t="shared" si="4"/>
        <v>0</v>
      </c>
    </row>
    <row r="47" spans="1:27" ht="15" customHeight="1" x14ac:dyDescent="0.25">
      <c r="A47" s="152">
        <f t="shared" si="5"/>
        <v>41</v>
      </c>
      <c r="B47" s="392" t="str">
        <f t="shared" si="6"/>
        <v/>
      </c>
      <c r="C47" s="138" t="str">
        <f t="shared" si="7"/>
        <v/>
      </c>
      <c r="D47" s="138" t="str">
        <f t="shared" si="8"/>
        <v/>
      </c>
      <c r="E47" s="153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85">
        <f t="shared" si="3"/>
        <v>0</v>
      </c>
      <c r="R47" s="186"/>
      <c r="S47" s="175"/>
      <c r="T47" s="175"/>
      <c r="U47" s="175"/>
      <c r="V47" s="175"/>
      <c r="W47" s="175"/>
      <c r="X47" s="175"/>
      <c r="Y47" s="175"/>
      <c r="Z47" s="175"/>
      <c r="AA47" s="185">
        <f t="shared" si="4"/>
        <v>0</v>
      </c>
    </row>
    <row r="48" spans="1:27" ht="15" customHeight="1" x14ac:dyDescent="0.25">
      <c r="A48" s="152">
        <f t="shared" si="5"/>
        <v>42</v>
      </c>
      <c r="B48" s="392" t="str">
        <f t="shared" si="6"/>
        <v/>
      </c>
      <c r="C48" s="138" t="str">
        <f t="shared" si="7"/>
        <v/>
      </c>
      <c r="D48" s="138" t="str">
        <f t="shared" si="8"/>
        <v/>
      </c>
      <c r="E48" s="153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85">
        <f t="shared" si="3"/>
        <v>0</v>
      </c>
      <c r="R48" s="186"/>
      <c r="S48" s="175"/>
      <c r="T48" s="175"/>
      <c r="U48" s="175"/>
      <c r="V48" s="175"/>
      <c r="W48" s="175"/>
      <c r="X48" s="175"/>
      <c r="Y48" s="175"/>
      <c r="Z48" s="175"/>
      <c r="AA48" s="185">
        <f t="shared" si="4"/>
        <v>0</v>
      </c>
    </row>
    <row r="49" spans="1:27" ht="15" customHeight="1" x14ac:dyDescent="0.25">
      <c r="A49" s="152">
        <f t="shared" si="5"/>
        <v>43</v>
      </c>
      <c r="B49" s="392" t="str">
        <f t="shared" si="6"/>
        <v/>
      </c>
      <c r="C49" s="138" t="str">
        <f t="shared" si="7"/>
        <v/>
      </c>
      <c r="D49" s="138" t="str">
        <f t="shared" si="8"/>
        <v/>
      </c>
      <c r="E49" s="153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85">
        <f t="shared" si="3"/>
        <v>0</v>
      </c>
      <c r="R49" s="186"/>
      <c r="S49" s="175"/>
      <c r="T49" s="175"/>
      <c r="U49" s="175"/>
      <c r="V49" s="175"/>
      <c r="W49" s="175"/>
      <c r="X49" s="175"/>
      <c r="Y49" s="175"/>
      <c r="Z49" s="175"/>
      <c r="AA49" s="185">
        <f t="shared" si="4"/>
        <v>0</v>
      </c>
    </row>
    <row r="50" spans="1:27" ht="15" customHeight="1" x14ac:dyDescent="0.25">
      <c r="A50" s="152">
        <f t="shared" si="5"/>
        <v>44</v>
      </c>
      <c r="B50" s="392" t="str">
        <f t="shared" si="6"/>
        <v/>
      </c>
      <c r="C50" s="138" t="str">
        <f t="shared" si="7"/>
        <v/>
      </c>
      <c r="D50" s="138" t="str">
        <f t="shared" si="8"/>
        <v/>
      </c>
      <c r="E50" s="153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85">
        <f t="shared" si="3"/>
        <v>0</v>
      </c>
      <c r="R50" s="186"/>
      <c r="S50" s="175"/>
      <c r="T50" s="175"/>
      <c r="U50" s="175"/>
      <c r="V50" s="175"/>
      <c r="W50" s="175"/>
      <c r="X50" s="175"/>
      <c r="Y50" s="175"/>
      <c r="Z50" s="175"/>
      <c r="AA50" s="185">
        <f t="shared" si="4"/>
        <v>0</v>
      </c>
    </row>
    <row r="51" spans="1:27" ht="15" customHeight="1" x14ac:dyDescent="0.25">
      <c r="A51" s="152">
        <f t="shared" si="5"/>
        <v>45</v>
      </c>
      <c r="B51" s="392" t="str">
        <f t="shared" si="6"/>
        <v/>
      </c>
      <c r="C51" s="138" t="str">
        <f t="shared" si="7"/>
        <v/>
      </c>
      <c r="D51" s="138" t="str">
        <f t="shared" si="8"/>
        <v/>
      </c>
      <c r="E51" s="153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85">
        <f t="shared" si="3"/>
        <v>0</v>
      </c>
      <c r="R51" s="186"/>
      <c r="S51" s="175"/>
      <c r="T51" s="175"/>
      <c r="U51" s="175"/>
      <c r="V51" s="175"/>
      <c r="W51" s="175"/>
      <c r="X51" s="175"/>
      <c r="Y51" s="175"/>
      <c r="Z51" s="175"/>
      <c r="AA51" s="185">
        <f t="shared" si="4"/>
        <v>0</v>
      </c>
    </row>
    <row r="52" spans="1:27" ht="15" customHeight="1" x14ac:dyDescent="0.25">
      <c r="A52" s="152">
        <f t="shared" si="5"/>
        <v>46</v>
      </c>
      <c r="B52" s="392" t="str">
        <f t="shared" si="6"/>
        <v/>
      </c>
      <c r="C52" s="138" t="str">
        <f t="shared" si="7"/>
        <v/>
      </c>
      <c r="D52" s="138" t="str">
        <f t="shared" si="8"/>
        <v/>
      </c>
      <c r="E52" s="153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85">
        <f t="shared" si="3"/>
        <v>0</v>
      </c>
      <c r="R52" s="186"/>
      <c r="S52" s="175"/>
      <c r="T52" s="175"/>
      <c r="U52" s="175"/>
      <c r="V52" s="175"/>
      <c r="W52" s="175"/>
      <c r="X52" s="175"/>
      <c r="Y52" s="175"/>
      <c r="Z52" s="175"/>
      <c r="AA52" s="185">
        <f t="shared" si="4"/>
        <v>0</v>
      </c>
    </row>
    <row r="53" spans="1:27" ht="15" customHeight="1" x14ac:dyDescent="0.25">
      <c r="A53" s="152">
        <f t="shared" si="5"/>
        <v>47</v>
      </c>
      <c r="B53" s="392" t="str">
        <f t="shared" si="6"/>
        <v/>
      </c>
      <c r="C53" s="138" t="str">
        <f t="shared" si="7"/>
        <v/>
      </c>
      <c r="D53" s="138" t="str">
        <f t="shared" si="8"/>
        <v/>
      </c>
      <c r="E53" s="153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85">
        <f t="shared" si="3"/>
        <v>0</v>
      </c>
      <c r="R53" s="186"/>
      <c r="S53" s="175"/>
      <c r="T53" s="175"/>
      <c r="U53" s="175"/>
      <c r="V53" s="175"/>
      <c r="W53" s="175"/>
      <c r="X53" s="175"/>
      <c r="Y53" s="175"/>
      <c r="Z53" s="175"/>
      <c r="AA53" s="185">
        <f t="shared" si="4"/>
        <v>0</v>
      </c>
    </row>
    <row r="54" spans="1:27" ht="15" customHeight="1" x14ac:dyDescent="0.25">
      <c r="A54" s="152">
        <f t="shared" si="5"/>
        <v>48</v>
      </c>
      <c r="B54" s="392" t="str">
        <f t="shared" si="6"/>
        <v/>
      </c>
      <c r="C54" s="138" t="str">
        <f t="shared" si="7"/>
        <v/>
      </c>
      <c r="D54" s="138" t="str">
        <f t="shared" si="8"/>
        <v/>
      </c>
      <c r="E54" s="153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85">
        <f t="shared" si="3"/>
        <v>0</v>
      </c>
      <c r="R54" s="186"/>
      <c r="S54" s="175"/>
      <c r="T54" s="175"/>
      <c r="U54" s="175"/>
      <c r="V54" s="175"/>
      <c r="W54" s="175"/>
      <c r="X54" s="175"/>
      <c r="Y54" s="175"/>
      <c r="Z54" s="175"/>
      <c r="AA54" s="185">
        <f t="shared" si="4"/>
        <v>0</v>
      </c>
    </row>
    <row r="55" spans="1:27" ht="15" customHeight="1" x14ac:dyDescent="0.25">
      <c r="A55" s="152">
        <f t="shared" si="5"/>
        <v>49</v>
      </c>
      <c r="B55" s="392" t="str">
        <f t="shared" si="6"/>
        <v/>
      </c>
      <c r="C55" s="138" t="str">
        <f t="shared" si="7"/>
        <v/>
      </c>
      <c r="D55" s="138" t="str">
        <f t="shared" si="8"/>
        <v/>
      </c>
      <c r="E55" s="153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85">
        <f t="shared" si="3"/>
        <v>0</v>
      </c>
      <c r="R55" s="186"/>
      <c r="S55" s="175"/>
      <c r="T55" s="175"/>
      <c r="U55" s="175"/>
      <c r="V55" s="175"/>
      <c r="W55" s="175"/>
      <c r="X55" s="175"/>
      <c r="Y55" s="175"/>
      <c r="Z55" s="175"/>
      <c r="AA55" s="185">
        <f t="shared" si="4"/>
        <v>0</v>
      </c>
    </row>
    <row r="56" spans="1:27" ht="15" customHeight="1" x14ac:dyDescent="0.25">
      <c r="A56" s="160">
        <f t="shared" si="5"/>
        <v>50</v>
      </c>
      <c r="B56" s="393" t="str">
        <f t="shared" si="6"/>
        <v/>
      </c>
      <c r="C56" s="187" t="str">
        <f t="shared" si="7"/>
        <v/>
      </c>
      <c r="D56" s="187" t="str">
        <f t="shared" si="8"/>
        <v/>
      </c>
      <c r="E56" s="153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88">
        <f t="shared" si="3"/>
        <v>0</v>
      </c>
      <c r="R56" s="186"/>
      <c r="S56" s="178"/>
      <c r="T56" s="178"/>
      <c r="U56" s="178"/>
      <c r="V56" s="178"/>
      <c r="W56" s="178"/>
      <c r="X56" s="178"/>
      <c r="Y56" s="178"/>
      <c r="Z56" s="178"/>
      <c r="AA56" s="188">
        <f t="shared" si="4"/>
        <v>0</v>
      </c>
    </row>
    <row r="57" spans="1:27" x14ac:dyDescent="0.25"/>
    <row r="58" spans="1:27" x14ac:dyDescent="0.25"/>
    <row r="59" spans="1:27" x14ac:dyDescent="0.25"/>
    <row r="60" spans="1:27" x14ac:dyDescent="0.25"/>
    <row r="61" spans="1:27" x14ac:dyDescent="0.25"/>
    <row r="62" spans="1:27" x14ac:dyDescent="0.25"/>
    <row r="63" spans="1:27" x14ac:dyDescent="0.25"/>
    <row r="64" spans="1:27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</sheetData>
  <sheetProtection algorithmName="SHA-512" hashValue="CD24JQ7hGf9hmitu3BC31ixpKRdqFDnQDr/8n+PeAUgPEvnpHAxgV9B6tqyqXeU4bS48N4cm4nMtaRuoVR7NVg==" saltValue="FhM3gTsU6AlPC0IJ44Oo3w==" spinCount="100000" sheet="1" objects="1" scenarios="1" autoFilter="0"/>
  <mergeCells count="2">
    <mergeCell ref="I4:P4"/>
    <mergeCell ref="T4:Z4"/>
  </mergeCells>
  <conditionalFormatting sqref="E1:E1048576 R1:R1048576">
    <cfRule type="expression" dxfId="33" priority="3" stopIfTrue="1">
      <formula>TRUE</formula>
    </cfRule>
  </conditionalFormatting>
  <conditionalFormatting sqref="A11:AA56 B8:AA10 B7:E7 G7:AA7">
    <cfRule type="expression" dxfId="32" priority="6">
      <formula>(ROW()=MAX(56,6+COUNTA($B$7:$B$1506)))</formula>
    </cfRule>
  </conditionalFormatting>
  <conditionalFormatting sqref="B8:AA56 B7:E7 G7:AA7">
    <cfRule type="expression" dxfId="31" priority="7">
      <formula>MOD(ROW(),2)=1</formula>
    </cfRule>
  </conditionalFormatting>
  <conditionalFormatting sqref="F7:Z56">
    <cfRule type="expression" dxfId="30" priority="4" stopIfTrue="1">
      <formula>AND(NOT($B7=""),ISBLANK(F7))</formula>
    </cfRule>
  </conditionalFormatting>
  <conditionalFormatting sqref="F7:P56 S7:Z56">
    <cfRule type="expression" dxfId="29" priority="5">
      <formula>MOD(ROW(),2)=1</formula>
    </cfRule>
  </conditionalFormatting>
  <printOptions horizontalCentered="1" verticalCentered="1"/>
  <pageMargins left="0.7" right="0.7" top="0.75" bottom="0.75" header="0.3" footer="0.3"/>
  <pageSetup paperSize="5" scale="56" fitToWidth="2" fitToHeight="0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colBreaks count="1" manualBreakCount="1">
    <brk id="18" min="3" max="6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3" tint="0.79998168889431442"/>
    <pageSetUpPr fitToPage="1"/>
  </sheetPr>
  <dimension ref="A1:I1013"/>
  <sheetViews>
    <sheetView showGridLines="0" zoomScale="70" zoomScaleNormal="70" zoomScaleSheetLayoutView="70" workbookViewId="0"/>
  </sheetViews>
  <sheetFormatPr defaultColWidth="9" defaultRowHeight="12.5" zeroHeight="1" x14ac:dyDescent="0.25"/>
  <cols>
    <col min="1" max="1" width="8.83203125" style="140" customWidth="1"/>
    <col min="2" max="2" width="10.58203125" style="140" customWidth="1"/>
    <col min="3" max="3" width="45.58203125" style="140" customWidth="1"/>
    <col min="4" max="4" width="27.08203125" style="141" bestFit="1" customWidth="1"/>
    <col min="5" max="6" width="45.58203125" style="140" customWidth="1"/>
    <col min="7" max="7" width="36.75" style="337" bestFit="1" customWidth="1"/>
    <col min="8" max="8" width="16.08203125" style="346" customWidth="1"/>
    <col min="9" max="9" width="14.58203125" style="346" customWidth="1"/>
    <col min="10" max="16384" width="9" style="140"/>
  </cols>
  <sheetData>
    <row r="1" spans="1:9" ht="23" x14ac:dyDescent="0.5">
      <c r="A1" s="139" t="str">
        <f>Index!A1</f>
        <v>Capital Requirements for Board-regulated Institutions Significantly Engaged in Insurance Activities</v>
      </c>
    </row>
    <row r="2" spans="1:9" ht="18" x14ac:dyDescent="0.4">
      <c r="A2" s="144"/>
    </row>
    <row r="3" spans="1:9" ht="18" x14ac:dyDescent="0.4">
      <c r="A3" s="144" t="s">
        <v>61</v>
      </c>
      <c r="H3" s="364"/>
    </row>
    <row r="4" spans="1:9" ht="75" customHeight="1" x14ac:dyDescent="0.3">
      <c r="A4" s="150" t="s">
        <v>47</v>
      </c>
      <c r="B4" s="150" t="s">
        <v>294</v>
      </c>
      <c r="C4" s="68" t="s">
        <v>337</v>
      </c>
      <c r="D4" s="68" t="s">
        <v>305</v>
      </c>
      <c r="E4" s="68" t="s">
        <v>62</v>
      </c>
      <c r="F4" s="69" t="s">
        <v>381</v>
      </c>
      <c r="G4" s="69" t="s">
        <v>382</v>
      </c>
      <c r="H4" s="72" t="s">
        <v>362</v>
      </c>
      <c r="I4" s="72" t="s">
        <v>340</v>
      </c>
    </row>
    <row r="5" spans="1:9" s="146" customFormat="1" ht="15" customHeight="1" x14ac:dyDescent="0.3">
      <c r="A5" s="184" t="s">
        <v>12</v>
      </c>
      <c r="B5" s="184" t="s">
        <v>13</v>
      </c>
      <c r="C5" s="70" t="s">
        <v>14</v>
      </c>
      <c r="D5" s="70" t="s">
        <v>15</v>
      </c>
      <c r="E5" s="70" t="s">
        <v>16</v>
      </c>
      <c r="F5" s="71" t="s">
        <v>17</v>
      </c>
      <c r="G5" s="71" t="s">
        <v>18</v>
      </c>
      <c r="H5" s="71" t="s">
        <v>19</v>
      </c>
      <c r="I5" s="74" t="s">
        <v>20</v>
      </c>
    </row>
    <row r="6" spans="1:9" ht="15" customHeight="1" x14ac:dyDescent="0.25">
      <c r="A6" s="152">
        <v>1</v>
      </c>
      <c r="B6" s="391" t="str">
        <f t="shared" ref="B6:B37" si="0">IFERROR(INDEX(LE_ID,MATCH($A6,Block_Index_2,0)),IFERROR(INDEX(LE_ID,MATCH($A6+1,Block_Index_2,0)),""))</f>
        <v/>
      </c>
      <c r="C6" s="321" t="str">
        <f t="shared" ref="C6:C37" si="1">IFERROR(INDEX(LE_Name,MATCH($A6,Block_Index_2,0)),IFERROR(INDEX(LE_Name,MATCH($A6+1,Block_Index_2,0)),""))</f>
        <v/>
      </c>
      <c r="D6" s="248" t="str">
        <f t="shared" ref="D6:D37" si="2">IFERROR(INDEX(Applicable_Regime,MATCH($C6,BBA_Parent_Names,0),0),"")</f>
        <v/>
      </c>
      <c r="E6" s="365" t="str">
        <f t="shared" ref="E6:E37" si="3">IFERROR(IF(INDEX(LE_Parent,MATCH($A6,Block_Index_2,0))=0,"None",INDEX(LE_Parent,MATCH($A6,Block_Index_2,0))),IFERROR(INDEX(LE_Parent,MATCH($A6+1,Block_Index_2,0)),""))</f>
        <v/>
      </c>
      <c r="F6" s="366" t="str">
        <f>IF($B6="","",IF($E6="None","None",IF(COUNTIF($B:$B,$B6)&lt;2,VLOOKUP($E6,LE_Inputs,COLUMNS(LE_Inputs),FALSE),INDEX(LE_Assigned_Block,SMALL(IF(LE_Name=$E6,ROW(LE_Name)-ROW(INDEX(LE_Name,1,1))+1),COUNTIF($C6:C$6,C6)+1)))))</f>
        <v/>
      </c>
      <c r="G6" s="367" t="str">
        <f t="shared" ref="G6:G37" si="4">IF($F6="None","",VLOOKUP($F6,$C$6:$D$55,2,FALSE))</f>
        <v/>
      </c>
      <c r="H6" s="171"/>
      <c r="I6" s="370"/>
    </row>
    <row r="7" spans="1:9" ht="15" customHeight="1" x14ac:dyDescent="0.25">
      <c r="A7" s="152">
        <f>A6+1</f>
        <v>2</v>
      </c>
      <c r="B7" s="392" t="str">
        <f t="shared" si="0"/>
        <v/>
      </c>
      <c r="C7" s="328" t="str">
        <f t="shared" si="1"/>
        <v/>
      </c>
      <c r="D7" s="239" t="str">
        <f t="shared" si="2"/>
        <v/>
      </c>
      <c r="E7" s="342" t="str">
        <f t="shared" si="3"/>
        <v/>
      </c>
      <c r="F7" s="368" t="str">
        <f t="array" ref="F7">IF($B7="","",IF($E7="None","None",IF(COUNTIF($B:$B,$B7)&lt;2,VLOOKUP($E7,LE_Inputs,COLUMNS(LE_Inputs),FALSE),INDEX(LE_Assigned_Block,SMALL(IF(LE_Name=$E7,ROW(LE_Name)-ROW(INDEX(LE_Name,1,1))+1),COUNTIF($C6:C$6,C7)+1)))))</f>
        <v/>
      </c>
      <c r="G7" s="343" t="str">
        <f t="shared" si="4"/>
        <v/>
      </c>
      <c r="H7" s="371"/>
      <c r="I7" s="371"/>
    </row>
    <row r="8" spans="1:9" ht="15" customHeight="1" x14ac:dyDescent="0.25">
      <c r="A8" s="152">
        <f t="shared" ref="A8:A55" si="5">A7+1</f>
        <v>3</v>
      </c>
      <c r="B8" s="392" t="str">
        <f t="shared" si="0"/>
        <v/>
      </c>
      <c r="C8" s="328" t="str">
        <f t="shared" si="1"/>
        <v/>
      </c>
      <c r="D8" s="239" t="str">
        <f t="shared" si="2"/>
        <v/>
      </c>
      <c r="E8" s="342" t="str">
        <f t="shared" si="3"/>
        <v/>
      </c>
      <c r="F8" s="368" t="str">
        <f t="array" ref="F8">IF($B8="","",IF($E8="None","None",IF(COUNTIF($B:$B,$B8)&lt;2,VLOOKUP($E8,LE_Inputs,COLUMNS(LE_Inputs),FALSE),INDEX(LE_Assigned_Block,SMALL(IF(LE_Name=$E8,ROW(LE_Name)-ROW(INDEX(LE_Name,1,1))+1),COUNTIF($C$6:C7,C8)+1)))))</f>
        <v/>
      </c>
      <c r="G8" s="343" t="str">
        <f t="shared" si="4"/>
        <v/>
      </c>
      <c r="H8" s="371"/>
      <c r="I8" s="371"/>
    </row>
    <row r="9" spans="1:9" ht="15" customHeight="1" x14ac:dyDescent="0.25">
      <c r="A9" s="152">
        <f t="shared" si="5"/>
        <v>4</v>
      </c>
      <c r="B9" s="392" t="str">
        <f t="shared" si="0"/>
        <v/>
      </c>
      <c r="C9" s="328" t="str">
        <f t="shared" si="1"/>
        <v/>
      </c>
      <c r="D9" s="239" t="str">
        <f t="shared" si="2"/>
        <v/>
      </c>
      <c r="E9" s="342" t="str">
        <f t="shared" si="3"/>
        <v/>
      </c>
      <c r="F9" s="368" t="str">
        <f t="array" ref="F9">IF($B9="","",IF($E9="None","None",IF(COUNTIF($B:$B,$B9)&lt;2,VLOOKUP($E9,LE_Inputs,COLUMNS(LE_Inputs),FALSE),INDEX(LE_Assigned_Block,SMALL(IF(LE_Name=$E9,ROW(LE_Name)-ROW(INDEX(LE_Name,1,1))+1),COUNTIF($C$6:C8,C9)+1)))))</f>
        <v/>
      </c>
      <c r="G9" s="343" t="str">
        <f t="shared" si="4"/>
        <v/>
      </c>
      <c r="H9" s="371"/>
      <c r="I9" s="371"/>
    </row>
    <row r="10" spans="1:9" ht="15" customHeight="1" x14ac:dyDescent="0.25">
      <c r="A10" s="152">
        <f t="shared" si="5"/>
        <v>5</v>
      </c>
      <c r="B10" s="392" t="str">
        <f t="shared" si="0"/>
        <v/>
      </c>
      <c r="C10" s="328" t="str">
        <f t="shared" si="1"/>
        <v/>
      </c>
      <c r="D10" s="239" t="str">
        <f>IFERROR(INDEX(Applicable_Regime,MATCH($C10,BBA_Parent_Names,0),0),"")</f>
        <v/>
      </c>
      <c r="E10" s="342" t="str">
        <f t="shared" si="3"/>
        <v/>
      </c>
      <c r="F10" s="368" t="str">
        <f t="array" ref="F10">IF($B10="","",IF($E10="None","None",IF(COUNTIF($B:$B,$B10)&lt;2,VLOOKUP($E10,LE_Inputs,COLUMNS(LE_Inputs),FALSE),INDEX(LE_Assigned_Block,SMALL(IF(LE_Name=$E10,ROW(LE_Name)-ROW(INDEX(LE_Name,1,1))+1),COUNTIF($C$6:C9,C10)+1)))))</f>
        <v/>
      </c>
      <c r="G10" s="343" t="str">
        <f t="shared" si="4"/>
        <v/>
      </c>
      <c r="H10" s="371"/>
      <c r="I10" s="371"/>
    </row>
    <row r="11" spans="1:9" ht="15" customHeight="1" x14ac:dyDescent="0.25">
      <c r="A11" s="152">
        <f t="shared" si="5"/>
        <v>6</v>
      </c>
      <c r="B11" s="392" t="str">
        <f t="shared" si="0"/>
        <v/>
      </c>
      <c r="C11" s="328" t="str">
        <f t="shared" si="1"/>
        <v/>
      </c>
      <c r="D11" s="239" t="str">
        <f t="shared" si="2"/>
        <v/>
      </c>
      <c r="E11" s="342" t="str">
        <f t="shared" si="3"/>
        <v/>
      </c>
      <c r="F11" s="368" t="str">
        <f t="array" ref="F11">IF($B11="","",IF($E11="None","None",IF(COUNTIF($B:$B,$B11)&lt;2,VLOOKUP($E11,LE_Inputs,COLUMNS(LE_Inputs),FALSE),INDEX(LE_Assigned_Block,SMALL(IF(LE_Name=$E11,ROW(LE_Name)-ROW(INDEX(LE_Name,1,1))+1),COUNTIF($C$6:C10,C11)+1)))))</f>
        <v/>
      </c>
      <c r="G11" s="343" t="str">
        <f t="shared" si="4"/>
        <v/>
      </c>
      <c r="H11" s="371"/>
      <c r="I11" s="371"/>
    </row>
    <row r="12" spans="1:9" ht="15" customHeight="1" x14ac:dyDescent="0.25">
      <c r="A12" s="152">
        <f t="shared" si="5"/>
        <v>7</v>
      </c>
      <c r="B12" s="392" t="str">
        <f t="shared" si="0"/>
        <v/>
      </c>
      <c r="C12" s="328" t="str">
        <f t="shared" si="1"/>
        <v/>
      </c>
      <c r="D12" s="239" t="str">
        <f t="shared" si="2"/>
        <v/>
      </c>
      <c r="E12" s="342" t="str">
        <f t="shared" si="3"/>
        <v/>
      </c>
      <c r="F12" s="368" t="str">
        <f t="array" ref="F12">IF($B12="","",IF($E12="None","None",IF(COUNTIF($B:$B,$B12)&lt;2,VLOOKUP($E12,LE_Inputs,COLUMNS(LE_Inputs),FALSE),INDEX(LE_Assigned_Block,SMALL(IF(LE_Name=$E12,ROW(LE_Name)-ROW(INDEX(LE_Name,1,1))+1),COUNTIF($C$6:C11,C12)+1)))))</f>
        <v/>
      </c>
      <c r="G12" s="343" t="str">
        <f t="shared" si="4"/>
        <v/>
      </c>
      <c r="H12" s="371"/>
      <c r="I12" s="371"/>
    </row>
    <row r="13" spans="1:9" ht="15" customHeight="1" x14ac:dyDescent="0.25">
      <c r="A13" s="152">
        <f t="shared" si="5"/>
        <v>8</v>
      </c>
      <c r="B13" s="392" t="str">
        <f t="shared" si="0"/>
        <v/>
      </c>
      <c r="C13" s="328" t="str">
        <f t="shared" si="1"/>
        <v/>
      </c>
      <c r="D13" s="239" t="str">
        <f t="shared" si="2"/>
        <v/>
      </c>
      <c r="E13" s="342" t="str">
        <f t="shared" si="3"/>
        <v/>
      </c>
      <c r="F13" s="368" t="str">
        <f t="array" ref="F13">IF($B13="","",IF($E13="None","None",IF(COUNTIF($B:$B,$B13)&lt;2,VLOOKUP($E13,LE_Inputs,COLUMNS(LE_Inputs),FALSE),INDEX(LE_Assigned_Block,SMALL(IF(LE_Name=$E13,ROW(LE_Name)-ROW(INDEX(LE_Name,1,1))+1),COUNTIF($C$6:C12,C13)+1)))))</f>
        <v/>
      </c>
      <c r="G13" s="343" t="str">
        <f t="shared" si="4"/>
        <v/>
      </c>
      <c r="H13" s="371"/>
      <c r="I13" s="371"/>
    </row>
    <row r="14" spans="1:9" ht="15" customHeight="1" x14ac:dyDescent="0.25">
      <c r="A14" s="152">
        <f t="shared" si="5"/>
        <v>9</v>
      </c>
      <c r="B14" s="392" t="str">
        <f t="shared" si="0"/>
        <v/>
      </c>
      <c r="C14" s="328" t="str">
        <f t="shared" si="1"/>
        <v/>
      </c>
      <c r="D14" s="239" t="str">
        <f t="shared" si="2"/>
        <v/>
      </c>
      <c r="E14" s="342" t="str">
        <f t="shared" si="3"/>
        <v/>
      </c>
      <c r="F14" s="368" t="str">
        <f t="array" ref="F14">IF($B14="","",IF($E14="None","None",IF(COUNTIF($B:$B,$B14)&lt;2,VLOOKUP($E14,LE_Inputs,COLUMNS(LE_Inputs),FALSE),INDEX(LE_Assigned_Block,SMALL(IF(LE_Name=$E14,ROW(LE_Name)-ROW(INDEX(LE_Name,1,1))+1),COUNTIF($C$6:C13,C14)+1)))))</f>
        <v/>
      </c>
      <c r="G14" s="343" t="str">
        <f t="shared" si="4"/>
        <v/>
      </c>
      <c r="H14" s="371"/>
      <c r="I14" s="371"/>
    </row>
    <row r="15" spans="1:9" ht="15" customHeight="1" x14ac:dyDescent="0.25">
      <c r="A15" s="152">
        <f t="shared" si="5"/>
        <v>10</v>
      </c>
      <c r="B15" s="392" t="str">
        <f t="shared" si="0"/>
        <v/>
      </c>
      <c r="C15" s="328" t="str">
        <f t="shared" si="1"/>
        <v/>
      </c>
      <c r="D15" s="239" t="str">
        <f t="shared" si="2"/>
        <v/>
      </c>
      <c r="E15" s="342" t="str">
        <f t="shared" si="3"/>
        <v/>
      </c>
      <c r="F15" s="368" t="str">
        <f t="array" ref="F15">IF($B15="","",IF($E15="None","None",IF(COUNTIF($B:$B,$B15)&lt;2,VLOOKUP($E15,LE_Inputs,COLUMNS(LE_Inputs),FALSE),INDEX(LE_Assigned_Block,SMALL(IF(LE_Name=$E15,ROW(LE_Name)-ROW(INDEX(LE_Name,1,1))+1),COUNTIF($C$6:C14,C15)+1)))))</f>
        <v/>
      </c>
      <c r="G15" s="343" t="str">
        <f t="shared" si="4"/>
        <v/>
      </c>
      <c r="H15" s="371"/>
      <c r="I15" s="371"/>
    </row>
    <row r="16" spans="1:9" ht="15" customHeight="1" x14ac:dyDescent="0.25">
      <c r="A16" s="152">
        <f t="shared" si="5"/>
        <v>11</v>
      </c>
      <c r="B16" s="392" t="str">
        <f t="shared" si="0"/>
        <v/>
      </c>
      <c r="C16" s="328" t="str">
        <f t="shared" si="1"/>
        <v/>
      </c>
      <c r="D16" s="239" t="str">
        <f t="shared" si="2"/>
        <v/>
      </c>
      <c r="E16" s="342" t="str">
        <f t="shared" si="3"/>
        <v/>
      </c>
      <c r="F16" s="368" t="str">
        <f t="array" ref="F16">IF($B16="","",IF($E16="None","None",IF(COUNTIF($B:$B,$B16)&lt;2,VLOOKUP($E16,LE_Inputs,COLUMNS(LE_Inputs),FALSE),INDEX(LE_Assigned_Block,SMALL(IF(LE_Name=$E16,ROW(LE_Name)-ROW(INDEX(LE_Name,1,1))+1),COUNTIF($C$6:C15,C16)+1)))))</f>
        <v/>
      </c>
      <c r="G16" s="343" t="str">
        <f t="shared" si="4"/>
        <v/>
      </c>
      <c r="H16" s="371"/>
      <c r="I16" s="371"/>
    </row>
    <row r="17" spans="1:9" ht="15" customHeight="1" x14ac:dyDescent="0.25">
      <c r="A17" s="152">
        <f t="shared" si="5"/>
        <v>12</v>
      </c>
      <c r="B17" s="392" t="str">
        <f t="shared" si="0"/>
        <v/>
      </c>
      <c r="C17" s="328" t="str">
        <f t="shared" si="1"/>
        <v/>
      </c>
      <c r="D17" s="239" t="str">
        <f t="shared" si="2"/>
        <v/>
      </c>
      <c r="E17" s="342" t="str">
        <f t="shared" si="3"/>
        <v/>
      </c>
      <c r="F17" s="368" t="str">
        <f t="array" ref="F17">IF($B17="","",IF($E17="None","None",IF(COUNTIF($B:$B,$B17)&lt;2,VLOOKUP($E17,LE_Inputs,COLUMNS(LE_Inputs),FALSE),INDEX(LE_Assigned_Block,SMALL(IF(LE_Name=$E17,ROW(LE_Name)-ROW(INDEX(LE_Name,1,1))+1),COUNTIF($C$6:C16,C17)+1)))))</f>
        <v/>
      </c>
      <c r="G17" s="343" t="str">
        <f t="shared" si="4"/>
        <v/>
      </c>
      <c r="H17" s="371"/>
      <c r="I17" s="371"/>
    </row>
    <row r="18" spans="1:9" ht="15" customHeight="1" x14ac:dyDescent="0.25">
      <c r="A18" s="152">
        <f t="shared" si="5"/>
        <v>13</v>
      </c>
      <c r="B18" s="392" t="str">
        <f t="shared" si="0"/>
        <v/>
      </c>
      <c r="C18" s="328" t="str">
        <f t="shared" si="1"/>
        <v/>
      </c>
      <c r="D18" s="239" t="str">
        <f t="shared" si="2"/>
        <v/>
      </c>
      <c r="E18" s="342" t="str">
        <f t="shared" si="3"/>
        <v/>
      </c>
      <c r="F18" s="368" t="str">
        <f t="array" ref="F18">IF($B18="","",IF($E18="None","None",IF(COUNTIF($B:$B,$B18)&lt;2,VLOOKUP($E18,LE_Inputs,COLUMNS(LE_Inputs),FALSE),INDEX(LE_Assigned_Block,SMALL(IF(LE_Name=$E18,ROW(LE_Name)-ROW(INDEX(LE_Name,1,1))+1),COUNTIF($C$6:C17,C18)+1)))))</f>
        <v/>
      </c>
      <c r="G18" s="343" t="str">
        <f t="shared" si="4"/>
        <v/>
      </c>
      <c r="H18" s="371"/>
      <c r="I18" s="371"/>
    </row>
    <row r="19" spans="1:9" ht="15" customHeight="1" x14ac:dyDescent="0.25">
      <c r="A19" s="152">
        <f t="shared" si="5"/>
        <v>14</v>
      </c>
      <c r="B19" s="392" t="str">
        <f t="shared" si="0"/>
        <v/>
      </c>
      <c r="C19" s="328" t="str">
        <f t="shared" si="1"/>
        <v/>
      </c>
      <c r="D19" s="239" t="str">
        <f t="shared" si="2"/>
        <v/>
      </c>
      <c r="E19" s="342" t="str">
        <f t="shared" si="3"/>
        <v/>
      </c>
      <c r="F19" s="368" t="str">
        <f t="array" ref="F19">IF($B19="","",IF($E19="None","None",IF(COUNTIF($B:$B,$B19)&lt;2,VLOOKUP($E19,LE_Inputs,COLUMNS(LE_Inputs),FALSE),INDEX(LE_Assigned_Block,SMALL(IF(LE_Name=$E19,ROW(LE_Name)-ROW(INDEX(LE_Name,1,1))+1),COUNTIF($C$6:C18,C19)+1)))))</f>
        <v/>
      </c>
      <c r="G19" s="343" t="str">
        <f t="shared" si="4"/>
        <v/>
      </c>
      <c r="H19" s="371"/>
      <c r="I19" s="371"/>
    </row>
    <row r="20" spans="1:9" ht="15" customHeight="1" x14ac:dyDescent="0.25">
      <c r="A20" s="152">
        <f t="shared" si="5"/>
        <v>15</v>
      </c>
      <c r="B20" s="392" t="str">
        <f t="shared" si="0"/>
        <v/>
      </c>
      <c r="C20" s="328" t="str">
        <f t="shared" si="1"/>
        <v/>
      </c>
      <c r="D20" s="239" t="str">
        <f t="shared" si="2"/>
        <v/>
      </c>
      <c r="E20" s="342" t="str">
        <f t="shared" si="3"/>
        <v/>
      </c>
      <c r="F20" s="368" t="str">
        <f t="array" ref="F20">IF($B20="","",IF($E20="None","None",IF(COUNTIF($B:$B,$B20)&lt;2,VLOOKUP($E20,LE_Inputs,COLUMNS(LE_Inputs),FALSE),INDEX(LE_Assigned_Block,SMALL(IF(LE_Name=$E20,ROW(LE_Name)-ROW(INDEX(LE_Name,1,1))+1),COUNTIF($C$6:C19,C20)+1)))))</f>
        <v/>
      </c>
      <c r="G20" s="343" t="str">
        <f t="shared" si="4"/>
        <v/>
      </c>
      <c r="H20" s="371"/>
      <c r="I20" s="371"/>
    </row>
    <row r="21" spans="1:9" ht="15" customHeight="1" x14ac:dyDescent="0.25">
      <c r="A21" s="152">
        <f t="shared" si="5"/>
        <v>16</v>
      </c>
      <c r="B21" s="392" t="str">
        <f t="shared" si="0"/>
        <v/>
      </c>
      <c r="C21" s="328" t="str">
        <f t="shared" si="1"/>
        <v/>
      </c>
      <c r="D21" s="239" t="str">
        <f t="shared" si="2"/>
        <v/>
      </c>
      <c r="E21" s="342" t="str">
        <f t="shared" si="3"/>
        <v/>
      </c>
      <c r="F21" s="368" t="str">
        <f t="array" ref="F21">IF($B21="","",IF($E21="None","None",IF(COUNTIF($B:$B,$B21)&lt;2,VLOOKUP($E21,LE_Inputs,COLUMNS(LE_Inputs),FALSE),INDEX(LE_Assigned_Block,SMALL(IF(LE_Name=$E21,ROW(LE_Name)-ROW(INDEX(LE_Name,1,1))+1),COUNTIF($C$6:C20,C21)+1)))))</f>
        <v/>
      </c>
      <c r="G21" s="343" t="str">
        <f t="shared" si="4"/>
        <v/>
      </c>
      <c r="H21" s="371"/>
      <c r="I21" s="371"/>
    </row>
    <row r="22" spans="1:9" ht="15" customHeight="1" x14ac:dyDescent="0.25">
      <c r="A22" s="152">
        <f t="shared" si="5"/>
        <v>17</v>
      </c>
      <c r="B22" s="392" t="str">
        <f t="shared" si="0"/>
        <v/>
      </c>
      <c r="C22" s="328" t="str">
        <f t="shared" si="1"/>
        <v/>
      </c>
      <c r="D22" s="239" t="str">
        <f t="shared" si="2"/>
        <v/>
      </c>
      <c r="E22" s="342" t="str">
        <f t="shared" si="3"/>
        <v/>
      </c>
      <c r="F22" s="368" t="str">
        <f t="array" ref="F22">IF($B22="","",IF($E22="None","None",IF(COUNTIF($B:$B,$B22)&lt;2,VLOOKUP($E22,LE_Inputs,COLUMNS(LE_Inputs),FALSE),INDEX(LE_Assigned_Block,SMALL(IF(LE_Name=$E22,ROW(LE_Name)-ROW(INDEX(LE_Name,1,1))+1),COUNTIF($C$6:C21,C22)+1)))))</f>
        <v/>
      </c>
      <c r="G22" s="343" t="str">
        <f t="shared" si="4"/>
        <v/>
      </c>
      <c r="H22" s="371"/>
      <c r="I22" s="371"/>
    </row>
    <row r="23" spans="1:9" ht="15" customHeight="1" x14ac:dyDescent="0.25">
      <c r="A23" s="152">
        <f t="shared" si="5"/>
        <v>18</v>
      </c>
      <c r="B23" s="392" t="str">
        <f t="shared" si="0"/>
        <v/>
      </c>
      <c r="C23" s="328" t="str">
        <f t="shared" si="1"/>
        <v/>
      </c>
      <c r="D23" s="239" t="str">
        <f t="shared" si="2"/>
        <v/>
      </c>
      <c r="E23" s="342" t="str">
        <f t="shared" si="3"/>
        <v/>
      </c>
      <c r="F23" s="368" t="str">
        <f t="array" ref="F23">IF($B23="","",IF($E23="None","None",IF(COUNTIF($B:$B,$B23)&lt;2,VLOOKUP($E23,LE_Inputs,COLUMNS(LE_Inputs),FALSE),INDEX(LE_Assigned_Block,SMALL(IF(LE_Name=$E23,ROW(LE_Name)-ROW(INDEX(LE_Name,1,1))+1),COUNTIF($C$6:C22,C23)+1)))))</f>
        <v/>
      </c>
      <c r="G23" s="343" t="str">
        <f t="shared" si="4"/>
        <v/>
      </c>
      <c r="H23" s="371"/>
      <c r="I23" s="371"/>
    </row>
    <row r="24" spans="1:9" ht="15" customHeight="1" x14ac:dyDescent="0.25">
      <c r="A24" s="152">
        <f t="shared" si="5"/>
        <v>19</v>
      </c>
      <c r="B24" s="392" t="str">
        <f t="shared" si="0"/>
        <v/>
      </c>
      <c r="C24" s="328" t="str">
        <f t="shared" si="1"/>
        <v/>
      </c>
      <c r="D24" s="239" t="str">
        <f t="shared" si="2"/>
        <v/>
      </c>
      <c r="E24" s="342" t="str">
        <f t="shared" si="3"/>
        <v/>
      </c>
      <c r="F24" s="368" t="str">
        <f t="array" ref="F24">IF($B24="","",IF($E24="None","None",IF(COUNTIF($B:$B,$B24)&lt;2,VLOOKUP($E24,LE_Inputs,COLUMNS(LE_Inputs),FALSE),INDEX(LE_Assigned_Block,SMALL(IF(LE_Name=$E24,ROW(LE_Name)-ROW(INDEX(LE_Name,1,1))+1),COUNTIF($C$6:C23,C24)+1)))))</f>
        <v/>
      </c>
      <c r="G24" s="343" t="str">
        <f t="shared" si="4"/>
        <v/>
      </c>
      <c r="H24" s="371"/>
      <c r="I24" s="371"/>
    </row>
    <row r="25" spans="1:9" ht="15" customHeight="1" x14ac:dyDescent="0.25">
      <c r="A25" s="152">
        <f t="shared" si="5"/>
        <v>20</v>
      </c>
      <c r="B25" s="392" t="str">
        <f t="shared" si="0"/>
        <v/>
      </c>
      <c r="C25" s="328" t="str">
        <f t="shared" si="1"/>
        <v/>
      </c>
      <c r="D25" s="239" t="str">
        <f t="shared" si="2"/>
        <v/>
      </c>
      <c r="E25" s="342" t="str">
        <f t="shared" si="3"/>
        <v/>
      </c>
      <c r="F25" s="368" t="str">
        <f t="array" ref="F25">IF($B25="","",IF($E25="None","None",IF(COUNTIF($B:$B,$B25)&lt;2,VLOOKUP($E25,LE_Inputs,COLUMNS(LE_Inputs),FALSE),INDEX(LE_Assigned_Block,SMALL(IF(LE_Name=$E25,ROW(LE_Name)-ROW(INDEX(LE_Name,1,1))+1),COUNTIF($C$6:C24,C25)+1)))))</f>
        <v/>
      </c>
      <c r="G25" s="343" t="str">
        <f t="shared" si="4"/>
        <v/>
      </c>
      <c r="H25" s="371"/>
      <c r="I25" s="371"/>
    </row>
    <row r="26" spans="1:9" ht="15" customHeight="1" x14ac:dyDescent="0.25">
      <c r="A26" s="152">
        <f t="shared" si="5"/>
        <v>21</v>
      </c>
      <c r="B26" s="392" t="str">
        <f t="shared" si="0"/>
        <v/>
      </c>
      <c r="C26" s="328" t="str">
        <f t="shared" si="1"/>
        <v/>
      </c>
      <c r="D26" s="239" t="str">
        <f t="shared" si="2"/>
        <v/>
      </c>
      <c r="E26" s="342" t="str">
        <f t="shared" si="3"/>
        <v/>
      </c>
      <c r="F26" s="368" t="str">
        <f t="array" ref="F26">IF($B26="","",IF($E26="None","None",IF(COUNTIF($B:$B,$B26)&lt;2,VLOOKUP($E26,LE_Inputs,COLUMNS(LE_Inputs),FALSE),INDEX(LE_Assigned_Block,SMALL(IF(LE_Name=$E26,ROW(LE_Name)-ROW(INDEX(LE_Name,1,1))+1),COUNTIF($C$6:C25,C26)+1)))))</f>
        <v/>
      </c>
      <c r="G26" s="343" t="str">
        <f t="shared" si="4"/>
        <v/>
      </c>
      <c r="H26" s="371"/>
      <c r="I26" s="371"/>
    </row>
    <row r="27" spans="1:9" ht="15" customHeight="1" x14ac:dyDescent="0.25">
      <c r="A27" s="152">
        <f t="shared" si="5"/>
        <v>22</v>
      </c>
      <c r="B27" s="392" t="str">
        <f t="shared" si="0"/>
        <v/>
      </c>
      <c r="C27" s="328" t="str">
        <f t="shared" si="1"/>
        <v/>
      </c>
      <c r="D27" s="239" t="str">
        <f t="shared" si="2"/>
        <v/>
      </c>
      <c r="E27" s="342" t="str">
        <f t="shared" si="3"/>
        <v/>
      </c>
      <c r="F27" s="368" t="str">
        <f t="array" ref="F27">IF($B27="","",IF($E27="None","None",IF(COUNTIF($B:$B,$B27)&lt;2,VLOOKUP($E27,LE_Inputs,COLUMNS(LE_Inputs),FALSE),INDEX(LE_Assigned_Block,SMALL(IF(LE_Name=$E27,ROW(LE_Name)-ROW(INDEX(LE_Name,1,1))+1),COUNTIF($C$6:C26,C27)+1)))))</f>
        <v/>
      </c>
      <c r="G27" s="343" t="str">
        <f t="shared" si="4"/>
        <v/>
      </c>
      <c r="H27" s="371"/>
      <c r="I27" s="371"/>
    </row>
    <row r="28" spans="1:9" ht="15" customHeight="1" x14ac:dyDescent="0.25">
      <c r="A28" s="152">
        <f t="shared" si="5"/>
        <v>23</v>
      </c>
      <c r="B28" s="392" t="str">
        <f t="shared" si="0"/>
        <v/>
      </c>
      <c r="C28" s="328" t="str">
        <f t="shared" si="1"/>
        <v/>
      </c>
      <c r="D28" s="239" t="str">
        <f t="shared" si="2"/>
        <v/>
      </c>
      <c r="E28" s="342" t="str">
        <f t="shared" si="3"/>
        <v/>
      </c>
      <c r="F28" s="368" t="str">
        <f t="array" ref="F28">IF($B28="","",IF($E28="None","None",IF(COUNTIF($B:$B,$B28)&lt;2,VLOOKUP($E28,LE_Inputs,COLUMNS(LE_Inputs),FALSE),INDEX(LE_Assigned_Block,SMALL(IF(LE_Name=$E28,ROW(LE_Name)-ROW(INDEX(LE_Name,1,1))+1),COUNTIF($C$6:C27,C28)+1)))))</f>
        <v/>
      </c>
      <c r="G28" s="343" t="str">
        <f t="shared" si="4"/>
        <v/>
      </c>
      <c r="H28" s="371"/>
      <c r="I28" s="371"/>
    </row>
    <row r="29" spans="1:9" ht="15" customHeight="1" x14ac:dyDescent="0.25">
      <c r="A29" s="152">
        <f t="shared" si="5"/>
        <v>24</v>
      </c>
      <c r="B29" s="392" t="str">
        <f t="shared" si="0"/>
        <v/>
      </c>
      <c r="C29" s="328" t="str">
        <f t="shared" si="1"/>
        <v/>
      </c>
      <c r="D29" s="239" t="str">
        <f t="shared" si="2"/>
        <v/>
      </c>
      <c r="E29" s="342" t="str">
        <f t="shared" si="3"/>
        <v/>
      </c>
      <c r="F29" s="368" t="str">
        <f t="array" ref="F29">IF($B29="","",IF($E29="None","None",IF(COUNTIF($B:$B,$B29)&lt;2,VLOOKUP($E29,LE_Inputs,COLUMNS(LE_Inputs),FALSE),INDEX(LE_Assigned_Block,SMALL(IF(LE_Name=$E29,ROW(LE_Name)-ROW(INDEX(LE_Name,1,1))+1),COUNTIF($C$6:C28,C29)+1)))))</f>
        <v/>
      </c>
      <c r="G29" s="343" t="str">
        <f t="shared" si="4"/>
        <v/>
      </c>
      <c r="H29" s="371"/>
      <c r="I29" s="371"/>
    </row>
    <row r="30" spans="1:9" ht="15" customHeight="1" x14ac:dyDescent="0.25">
      <c r="A30" s="152">
        <f t="shared" si="5"/>
        <v>25</v>
      </c>
      <c r="B30" s="392" t="str">
        <f t="shared" si="0"/>
        <v/>
      </c>
      <c r="C30" s="328" t="str">
        <f t="shared" si="1"/>
        <v/>
      </c>
      <c r="D30" s="239" t="str">
        <f t="shared" si="2"/>
        <v/>
      </c>
      <c r="E30" s="342" t="str">
        <f t="shared" si="3"/>
        <v/>
      </c>
      <c r="F30" s="368" t="str">
        <f t="array" ref="F30">IF($B30="","",IF($E30="None","None",IF(COUNTIF($B:$B,$B30)&lt;2,VLOOKUP($E30,LE_Inputs,COLUMNS(LE_Inputs),FALSE),INDEX(LE_Assigned_Block,SMALL(IF(LE_Name=$E30,ROW(LE_Name)-ROW(INDEX(LE_Name,1,1))+1),COUNTIF($C$6:C29,C30)+1)))))</f>
        <v/>
      </c>
      <c r="G30" s="343" t="str">
        <f t="shared" si="4"/>
        <v/>
      </c>
      <c r="H30" s="371"/>
      <c r="I30" s="371"/>
    </row>
    <row r="31" spans="1:9" ht="15" customHeight="1" x14ac:dyDescent="0.25">
      <c r="A31" s="152">
        <f t="shared" si="5"/>
        <v>26</v>
      </c>
      <c r="B31" s="392" t="str">
        <f t="shared" si="0"/>
        <v/>
      </c>
      <c r="C31" s="328" t="str">
        <f t="shared" si="1"/>
        <v/>
      </c>
      <c r="D31" s="239" t="str">
        <f t="shared" si="2"/>
        <v/>
      </c>
      <c r="E31" s="342" t="str">
        <f t="shared" si="3"/>
        <v/>
      </c>
      <c r="F31" s="368" t="str">
        <f t="array" ref="F31">IF($B31="","",IF($E31="None","None",IF(COUNTIF($B:$B,$B31)&lt;2,VLOOKUP($E31,LE_Inputs,COLUMNS(LE_Inputs),FALSE),INDEX(LE_Assigned_Block,SMALL(IF(LE_Name=$E31,ROW(LE_Name)-ROW(INDEX(LE_Name,1,1))+1),COUNTIF($C$6:C30,C31)+1)))))</f>
        <v/>
      </c>
      <c r="G31" s="343" t="str">
        <f t="shared" si="4"/>
        <v/>
      </c>
      <c r="H31" s="371"/>
      <c r="I31" s="371"/>
    </row>
    <row r="32" spans="1:9" ht="15" customHeight="1" x14ac:dyDescent="0.25">
      <c r="A32" s="152">
        <f t="shared" si="5"/>
        <v>27</v>
      </c>
      <c r="B32" s="392" t="str">
        <f t="shared" si="0"/>
        <v/>
      </c>
      <c r="C32" s="328" t="str">
        <f t="shared" si="1"/>
        <v/>
      </c>
      <c r="D32" s="239" t="str">
        <f t="shared" si="2"/>
        <v/>
      </c>
      <c r="E32" s="342" t="str">
        <f t="shared" si="3"/>
        <v/>
      </c>
      <c r="F32" s="368" t="str">
        <f t="array" ref="F32">IF($B32="","",IF($E32="None","None",IF(COUNTIF($B:$B,$B32)&lt;2,VLOOKUP($E32,LE_Inputs,COLUMNS(LE_Inputs),FALSE),INDEX(LE_Assigned_Block,SMALL(IF(LE_Name=$E32,ROW(LE_Name)-ROW(INDEX(LE_Name,1,1))+1),COUNTIF($C$6:C31,C32)+1)))))</f>
        <v/>
      </c>
      <c r="G32" s="343" t="str">
        <f t="shared" si="4"/>
        <v/>
      </c>
      <c r="H32" s="371"/>
      <c r="I32" s="371"/>
    </row>
    <row r="33" spans="1:9" ht="15" customHeight="1" x14ac:dyDescent="0.25">
      <c r="A33" s="152">
        <f t="shared" si="5"/>
        <v>28</v>
      </c>
      <c r="B33" s="392" t="str">
        <f t="shared" si="0"/>
        <v/>
      </c>
      <c r="C33" s="328" t="str">
        <f t="shared" si="1"/>
        <v/>
      </c>
      <c r="D33" s="239" t="str">
        <f t="shared" si="2"/>
        <v/>
      </c>
      <c r="E33" s="342" t="str">
        <f t="shared" si="3"/>
        <v/>
      </c>
      <c r="F33" s="368" t="str">
        <f t="array" ref="F33">IF($B33="","",IF($E33="None","None",IF(COUNTIF($B:$B,$B33)&lt;2,VLOOKUP($E33,LE_Inputs,COLUMNS(LE_Inputs),FALSE),INDEX(LE_Assigned_Block,SMALL(IF(LE_Name=$E33,ROW(LE_Name)-ROW(INDEX(LE_Name,1,1))+1),COUNTIF($C$6:C32,C33)+1)))))</f>
        <v/>
      </c>
      <c r="G33" s="343" t="str">
        <f t="shared" si="4"/>
        <v/>
      </c>
      <c r="H33" s="371"/>
      <c r="I33" s="371"/>
    </row>
    <row r="34" spans="1:9" ht="15" customHeight="1" x14ac:dyDescent="0.25">
      <c r="A34" s="152">
        <f t="shared" si="5"/>
        <v>29</v>
      </c>
      <c r="B34" s="392" t="str">
        <f t="shared" si="0"/>
        <v/>
      </c>
      <c r="C34" s="328" t="str">
        <f t="shared" si="1"/>
        <v/>
      </c>
      <c r="D34" s="239" t="str">
        <f t="shared" si="2"/>
        <v/>
      </c>
      <c r="E34" s="342" t="str">
        <f t="shared" si="3"/>
        <v/>
      </c>
      <c r="F34" s="368" t="str">
        <f t="array" ref="F34">IF($B34="","",IF($E34="None","None",IF(COUNTIF($B:$B,$B34)&lt;2,VLOOKUP($E34,LE_Inputs,COLUMNS(LE_Inputs),FALSE),INDEX(LE_Assigned_Block,SMALL(IF(LE_Name=$E34,ROW(LE_Name)-ROW(INDEX(LE_Name,1,1))+1),COUNTIF($C$6:C33,C34)+1)))))</f>
        <v/>
      </c>
      <c r="G34" s="343" t="str">
        <f t="shared" si="4"/>
        <v/>
      </c>
      <c r="H34" s="371"/>
      <c r="I34" s="371"/>
    </row>
    <row r="35" spans="1:9" ht="15" customHeight="1" x14ac:dyDescent="0.25">
      <c r="A35" s="152">
        <f t="shared" si="5"/>
        <v>30</v>
      </c>
      <c r="B35" s="392" t="str">
        <f t="shared" si="0"/>
        <v/>
      </c>
      <c r="C35" s="328" t="str">
        <f t="shared" si="1"/>
        <v/>
      </c>
      <c r="D35" s="239" t="str">
        <f t="shared" si="2"/>
        <v/>
      </c>
      <c r="E35" s="342" t="str">
        <f t="shared" si="3"/>
        <v/>
      </c>
      <c r="F35" s="368" t="str">
        <f t="array" ref="F35">IF($B35="","",IF($E35="None","None",IF(COUNTIF($B:$B,$B35)&lt;2,VLOOKUP($E35,LE_Inputs,COLUMNS(LE_Inputs),FALSE),INDEX(LE_Assigned_Block,SMALL(IF(LE_Name=$E35,ROW(LE_Name)-ROW(INDEX(LE_Name,1,1))+1),COUNTIF($C$6:C34,C35)+1)))))</f>
        <v/>
      </c>
      <c r="G35" s="343" t="str">
        <f t="shared" si="4"/>
        <v/>
      </c>
      <c r="H35" s="371"/>
      <c r="I35" s="371"/>
    </row>
    <row r="36" spans="1:9" ht="15" customHeight="1" x14ac:dyDescent="0.25">
      <c r="A36" s="152">
        <f t="shared" si="5"/>
        <v>31</v>
      </c>
      <c r="B36" s="392" t="str">
        <f t="shared" si="0"/>
        <v/>
      </c>
      <c r="C36" s="328" t="str">
        <f t="shared" si="1"/>
        <v/>
      </c>
      <c r="D36" s="239" t="str">
        <f t="shared" si="2"/>
        <v/>
      </c>
      <c r="E36" s="342" t="str">
        <f t="shared" si="3"/>
        <v/>
      </c>
      <c r="F36" s="368" t="str">
        <f t="array" ref="F36">IF($B36="","",IF($E36="None","None",IF(COUNTIF($B:$B,$B36)&lt;2,VLOOKUP($E36,LE_Inputs,COLUMNS(LE_Inputs),FALSE),INDEX(LE_Assigned_Block,SMALL(IF(LE_Name=$E36,ROW(LE_Name)-ROW(INDEX(LE_Name,1,1))+1),COUNTIF($C$6:C35,C36)+1)))))</f>
        <v/>
      </c>
      <c r="G36" s="343" t="str">
        <f t="shared" si="4"/>
        <v/>
      </c>
      <c r="H36" s="371"/>
      <c r="I36" s="371"/>
    </row>
    <row r="37" spans="1:9" ht="15" customHeight="1" x14ac:dyDescent="0.25">
      <c r="A37" s="152">
        <f t="shared" si="5"/>
        <v>32</v>
      </c>
      <c r="B37" s="392" t="str">
        <f t="shared" si="0"/>
        <v/>
      </c>
      <c r="C37" s="328" t="str">
        <f t="shared" si="1"/>
        <v/>
      </c>
      <c r="D37" s="239" t="str">
        <f t="shared" si="2"/>
        <v/>
      </c>
      <c r="E37" s="342" t="str">
        <f t="shared" si="3"/>
        <v/>
      </c>
      <c r="F37" s="368" t="str">
        <f t="array" ref="F37">IF($B37="","",IF($E37="None","None",IF(COUNTIF($B:$B,$B37)&lt;2,VLOOKUP($E37,LE_Inputs,COLUMNS(LE_Inputs),FALSE),INDEX(LE_Assigned_Block,SMALL(IF(LE_Name=$E37,ROW(LE_Name)-ROW(INDEX(LE_Name,1,1))+1),COUNTIF($C$6:C36,C37)+1)))))</f>
        <v/>
      </c>
      <c r="G37" s="343" t="str">
        <f t="shared" si="4"/>
        <v/>
      </c>
      <c r="H37" s="371"/>
      <c r="I37" s="371"/>
    </row>
    <row r="38" spans="1:9" ht="15" customHeight="1" x14ac:dyDescent="0.25">
      <c r="A38" s="152">
        <f t="shared" si="5"/>
        <v>33</v>
      </c>
      <c r="B38" s="392" t="str">
        <f t="shared" ref="B38:B55" si="6">IFERROR(INDEX(LE_ID,MATCH($A38,Block_Index_2,0)),IFERROR(INDEX(LE_ID,MATCH($A38+1,Block_Index_2,0)),""))</f>
        <v/>
      </c>
      <c r="C38" s="328" t="str">
        <f t="shared" ref="C38:C55" si="7">IFERROR(INDEX(LE_Name,MATCH($A38,Block_Index_2,0)),IFERROR(INDEX(LE_Name,MATCH($A38+1,Block_Index_2,0)),""))</f>
        <v/>
      </c>
      <c r="D38" s="239" t="str">
        <f t="shared" ref="D38:D55" si="8">IFERROR(INDEX(Applicable_Regime,MATCH($C38,BBA_Parent_Names,0),0),"")</f>
        <v/>
      </c>
      <c r="E38" s="342" t="str">
        <f t="shared" ref="E38:E55" si="9">IFERROR(IF(INDEX(LE_Parent,MATCH($A38,Block_Index_2,0))=0,"None",INDEX(LE_Parent,MATCH($A38,Block_Index_2,0))),IFERROR(INDEX(LE_Parent,MATCH($A38+1,Block_Index_2,0)),""))</f>
        <v/>
      </c>
      <c r="F38" s="368" t="str">
        <f t="array" ref="F38">IF($B38="","",IF($E38="None","None",IF(COUNTIF($B:$B,$B38)&lt;2,VLOOKUP($E38,LE_Inputs,COLUMNS(LE_Inputs),FALSE),INDEX(LE_Assigned_Block,SMALL(IF(LE_Name=$E38,ROW(LE_Name)-ROW(INDEX(LE_Name,1,1))+1),COUNTIF($C$6:C37,C38)+1)))))</f>
        <v/>
      </c>
      <c r="G38" s="343" t="str">
        <f t="shared" ref="G38:G55" si="10">IF($F38="None","",VLOOKUP($F38,$C$6:$D$55,2,FALSE))</f>
        <v/>
      </c>
      <c r="H38" s="371"/>
      <c r="I38" s="371"/>
    </row>
    <row r="39" spans="1:9" ht="15" customHeight="1" x14ac:dyDescent="0.25">
      <c r="A39" s="152">
        <f t="shared" si="5"/>
        <v>34</v>
      </c>
      <c r="B39" s="392" t="str">
        <f t="shared" si="6"/>
        <v/>
      </c>
      <c r="C39" s="328" t="str">
        <f t="shared" si="7"/>
        <v/>
      </c>
      <c r="D39" s="239" t="str">
        <f t="shared" si="8"/>
        <v/>
      </c>
      <c r="E39" s="342" t="str">
        <f t="shared" si="9"/>
        <v/>
      </c>
      <c r="F39" s="368" t="str">
        <f t="array" ref="F39">IF($B39="","",IF($E39="None","None",IF(COUNTIF($B:$B,$B39)&lt;2,VLOOKUP($E39,LE_Inputs,COLUMNS(LE_Inputs),FALSE),INDEX(LE_Assigned_Block,SMALL(IF(LE_Name=$E39,ROW(LE_Name)-ROW(INDEX(LE_Name,1,1))+1),COUNTIF($C$6:C38,C39)+1)))))</f>
        <v/>
      </c>
      <c r="G39" s="343" t="str">
        <f t="shared" si="10"/>
        <v/>
      </c>
      <c r="H39" s="371"/>
      <c r="I39" s="371"/>
    </row>
    <row r="40" spans="1:9" ht="15" customHeight="1" x14ac:dyDescent="0.25">
      <c r="A40" s="152">
        <f t="shared" si="5"/>
        <v>35</v>
      </c>
      <c r="B40" s="392" t="str">
        <f t="shared" si="6"/>
        <v/>
      </c>
      <c r="C40" s="328" t="str">
        <f t="shared" si="7"/>
        <v/>
      </c>
      <c r="D40" s="239" t="str">
        <f t="shared" si="8"/>
        <v/>
      </c>
      <c r="E40" s="342" t="str">
        <f t="shared" si="9"/>
        <v/>
      </c>
      <c r="F40" s="368" t="str">
        <f t="array" ref="F40">IF($B40="","",IF($E40="None","None",IF(COUNTIF($B:$B,$B40)&lt;2,VLOOKUP($E40,LE_Inputs,COLUMNS(LE_Inputs),FALSE),INDEX(LE_Assigned_Block,SMALL(IF(LE_Name=$E40,ROW(LE_Name)-ROW(INDEX(LE_Name,1,1))+1),COUNTIF($C$6:C39,C40)+1)))))</f>
        <v/>
      </c>
      <c r="G40" s="343" t="str">
        <f t="shared" si="10"/>
        <v/>
      </c>
      <c r="H40" s="371"/>
      <c r="I40" s="371"/>
    </row>
    <row r="41" spans="1:9" ht="15" customHeight="1" x14ac:dyDescent="0.25">
      <c r="A41" s="152">
        <f t="shared" si="5"/>
        <v>36</v>
      </c>
      <c r="B41" s="392" t="str">
        <f t="shared" si="6"/>
        <v/>
      </c>
      <c r="C41" s="328" t="str">
        <f t="shared" si="7"/>
        <v/>
      </c>
      <c r="D41" s="239" t="str">
        <f t="shared" si="8"/>
        <v/>
      </c>
      <c r="E41" s="342" t="str">
        <f t="shared" si="9"/>
        <v/>
      </c>
      <c r="F41" s="368" t="str">
        <f t="array" ref="F41">IF($B41="","",IF($E41="None","None",IF(COUNTIF($B:$B,$B41)&lt;2,VLOOKUP($E41,LE_Inputs,COLUMNS(LE_Inputs),FALSE),INDEX(LE_Assigned_Block,SMALL(IF(LE_Name=$E41,ROW(LE_Name)-ROW(INDEX(LE_Name,1,1))+1),COUNTIF($C$6:C40,C41)+1)))))</f>
        <v/>
      </c>
      <c r="G41" s="343" t="str">
        <f t="shared" si="10"/>
        <v/>
      </c>
      <c r="H41" s="371"/>
      <c r="I41" s="371"/>
    </row>
    <row r="42" spans="1:9" ht="15" customHeight="1" x14ac:dyDescent="0.25">
      <c r="A42" s="152">
        <f t="shared" si="5"/>
        <v>37</v>
      </c>
      <c r="B42" s="392" t="str">
        <f t="shared" si="6"/>
        <v/>
      </c>
      <c r="C42" s="328" t="str">
        <f t="shared" si="7"/>
        <v/>
      </c>
      <c r="D42" s="239" t="str">
        <f t="shared" si="8"/>
        <v/>
      </c>
      <c r="E42" s="342" t="str">
        <f t="shared" si="9"/>
        <v/>
      </c>
      <c r="F42" s="368" t="str">
        <f t="array" ref="F42">IF($B42="","",IF($E42="None","None",IF(COUNTIF($B:$B,$B42)&lt;2,VLOOKUP($E42,LE_Inputs,COLUMNS(LE_Inputs),FALSE),INDEX(LE_Assigned_Block,SMALL(IF(LE_Name=$E42,ROW(LE_Name)-ROW(INDEX(LE_Name,1,1))+1),COUNTIF($C$6:C41,C42)+1)))))</f>
        <v/>
      </c>
      <c r="G42" s="343" t="str">
        <f t="shared" si="10"/>
        <v/>
      </c>
      <c r="H42" s="371"/>
      <c r="I42" s="371"/>
    </row>
    <row r="43" spans="1:9" ht="15" customHeight="1" x14ac:dyDescent="0.25">
      <c r="A43" s="152">
        <f t="shared" si="5"/>
        <v>38</v>
      </c>
      <c r="B43" s="392" t="str">
        <f t="shared" si="6"/>
        <v/>
      </c>
      <c r="C43" s="328" t="str">
        <f t="shared" si="7"/>
        <v/>
      </c>
      <c r="D43" s="239" t="str">
        <f t="shared" si="8"/>
        <v/>
      </c>
      <c r="E43" s="342" t="str">
        <f t="shared" si="9"/>
        <v/>
      </c>
      <c r="F43" s="368" t="str">
        <f t="array" ref="F43">IF($B43="","",IF($E43="None","None",IF(COUNTIF($B:$B,$B43)&lt;2,VLOOKUP($E43,LE_Inputs,COLUMNS(LE_Inputs),FALSE),INDEX(LE_Assigned_Block,SMALL(IF(LE_Name=$E43,ROW(LE_Name)-ROW(INDEX(LE_Name,1,1))+1),COUNTIF($C$6:C42,C43)+1)))))</f>
        <v/>
      </c>
      <c r="G43" s="343" t="str">
        <f t="shared" si="10"/>
        <v/>
      </c>
      <c r="H43" s="371"/>
      <c r="I43" s="371"/>
    </row>
    <row r="44" spans="1:9" ht="15" customHeight="1" x14ac:dyDescent="0.25">
      <c r="A44" s="152">
        <f t="shared" si="5"/>
        <v>39</v>
      </c>
      <c r="B44" s="392" t="str">
        <f t="shared" si="6"/>
        <v/>
      </c>
      <c r="C44" s="328" t="str">
        <f t="shared" si="7"/>
        <v/>
      </c>
      <c r="D44" s="239" t="str">
        <f t="shared" si="8"/>
        <v/>
      </c>
      <c r="E44" s="342" t="str">
        <f t="shared" si="9"/>
        <v/>
      </c>
      <c r="F44" s="368" t="str">
        <f t="array" ref="F44">IF($B44="","",IF($E44="None","None",IF(COUNTIF($B:$B,$B44)&lt;2,VLOOKUP($E44,LE_Inputs,COLUMNS(LE_Inputs),FALSE),INDEX(LE_Assigned_Block,SMALL(IF(LE_Name=$E44,ROW(LE_Name)-ROW(INDEX(LE_Name,1,1))+1),COUNTIF($C$6:C43,C44)+1)))))</f>
        <v/>
      </c>
      <c r="G44" s="343" t="str">
        <f t="shared" si="10"/>
        <v/>
      </c>
      <c r="H44" s="371"/>
      <c r="I44" s="371"/>
    </row>
    <row r="45" spans="1:9" ht="15" customHeight="1" x14ac:dyDescent="0.25">
      <c r="A45" s="152">
        <f t="shared" si="5"/>
        <v>40</v>
      </c>
      <c r="B45" s="392" t="str">
        <f t="shared" si="6"/>
        <v/>
      </c>
      <c r="C45" s="328" t="str">
        <f t="shared" si="7"/>
        <v/>
      </c>
      <c r="D45" s="239" t="str">
        <f t="shared" si="8"/>
        <v/>
      </c>
      <c r="E45" s="342" t="str">
        <f t="shared" si="9"/>
        <v/>
      </c>
      <c r="F45" s="368" t="str">
        <f t="array" ref="F45">IF($B45="","",IF($E45="None","None",IF(COUNTIF($B:$B,$B45)&lt;2,VLOOKUP($E45,LE_Inputs,COLUMNS(LE_Inputs),FALSE),INDEX(LE_Assigned_Block,SMALL(IF(LE_Name=$E45,ROW(LE_Name)-ROW(INDEX(LE_Name,1,1))+1),COUNTIF($C$6:C44,C45)+1)))))</f>
        <v/>
      </c>
      <c r="G45" s="343" t="str">
        <f t="shared" si="10"/>
        <v/>
      </c>
      <c r="H45" s="371"/>
      <c r="I45" s="371"/>
    </row>
    <row r="46" spans="1:9" ht="15" customHeight="1" x14ac:dyDescent="0.25">
      <c r="A46" s="152">
        <f t="shared" si="5"/>
        <v>41</v>
      </c>
      <c r="B46" s="392" t="str">
        <f t="shared" si="6"/>
        <v/>
      </c>
      <c r="C46" s="328" t="str">
        <f t="shared" si="7"/>
        <v/>
      </c>
      <c r="D46" s="239" t="str">
        <f t="shared" si="8"/>
        <v/>
      </c>
      <c r="E46" s="342" t="str">
        <f t="shared" si="9"/>
        <v/>
      </c>
      <c r="F46" s="368" t="str">
        <f t="array" ref="F46">IF($B46="","",IF($E46="None","None",IF(COUNTIF($B:$B,$B46)&lt;2,VLOOKUP($E46,LE_Inputs,COLUMNS(LE_Inputs),FALSE),INDEX(LE_Assigned_Block,SMALL(IF(LE_Name=$E46,ROW(LE_Name)-ROW(INDEX(LE_Name,1,1))+1),COUNTIF($C$6:C45,C46)+1)))))</f>
        <v/>
      </c>
      <c r="G46" s="343" t="str">
        <f t="shared" si="10"/>
        <v/>
      </c>
      <c r="H46" s="371"/>
      <c r="I46" s="371"/>
    </row>
    <row r="47" spans="1:9" ht="15" customHeight="1" x14ac:dyDescent="0.25">
      <c r="A47" s="152">
        <f t="shared" si="5"/>
        <v>42</v>
      </c>
      <c r="B47" s="392" t="str">
        <f t="shared" si="6"/>
        <v/>
      </c>
      <c r="C47" s="328" t="str">
        <f t="shared" si="7"/>
        <v/>
      </c>
      <c r="D47" s="239" t="str">
        <f t="shared" si="8"/>
        <v/>
      </c>
      <c r="E47" s="342" t="str">
        <f t="shared" si="9"/>
        <v/>
      </c>
      <c r="F47" s="368" t="str">
        <f t="array" ref="F47">IF($B47="","",IF($E47="None","None",IF(COUNTIF($B:$B,$B47)&lt;2,VLOOKUP($E47,LE_Inputs,COLUMNS(LE_Inputs),FALSE),INDEX(LE_Assigned_Block,SMALL(IF(LE_Name=$E47,ROW(LE_Name)-ROW(INDEX(LE_Name,1,1))+1),COUNTIF($C$6:C46,C47)+1)))))</f>
        <v/>
      </c>
      <c r="G47" s="343" t="str">
        <f t="shared" si="10"/>
        <v/>
      </c>
      <c r="H47" s="371"/>
      <c r="I47" s="371"/>
    </row>
    <row r="48" spans="1:9" ht="15" customHeight="1" x14ac:dyDescent="0.25">
      <c r="A48" s="152">
        <f t="shared" si="5"/>
        <v>43</v>
      </c>
      <c r="B48" s="392" t="str">
        <f t="shared" si="6"/>
        <v/>
      </c>
      <c r="C48" s="328" t="str">
        <f t="shared" si="7"/>
        <v/>
      </c>
      <c r="D48" s="239" t="str">
        <f t="shared" si="8"/>
        <v/>
      </c>
      <c r="E48" s="342" t="str">
        <f t="shared" si="9"/>
        <v/>
      </c>
      <c r="F48" s="368" t="str">
        <f t="array" ref="F48">IF($B48="","",IF($E48="None","None",IF(COUNTIF($B:$B,$B48)&lt;2,VLOOKUP($E48,LE_Inputs,COLUMNS(LE_Inputs),FALSE),INDEX(LE_Assigned_Block,SMALL(IF(LE_Name=$E48,ROW(LE_Name)-ROW(INDEX(LE_Name,1,1))+1),COUNTIF($C$6:C47,C48)+1)))))</f>
        <v/>
      </c>
      <c r="G48" s="343" t="str">
        <f t="shared" si="10"/>
        <v/>
      </c>
      <c r="H48" s="371"/>
      <c r="I48" s="371"/>
    </row>
    <row r="49" spans="1:9" ht="15" customHeight="1" x14ac:dyDescent="0.25">
      <c r="A49" s="152">
        <f t="shared" si="5"/>
        <v>44</v>
      </c>
      <c r="B49" s="392" t="str">
        <f t="shared" si="6"/>
        <v/>
      </c>
      <c r="C49" s="328" t="str">
        <f t="shared" si="7"/>
        <v/>
      </c>
      <c r="D49" s="239" t="str">
        <f t="shared" si="8"/>
        <v/>
      </c>
      <c r="E49" s="342" t="str">
        <f t="shared" si="9"/>
        <v/>
      </c>
      <c r="F49" s="368" t="str">
        <f t="array" ref="F49">IF($B49="","",IF($E49="None","None",IF(COUNTIF($B:$B,$B49)&lt;2,VLOOKUP($E49,LE_Inputs,COLUMNS(LE_Inputs),FALSE),INDEX(LE_Assigned_Block,SMALL(IF(LE_Name=$E49,ROW(LE_Name)-ROW(INDEX(LE_Name,1,1))+1),COUNTIF($C$6:C48,C49)+1)))))</f>
        <v/>
      </c>
      <c r="G49" s="343" t="str">
        <f t="shared" si="10"/>
        <v/>
      </c>
      <c r="H49" s="371"/>
      <c r="I49" s="371"/>
    </row>
    <row r="50" spans="1:9" ht="15" customHeight="1" x14ac:dyDescent="0.25">
      <c r="A50" s="152">
        <f t="shared" si="5"/>
        <v>45</v>
      </c>
      <c r="B50" s="392" t="str">
        <f t="shared" si="6"/>
        <v/>
      </c>
      <c r="C50" s="328" t="str">
        <f t="shared" si="7"/>
        <v/>
      </c>
      <c r="D50" s="239" t="str">
        <f t="shared" si="8"/>
        <v/>
      </c>
      <c r="E50" s="342" t="str">
        <f t="shared" si="9"/>
        <v/>
      </c>
      <c r="F50" s="368" t="str">
        <f t="array" ref="F50">IF($B50="","",IF($E50="None","None",IF(COUNTIF($B:$B,$B50)&lt;2,VLOOKUP($E50,LE_Inputs,COLUMNS(LE_Inputs),FALSE),INDEX(LE_Assigned_Block,SMALL(IF(LE_Name=$E50,ROW(LE_Name)-ROW(INDEX(LE_Name,1,1))+1),COUNTIF($C$6:C49,C50)+1)))))</f>
        <v/>
      </c>
      <c r="G50" s="343" t="str">
        <f t="shared" si="10"/>
        <v/>
      </c>
      <c r="H50" s="371"/>
      <c r="I50" s="371"/>
    </row>
    <row r="51" spans="1:9" ht="15" customHeight="1" x14ac:dyDescent="0.25">
      <c r="A51" s="152">
        <f t="shared" si="5"/>
        <v>46</v>
      </c>
      <c r="B51" s="392" t="str">
        <f t="shared" si="6"/>
        <v/>
      </c>
      <c r="C51" s="328" t="str">
        <f t="shared" si="7"/>
        <v/>
      </c>
      <c r="D51" s="239" t="str">
        <f t="shared" si="8"/>
        <v/>
      </c>
      <c r="E51" s="342" t="str">
        <f t="shared" si="9"/>
        <v/>
      </c>
      <c r="F51" s="368" t="str">
        <f t="array" ref="F51">IF($B51="","",IF($E51="None","None",IF(COUNTIF($B:$B,$B51)&lt;2,VLOOKUP($E51,LE_Inputs,COLUMNS(LE_Inputs),FALSE),INDEX(LE_Assigned_Block,SMALL(IF(LE_Name=$E51,ROW(LE_Name)-ROW(INDEX(LE_Name,1,1))+1),COUNTIF($C$6:C50,C51)+1)))))</f>
        <v/>
      </c>
      <c r="G51" s="343" t="str">
        <f t="shared" si="10"/>
        <v/>
      </c>
      <c r="H51" s="371"/>
      <c r="I51" s="371"/>
    </row>
    <row r="52" spans="1:9" ht="15" customHeight="1" x14ac:dyDescent="0.25">
      <c r="A52" s="152">
        <f t="shared" si="5"/>
        <v>47</v>
      </c>
      <c r="B52" s="392" t="str">
        <f t="shared" si="6"/>
        <v/>
      </c>
      <c r="C52" s="328" t="str">
        <f t="shared" si="7"/>
        <v/>
      </c>
      <c r="D52" s="239" t="str">
        <f t="shared" si="8"/>
        <v/>
      </c>
      <c r="E52" s="342" t="str">
        <f t="shared" si="9"/>
        <v/>
      </c>
      <c r="F52" s="368" t="str">
        <f t="array" ref="F52">IF($B52="","",IF($E52="None","None",IF(COUNTIF($B:$B,$B52)&lt;2,VLOOKUP($E52,LE_Inputs,COLUMNS(LE_Inputs),FALSE),INDEX(LE_Assigned_Block,SMALL(IF(LE_Name=$E52,ROW(LE_Name)-ROW(INDEX(LE_Name,1,1))+1),COUNTIF($C$6:C51,C52)+1)))))</f>
        <v/>
      </c>
      <c r="G52" s="343" t="str">
        <f t="shared" si="10"/>
        <v/>
      </c>
      <c r="H52" s="371"/>
      <c r="I52" s="371"/>
    </row>
    <row r="53" spans="1:9" ht="15" customHeight="1" x14ac:dyDescent="0.25">
      <c r="A53" s="152">
        <f t="shared" si="5"/>
        <v>48</v>
      </c>
      <c r="B53" s="392" t="str">
        <f t="shared" si="6"/>
        <v/>
      </c>
      <c r="C53" s="328" t="str">
        <f t="shared" si="7"/>
        <v/>
      </c>
      <c r="D53" s="239" t="str">
        <f t="shared" si="8"/>
        <v/>
      </c>
      <c r="E53" s="342" t="str">
        <f t="shared" si="9"/>
        <v/>
      </c>
      <c r="F53" s="368" t="str">
        <f t="array" ref="F53">IF($B53="","",IF($E53="None","None",IF(COUNTIF($B:$B,$B53)&lt;2,VLOOKUP($E53,LE_Inputs,COLUMNS(LE_Inputs),FALSE),INDEX(LE_Assigned_Block,SMALL(IF(LE_Name=$E53,ROW(LE_Name)-ROW(INDEX(LE_Name,1,1))+1),COUNTIF($C$6:C52,C53)+1)))))</f>
        <v/>
      </c>
      <c r="G53" s="343" t="str">
        <f t="shared" si="10"/>
        <v/>
      </c>
      <c r="H53" s="371"/>
      <c r="I53" s="371"/>
    </row>
    <row r="54" spans="1:9" ht="15" customHeight="1" x14ac:dyDescent="0.25">
      <c r="A54" s="152">
        <f t="shared" si="5"/>
        <v>49</v>
      </c>
      <c r="B54" s="392" t="str">
        <f t="shared" si="6"/>
        <v/>
      </c>
      <c r="C54" s="328" t="str">
        <f t="shared" si="7"/>
        <v/>
      </c>
      <c r="D54" s="239" t="str">
        <f t="shared" si="8"/>
        <v/>
      </c>
      <c r="E54" s="342" t="str">
        <f t="shared" si="9"/>
        <v/>
      </c>
      <c r="F54" s="368" t="str">
        <f t="array" ref="F54">IF($B54="","",IF($E54="None","None",IF(COUNTIF($B:$B,$B54)&lt;2,VLOOKUP($E54,LE_Inputs,COLUMNS(LE_Inputs),FALSE),INDEX(LE_Assigned_Block,SMALL(IF(LE_Name=$E54,ROW(LE_Name)-ROW(INDEX(LE_Name,1,1))+1),COUNTIF($C$6:C53,C54)+1)))))</f>
        <v/>
      </c>
      <c r="G54" s="343" t="str">
        <f t="shared" si="10"/>
        <v/>
      </c>
      <c r="H54" s="371"/>
      <c r="I54" s="371"/>
    </row>
    <row r="55" spans="1:9" ht="15" customHeight="1" x14ac:dyDescent="0.25">
      <c r="A55" s="160">
        <f t="shared" si="5"/>
        <v>50</v>
      </c>
      <c r="B55" s="393" t="str">
        <f t="shared" si="6"/>
        <v/>
      </c>
      <c r="C55" s="163" t="str">
        <f t="shared" si="7"/>
        <v/>
      </c>
      <c r="D55" s="240" t="str">
        <f t="shared" si="8"/>
        <v/>
      </c>
      <c r="E55" s="344" t="str">
        <f t="shared" si="9"/>
        <v/>
      </c>
      <c r="F55" s="369" t="str">
        <f t="array" ref="F55">IF($B55="","",IF($E55="None","None",IF(COUNTIF($B:$B,$B55)&lt;2,VLOOKUP($E55,LE_Inputs,COLUMNS(LE_Inputs),FALSE),INDEX(LE_Assigned_Block,SMALL(IF(LE_Name=$E55,ROW(LE_Name)-ROW(INDEX(LE_Name,1,1))+1),COUNTIF($C$6:C54,C55)+1)))))</f>
        <v/>
      </c>
      <c r="G55" s="345" t="str">
        <f t="shared" si="10"/>
        <v/>
      </c>
      <c r="H55" s="372"/>
      <c r="I55" s="372"/>
    </row>
    <row r="56" spans="1:9" x14ac:dyDescent="0.25"/>
    <row r="57" spans="1:9" x14ac:dyDescent="0.25"/>
    <row r="58" spans="1:9" x14ac:dyDescent="0.25">
      <c r="G58" s="337" t="s">
        <v>40</v>
      </c>
    </row>
    <row r="59" spans="1:9" x14ac:dyDescent="0.25"/>
    <row r="60" spans="1:9" x14ac:dyDescent="0.25"/>
    <row r="61" spans="1:9" x14ac:dyDescent="0.25"/>
    <row r="62" spans="1:9" x14ac:dyDescent="0.25"/>
    <row r="63" spans="1:9" x14ac:dyDescent="0.25"/>
    <row r="64" spans="1:9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</sheetData>
  <sheetProtection algorithmName="SHA-512" hashValue="EC6YcYX0XCPRBmQe6zpmSBGpjg+8ZW6l9gUBJf68aPppfRjSWD1KzTBGeDIUUsL/Sat8FuGxZ84vREaBFbAHSw==" saltValue="iSlNyavrNypdCp9P9qtpsg==" spinCount="100000" sheet="1" objects="1" scenarios="1" autoFilter="0"/>
  <conditionalFormatting sqref="B6:B55">
    <cfRule type="expression" dxfId="28" priority="1">
      <formula>(ROW()=MAX(56,6+COUNTA($B$7:$B$1496)))</formula>
    </cfRule>
  </conditionalFormatting>
  <conditionalFormatting sqref="B6:G55">
    <cfRule type="expression" dxfId="27" priority="4">
      <formula>MOD(ROW(),2)=1</formula>
    </cfRule>
  </conditionalFormatting>
  <conditionalFormatting sqref="H6:I55">
    <cfRule type="expression" dxfId="26" priority="2" stopIfTrue="1">
      <formula>AND(NOT($B6=""),ISBLANK(H6))</formula>
    </cfRule>
    <cfRule type="expression" dxfId="25" priority="3">
      <formula>MOD(ROW(),2)=1</formula>
    </cfRule>
  </conditionalFormatting>
  <printOptions horizontalCentered="1" verticalCentered="1"/>
  <pageMargins left="0.7" right="0.7" top="0.75" bottom="0.75" header="0.3" footer="0.3"/>
  <pageSetup paperSize="5" scale="46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9"/>
    <pageSetUpPr fitToPage="1"/>
  </sheetPr>
  <dimension ref="A1:W1014"/>
  <sheetViews>
    <sheetView showGridLines="0" zoomScale="70" zoomScaleNormal="70" zoomScaleSheetLayoutView="70" workbookViewId="0">
      <selection activeCell="E37" sqref="E37"/>
    </sheetView>
  </sheetViews>
  <sheetFormatPr defaultColWidth="9" defaultRowHeight="12.5" zeroHeight="1" x14ac:dyDescent="0.25"/>
  <cols>
    <col min="1" max="1" width="9.08203125" style="166" customWidth="1"/>
    <col min="2" max="2" width="10.58203125" style="166" customWidth="1"/>
    <col min="3" max="3" width="45.58203125" style="166" customWidth="1"/>
    <col min="4" max="4" width="24.5" style="167" bestFit="1" customWidth="1"/>
    <col min="5" max="5" width="45.58203125" style="166" customWidth="1"/>
    <col min="6" max="6" width="45.75" style="166" customWidth="1"/>
    <col min="7" max="7" width="36.75" style="167" bestFit="1" customWidth="1"/>
    <col min="8" max="11" width="14.08203125" style="346" customWidth="1"/>
    <col min="12" max="12" width="13.58203125" style="317" customWidth="1"/>
    <col min="13" max="14" width="13.58203125" style="166" customWidth="1"/>
    <col min="15" max="15" width="14.83203125" style="166" customWidth="1"/>
    <col min="16" max="16" width="15.58203125" style="168" customWidth="1"/>
    <col min="17" max="17" width="17.58203125" style="166" customWidth="1"/>
    <col min="18" max="18" width="13.58203125" style="166" customWidth="1"/>
    <col min="19" max="19" width="14.75" style="166" customWidth="1"/>
    <col min="20" max="20" width="13.58203125" style="166" customWidth="1"/>
    <col min="21" max="21" width="17.58203125" style="166" customWidth="1"/>
    <col min="22" max="22" width="3.75" style="166" customWidth="1"/>
    <col min="23" max="16384" width="9" style="166"/>
  </cols>
  <sheetData>
    <row r="1" spans="1:23" ht="23" x14ac:dyDescent="0.5">
      <c r="A1" s="139" t="str">
        <f>Index!A1</f>
        <v>Capital Requirements for Board-regulated Institutions Significantly Engaged in Insurance Activities</v>
      </c>
    </row>
    <row r="2" spans="1:23" ht="18" customHeight="1" x14ac:dyDescent="0.4">
      <c r="A2" s="144"/>
    </row>
    <row r="3" spans="1:23" ht="18" customHeight="1" x14ac:dyDescent="0.4">
      <c r="A3" s="144" t="s">
        <v>67</v>
      </c>
    </row>
    <row r="4" spans="1:23" ht="18" customHeight="1" x14ac:dyDescent="0.3">
      <c r="H4" s="404" t="s">
        <v>361</v>
      </c>
      <c r="I4" s="405"/>
      <c r="J4" s="405"/>
      <c r="K4" s="406"/>
    </row>
    <row r="5" spans="1:23" ht="75.75" customHeight="1" x14ac:dyDescent="0.3">
      <c r="A5" s="183" t="s">
        <v>47</v>
      </c>
      <c r="B5" s="183" t="s">
        <v>267</v>
      </c>
      <c r="C5" s="68" t="s">
        <v>84</v>
      </c>
      <c r="D5" s="68" t="s">
        <v>305</v>
      </c>
      <c r="E5" s="68" t="s">
        <v>62</v>
      </c>
      <c r="F5" s="68" t="s">
        <v>336</v>
      </c>
      <c r="G5" s="69" t="s">
        <v>338</v>
      </c>
      <c r="H5" s="128" t="s">
        <v>359</v>
      </c>
      <c r="I5" s="129" t="s">
        <v>360</v>
      </c>
      <c r="J5" s="129" t="s">
        <v>342</v>
      </c>
      <c r="K5" s="136" t="s">
        <v>339</v>
      </c>
      <c r="L5" s="68" t="s">
        <v>300</v>
      </c>
      <c r="M5" s="68" t="s">
        <v>307</v>
      </c>
      <c r="N5" s="68" t="s">
        <v>291</v>
      </c>
      <c r="O5" s="68" t="s">
        <v>293</v>
      </c>
      <c r="P5" s="183" t="s">
        <v>365</v>
      </c>
      <c r="Q5" s="183" t="s">
        <v>308</v>
      </c>
      <c r="R5" s="183" t="s">
        <v>202</v>
      </c>
      <c r="S5" s="183" t="s">
        <v>203</v>
      </c>
      <c r="T5" s="183" t="s">
        <v>319</v>
      </c>
      <c r="U5" s="183" t="s">
        <v>309</v>
      </c>
      <c r="V5" s="347"/>
    </row>
    <row r="6" spans="1:23" s="311" customFormat="1" ht="15" customHeight="1" x14ac:dyDescent="0.3">
      <c r="A6" s="184" t="s">
        <v>12</v>
      </c>
      <c r="B6" s="184" t="s">
        <v>13</v>
      </c>
      <c r="C6" s="70" t="s">
        <v>14</v>
      </c>
      <c r="D6" s="70" t="s">
        <v>15</v>
      </c>
      <c r="E6" s="70" t="s">
        <v>16</v>
      </c>
      <c r="F6" s="73" t="s">
        <v>17</v>
      </c>
      <c r="G6" s="95" t="s">
        <v>18</v>
      </c>
      <c r="H6" s="95" t="s">
        <v>19</v>
      </c>
      <c r="I6" s="74" t="s">
        <v>20</v>
      </c>
      <c r="J6" s="70" t="s">
        <v>21</v>
      </c>
      <c r="K6" s="74" t="s">
        <v>22</v>
      </c>
      <c r="L6" s="338" t="s">
        <v>23</v>
      </c>
      <c r="M6" s="338" t="s">
        <v>24</v>
      </c>
      <c r="N6" s="338" t="s">
        <v>25</v>
      </c>
      <c r="O6" s="338" t="s">
        <v>26</v>
      </c>
      <c r="P6" s="338" t="s">
        <v>27</v>
      </c>
      <c r="Q6" s="70" t="s">
        <v>28</v>
      </c>
      <c r="R6" s="338" t="s">
        <v>29</v>
      </c>
      <c r="S6" s="338" t="s">
        <v>30</v>
      </c>
      <c r="T6" s="338" t="s">
        <v>54</v>
      </c>
      <c r="U6" s="70" t="s">
        <v>55</v>
      </c>
      <c r="V6" s="77"/>
    </row>
    <row r="7" spans="1:23" ht="15" customHeight="1" x14ac:dyDescent="0.25">
      <c r="A7" s="152">
        <v>1</v>
      </c>
      <c r="B7" s="391" t="str">
        <f>'III. Parent Ownership '!$B6</f>
        <v/>
      </c>
      <c r="C7" s="321" t="str">
        <f>'III. Parent Ownership '!$C6</f>
        <v/>
      </c>
      <c r="D7" s="248" t="str">
        <f>'III. Parent Ownership '!$D6</f>
        <v/>
      </c>
      <c r="E7" s="321" t="str">
        <f>'III. Parent Ownership '!$E6</f>
        <v/>
      </c>
      <c r="F7" s="348" t="str">
        <f>'III. Parent Ownership '!$F6</f>
        <v/>
      </c>
      <c r="G7" s="248" t="str">
        <f>'III. Parent Ownership '!$G6</f>
        <v/>
      </c>
      <c r="H7" s="171"/>
      <c r="I7" s="173"/>
      <c r="J7" s="370"/>
      <c r="K7" s="388" t="str">
        <f>IF($C7="","",VLOOKUP($C7,$C$7:$R$66,15,FALSE))</f>
        <v/>
      </c>
      <c r="L7" s="340" t="str">
        <f>IF($C7="","",IF($E7="None","N/A",(I7+(K7-H7)*J7)/(K7)))</f>
        <v/>
      </c>
      <c r="M7" s="323" t="str">
        <f>IF($C7="","",VLOOKUP($C7,BBA_Parent_Inputs,COLUMNS('II. Building Block Parents'!C:Q),FALSE))</f>
        <v/>
      </c>
      <c r="N7" s="323" t="str">
        <f t="shared" ref="N7:N38" si="0">IF($C7="","",-SUMIF(Parent_Block,$C7,Carrying_Value))</f>
        <v/>
      </c>
      <c r="O7" s="323" t="str">
        <f t="shared" ref="O7:O38" si="1">IF($C7="","",SUMIF($F:$F,$C7,$U:$U)+SUMIF(RC_Parent_Block_Name,$C7,BBA_RC_PropAdj)*INDEX(RBC_AC_Scalars,MATCH($D7,Regimes_AC,0)))</f>
        <v/>
      </c>
      <c r="P7" s="322" t="str">
        <f t="shared" ref="P7:P38" si="2">IF($B7="","",SUM($M7:$O7))</f>
        <v/>
      </c>
      <c r="Q7" s="322" t="str">
        <f>IF($C7="","",$P7+'V. Capital Requirement'!$L6*VLOOKUP($D7,AC_Scalar_Table,2,FALSE))</f>
        <v/>
      </c>
      <c r="R7" s="322" t="str">
        <f>IF($C7="","",VLOOKUP($C7,BBA_Parent_Inputs,COLUMNS('II. Building Block Parents'!C:G),FALSE))</f>
        <v/>
      </c>
      <c r="S7" s="322" t="str">
        <f>IF($C7="","",VLOOKUP($C7,BBA_Parent_Inputs,COLUMNS('II. Building Block Parents'!C:H),FALSE))</f>
        <v/>
      </c>
      <c r="T7" s="322" t="str">
        <f>IF($C7="","",MIN(0,MAX(0.625*'V. Capital Requirement'!$N6,$S7)-$R7))</f>
        <v/>
      </c>
      <c r="U7" s="322" t="str">
        <f t="shared" ref="U7:U38" si="3">IF($C7="","",($Q7+$T7)*IF($L7="N/A",1,$L7))</f>
        <v/>
      </c>
      <c r="V7" s="349"/>
      <c r="W7" s="327"/>
    </row>
    <row r="8" spans="1:23" ht="15" customHeight="1" x14ac:dyDescent="0.25">
      <c r="A8" s="152">
        <f>A7+1</f>
        <v>2</v>
      </c>
      <c r="B8" s="158" t="str">
        <f>'III. Parent Ownership '!$B7</f>
        <v/>
      </c>
      <c r="C8" s="328" t="str">
        <f>'III. Parent Ownership '!$C7</f>
        <v/>
      </c>
      <c r="D8" s="239" t="str">
        <f>'III. Parent Ownership '!$D7</f>
        <v/>
      </c>
      <c r="E8" s="342" t="str">
        <f>'III. Parent Ownership '!$E7</f>
        <v/>
      </c>
      <c r="F8" s="350" t="str">
        <f>'III. Parent Ownership '!$F7</f>
        <v/>
      </c>
      <c r="G8" s="343" t="str">
        <f>'III. Parent Ownership '!$G7</f>
        <v/>
      </c>
      <c r="H8" s="175"/>
      <c r="I8" s="175"/>
      <c r="J8" s="176"/>
      <c r="K8" s="389" t="str">
        <f t="shared" ref="K8:K56" si="4">IF($C8="","",VLOOKUP($C8,$C$7:$R$66,15,FALSE))</f>
        <v/>
      </c>
      <c r="L8" s="326" t="str">
        <f t="shared" ref="L8:L56" si="5">IF($C8="","",IF($E8="None","N/A",(I8+(K8-H8)*J8)/(K8)))</f>
        <v/>
      </c>
      <c r="M8" s="329" t="str">
        <f>IF($C8="","",VLOOKUP($C8,BBA_Parent_Inputs,COLUMNS('II. Building Block Parents'!C:Q),FALSE))</f>
        <v/>
      </c>
      <c r="N8" s="329" t="str">
        <f t="shared" si="0"/>
        <v/>
      </c>
      <c r="O8" s="329" t="str">
        <f t="shared" si="1"/>
        <v/>
      </c>
      <c r="P8" s="185" t="str">
        <f t="shared" si="2"/>
        <v/>
      </c>
      <c r="Q8" s="185" t="str">
        <f>IF($C8="","",$P8+'V. Capital Requirement'!$L7*VLOOKUP($D8,AC_Scalar_Table,2,FALSE))</f>
        <v/>
      </c>
      <c r="R8" s="185" t="str">
        <f>IF($C8="","",VLOOKUP($C8,BBA_Parent_Inputs,COLUMNS('II. Building Block Parents'!C:G),FALSE))</f>
        <v/>
      </c>
      <c r="S8" s="185" t="str">
        <f>IF($C8="","",VLOOKUP($C8,BBA_Parent_Inputs,COLUMNS('II. Building Block Parents'!C:H),FALSE))</f>
        <v/>
      </c>
      <c r="T8" s="185" t="str">
        <f>IF($C8="","",MIN(0,MAX(0.625*'V. Capital Requirement'!$N7,$S8)-$R8))</f>
        <v/>
      </c>
      <c r="U8" s="185" t="str">
        <f t="shared" si="3"/>
        <v/>
      </c>
      <c r="V8" s="349"/>
      <c r="W8" s="327"/>
    </row>
    <row r="9" spans="1:23" ht="15" customHeight="1" x14ac:dyDescent="0.25">
      <c r="A9" s="152">
        <f t="shared" ref="A9:A56" si="6">A8+1</f>
        <v>3</v>
      </c>
      <c r="B9" s="158" t="str">
        <f>'III. Parent Ownership '!$B8</f>
        <v/>
      </c>
      <c r="C9" s="328" t="str">
        <f>'III. Parent Ownership '!$C8</f>
        <v/>
      </c>
      <c r="D9" s="239" t="str">
        <f>'III. Parent Ownership '!$D8</f>
        <v/>
      </c>
      <c r="E9" s="342" t="str">
        <f>'III. Parent Ownership '!$E8</f>
        <v/>
      </c>
      <c r="F9" s="350" t="str">
        <f>'III. Parent Ownership '!$F8</f>
        <v/>
      </c>
      <c r="G9" s="343" t="str">
        <f>'III. Parent Ownership '!$G8</f>
        <v/>
      </c>
      <c r="H9" s="175"/>
      <c r="I9" s="175"/>
      <c r="J9" s="176"/>
      <c r="K9" s="389" t="str">
        <f t="shared" si="4"/>
        <v/>
      </c>
      <c r="L9" s="326" t="str">
        <f t="shared" si="5"/>
        <v/>
      </c>
      <c r="M9" s="329" t="str">
        <f>IF($C9="","",VLOOKUP($C9,BBA_Parent_Inputs,COLUMNS('II. Building Block Parents'!C:Q),FALSE))</f>
        <v/>
      </c>
      <c r="N9" s="329" t="str">
        <f t="shared" si="0"/>
        <v/>
      </c>
      <c r="O9" s="329" t="str">
        <f t="shared" si="1"/>
        <v/>
      </c>
      <c r="P9" s="185" t="str">
        <f t="shared" si="2"/>
        <v/>
      </c>
      <c r="Q9" s="185" t="str">
        <f>IF($C9="","",$P9+'V. Capital Requirement'!$L8*VLOOKUP($D9,AC_Scalar_Table,2,FALSE))</f>
        <v/>
      </c>
      <c r="R9" s="185" t="str">
        <f>IF($C9="","",VLOOKUP($C9,BBA_Parent_Inputs,COLUMNS('II. Building Block Parents'!C:G),FALSE))</f>
        <v/>
      </c>
      <c r="S9" s="185" t="str">
        <f>IF($C9="","",VLOOKUP($C9,BBA_Parent_Inputs,COLUMNS('II. Building Block Parents'!C:H),FALSE))</f>
        <v/>
      </c>
      <c r="T9" s="185" t="str">
        <f>IF($C9="","",MIN(0,MAX(0.625*'V. Capital Requirement'!$N8,$S9)-$R9))</f>
        <v/>
      </c>
      <c r="U9" s="185" t="str">
        <f t="shared" si="3"/>
        <v/>
      </c>
      <c r="V9" s="349"/>
      <c r="W9" s="327"/>
    </row>
    <row r="10" spans="1:23" ht="15" customHeight="1" x14ac:dyDescent="0.25">
      <c r="A10" s="152">
        <f t="shared" si="6"/>
        <v>4</v>
      </c>
      <c r="B10" s="158" t="str">
        <f>'III. Parent Ownership '!$B9</f>
        <v/>
      </c>
      <c r="C10" s="328" t="str">
        <f>'III. Parent Ownership '!$C9</f>
        <v/>
      </c>
      <c r="D10" s="239" t="str">
        <f>'III. Parent Ownership '!$D9</f>
        <v/>
      </c>
      <c r="E10" s="342" t="str">
        <f>'III. Parent Ownership '!$E9</f>
        <v/>
      </c>
      <c r="F10" s="350" t="str">
        <f>'III. Parent Ownership '!$F9</f>
        <v/>
      </c>
      <c r="G10" s="343" t="str">
        <f>'III. Parent Ownership '!$G9</f>
        <v/>
      </c>
      <c r="H10" s="175"/>
      <c r="I10" s="175"/>
      <c r="J10" s="176"/>
      <c r="K10" s="389" t="str">
        <f t="shared" si="4"/>
        <v/>
      </c>
      <c r="L10" s="326" t="str">
        <f t="shared" si="5"/>
        <v/>
      </c>
      <c r="M10" s="329" t="str">
        <f>IF($C10="","",VLOOKUP($C10,BBA_Parent_Inputs,COLUMNS('II. Building Block Parents'!C:Q),FALSE))</f>
        <v/>
      </c>
      <c r="N10" s="329" t="str">
        <f t="shared" si="0"/>
        <v/>
      </c>
      <c r="O10" s="329" t="str">
        <f t="shared" si="1"/>
        <v/>
      </c>
      <c r="P10" s="185" t="str">
        <f t="shared" si="2"/>
        <v/>
      </c>
      <c r="Q10" s="185" t="str">
        <f>IF($C10="","",$P10+'V. Capital Requirement'!$L9*VLOOKUP($D10,AC_Scalar_Table,2,FALSE))</f>
        <v/>
      </c>
      <c r="R10" s="185" t="str">
        <f>IF($C10="","",VLOOKUP($C10,BBA_Parent_Inputs,COLUMNS('II. Building Block Parents'!C:G),FALSE))</f>
        <v/>
      </c>
      <c r="S10" s="185" t="str">
        <f>IF($C10="","",VLOOKUP($C10,BBA_Parent_Inputs,COLUMNS('II. Building Block Parents'!C:H),FALSE))</f>
        <v/>
      </c>
      <c r="T10" s="185" t="str">
        <f>IF($C10="","",MIN(0,MAX(0.625*'V. Capital Requirement'!$N9,$S10)-$R10))</f>
        <v/>
      </c>
      <c r="U10" s="185" t="str">
        <f t="shared" si="3"/>
        <v/>
      </c>
      <c r="V10" s="349"/>
      <c r="W10" s="327"/>
    </row>
    <row r="11" spans="1:23" ht="15" customHeight="1" x14ac:dyDescent="0.25">
      <c r="A11" s="152">
        <f t="shared" si="6"/>
        <v>5</v>
      </c>
      <c r="B11" s="158" t="str">
        <f>'III. Parent Ownership '!$B10</f>
        <v/>
      </c>
      <c r="C11" s="328" t="str">
        <f>'III. Parent Ownership '!$C10</f>
        <v/>
      </c>
      <c r="D11" s="239" t="str">
        <f>'III. Parent Ownership '!$D10</f>
        <v/>
      </c>
      <c r="E11" s="342" t="str">
        <f>'III. Parent Ownership '!$E10</f>
        <v/>
      </c>
      <c r="F11" s="350" t="str">
        <f>'III. Parent Ownership '!$F10</f>
        <v/>
      </c>
      <c r="G11" s="343" t="str">
        <f>'III. Parent Ownership '!$G10</f>
        <v/>
      </c>
      <c r="H11" s="175"/>
      <c r="I11" s="175"/>
      <c r="J11" s="176"/>
      <c r="K11" s="389" t="str">
        <f t="shared" si="4"/>
        <v/>
      </c>
      <c r="L11" s="326" t="str">
        <f t="shared" si="5"/>
        <v/>
      </c>
      <c r="M11" s="329" t="str">
        <f>IF($C11="","",VLOOKUP($C11,BBA_Parent_Inputs,COLUMNS('II. Building Block Parents'!C:Q),FALSE))</f>
        <v/>
      </c>
      <c r="N11" s="329" t="str">
        <f t="shared" si="0"/>
        <v/>
      </c>
      <c r="O11" s="329" t="str">
        <f t="shared" si="1"/>
        <v/>
      </c>
      <c r="P11" s="185" t="str">
        <f t="shared" si="2"/>
        <v/>
      </c>
      <c r="Q11" s="185" t="str">
        <f>IF($C11="","",$P11+'V. Capital Requirement'!$L10*VLOOKUP($D11,AC_Scalar_Table,2,FALSE))</f>
        <v/>
      </c>
      <c r="R11" s="185" t="str">
        <f>IF($C11="","",VLOOKUP($C11,BBA_Parent_Inputs,COLUMNS('II. Building Block Parents'!C:G),FALSE))</f>
        <v/>
      </c>
      <c r="S11" s="185" t="str">
        <f>IF($C11="","",VLOOKUP($C11,BBA_Parent_Inputs,COLUMNS('II. Building Block Parents'!C:H),FALSE))</f>
        <v/>
      </c>
      <c r="T11" s="185" t="str">
        <f>IF($C11="","",MIN(0,MAX(0.625*'V. Capital Requirement'!$N10,$S11)-$R11))</f>
        <v/>
      </c>
      <c r="U11" s="185" t="str">
        <f t="shared" si="3"/>
        <v/>
      </c>
      <c r="V11" s="349"/>
      <c r="W11" s="327"/>
    </row>
    <row r="12" spans="1:23" ht="15" customHeight="1" x14ac:dyDescent="0.25">
      <c r="A12" s="152">
        <f t="shared" si="6"/>
        <v>6</v>
      </c>
      <c r="B12" s="158" t="str">
        <f>'III. Parent Ownership '!$B11</f>
        <v/>
      </c>
      <c r="C12" s="328" t="str">
        <f>'III. Parent Ownership '!$C11</f>
        <v/>
      </c>
      <c r="D12" s="239" t="str">
        <f>'III. Parent Ownership '!$D11</f>
        <v/>
      </c>
      <c r="E12" s="342" t="str">
        <f>'III. Parent Ownership '!$E11</f>
        <v/>
      </c>
      <c r="F12" s="350" t="str">
        <f>'III. Parent Ownership '!$F11</f>
        <v/>
      </c>
      <c r="G12" s="343" t="str">
        <f>'III. Parent Ownership '!$G11</f>
        <v/>
      </c>
      <c r="H12" s="175"/>
      <c r="I12" s="175"/>
      <c r="J12" s="176"/>
      <c r="K12" s="389" t="str">
        <f t="shared" si="4"/>
        <v/>
      </c>
      <c r="L12" s="326" t="str">
        <f t="shared" si="5"/>
        <v/>
      </c>
      <c r="M12" s="329" t="str">
        <f>IF($C12="","",VLOOKUP($C12,BBA_Parent_Inputs,COLUMNS('II. Building Block Parents'!C:Q),FALSE))</f>
        <v/>
      </c>
      <c r="N12" s="329" t="str">
        <f t="shared" si="0"/>
        <v/>
      </c>
      <c r="O12" s="329" t="str">
        <f t="shared" si="1"/>
        <v/>
      </c>
      <c r="P12" s="185" t="str">
        <f t="shared" si="2"/>
        <v/>
      </c>
      <c r="Q12" s="185" t="str">
        <f>IF($C12="","",$P12+'V. Capital Requirement'!$L11*VLOOKUP($D12,AC_Scalar_Table,2,FALSE))</f>
        <v/>
      </c>
      <c r="R12" s="185" t="str">
        <f>IF($C12="","",VLOOKUP($C12,BBA_Parent_Inputs,COLUMNS('II. Building Block Parents'!C:G),FALSE))</f>
        <v/>
      </c>
      <c r="S12" s="185" t="str">
        <f>IF($C12="","",VLOOKUP($C12,BBA_Parent_Inputs,COLUMNS('II. Building Block Parents'!C:H),FALSE))</f>
        <v/>
      </c>
      <c r="T12" s="185" t="str">
        <f>IF($C12="","",MIN(0,MAX(0.625*'V. Capital Requirement'!$N11,$S12)-$R12))</f>
        <v/>
      </c>
      <c r="U12" s="185" t="str">
        <f t="shared" si="3"/>
        <v/>
      </c>
      <c r="V12" s="349"/>
      <c r="W12" s="327"/>
    </row>
    <row r="13" spans="1:23" ht="15" customHeight="1" x14ac:dyDescent="0.25">
      <c r="A13" s="152">
        <f t="shared" si="6"/>
        <v>7</v>
      </c>
      <c r="B13" s="158" t="str">
        <f>'III. Parent Ownership '!$B12</f>
        <v/>
      </c>
      <c r="C13" s="328" t="str">
        <f>'III. Parent Ownership '!$C12</f>
        <v/>
      </c>
      <c r="D13" s="239" t="str">
        <f>'III. Parent Ownership '!$D12</f>
        <v/>
      </c>
      <c r="E13" s="342" t="str">
        <f>'III. Parent Ownership '!$E12</f>
        <v/>
      </c>
      <c r="F13" s="350" t="str">
        <f>'III. Parent Ownership '!$F12</f>
        <v/>
      </c>
      <c r="G13" s="343" t="str">
        <f>'III. Parent Ownership '!$G12</f>
        <v/>
      </c>
      <c r="H13" s="175"/>
      <c r="I13" s="175"/>
      <c r="J13" s="176"/>
      <c r="K13" s="389" t="str">
        <f t="shared" si="4"/>
        <v/>
      </c>
      <c r="L13" s="326" t="str">
        <f t="shared" si="5"/>
        <v/>
      </c>
      <c r="M13" s="329" t="str">
        <f>IF($C13="","",VLOOKUP($C13,BBA_Parent_Inputs,COLUMNS('II. Building Block Parents'!C:Q),FALSE))</f>
        <v/>
      </c>
      <c r="N13" s="329" t="str">
        <f t="shared" si="0"/>
        <v/>
      </c>
      <c r="O13" s="329" t="str">
        <f t="shared" si="1"/>
        <v/>
      </c>
      <c r="P13" s="185" t="str">
        <f t="shared" si="2"/>
        <v/>
      </c>
      <c r="Q13" s="185" t="str">
        <f>IF($C13="","",$P13+'V. Capital Requirement'!$L12*VLOOKUP($D13,AC_Scalar_Table,2,FALSE))</f>
        <v/>
      </c>
      <c r="R13" s="185" t="str">
        <f>IF($C13="","",VLOOKUP($C13,BBA_Parent_Inputs,COLUMNS('II. Building Block Parents'!C:G),FALSE))</f>
        <v/>
      </c>
      <c r="S13" s="185" t="str">
        <f>IF($C13="","",VLOOKUP($C13,BBA_Parent_Inputs,COLUMNS('II. Building Block Parents'!C:H),FALSE))</f>
        <v/>
      </c>
      <c r="T13" s="185" t="str">
        <f>IF($C13="","",MIN(0,MAX(0.625*'V. Capital Requirement'!$N12,$S13)-$R13))</f>
        <v/>
      </c>
      <c r="U13" s="185" t="str">
        <f t="shared" si="3"/>
        <v/>
      </c>
      <c r="V13" s="349"/>
      <c r="W13" s="327"/>
    </row>
    <row r="14" spans="1:23" ht="15" customHeight="1" x14ac:dyDescent="0.25">
      <c r="A14" s="152">
        <f t="shared" si="6"/>
        <v>8</v>
      </c>
      <c r="B14" s="158" t="str">
        <f>'III. Parent Ownership '!$B13</f>
        <v/>
      </c>
      <c r="C14" s="328" t="str">
        <f>'III. Parent Ownership '!$C13</f>
        <v/>
      </c>
      <c r="D14" s="239" t="str">
        <f>'III. Parent Ownership '!$D13</f>
        <v/>
      </c>
      <c r="E14" s="342" t="str">
        <f>'III. Parent Ownership '!$E13</f>
        <v/>
      </c>
      <c r="F14" s="350" t="str">
        <f>'III. Parent Ownership '!$F13</f>
        <v/>
      </c>
      <c r="G14" s="343" t="str">
        <f>'III. Parent Ownership '!$G13</f>
        <v/>
      </c>
      <c r="H14" s="175"/>
      <c r="I14" s="175"/>
      <c r="J14" s="176"/>
      <c r="K14" s="389" t="str">
        <f t="shared" si="4"/>
        <v/>
      </c>
      <c r="L14" s="326" t="str">
        <f t="shared" si="5"/>
        <v/>
      </c>
      <c r="M14" s="329" t="str">
        <f>IF($C14="","",VLOOKUP($C14,BBA_Parent_Inputs,COLUMNS('II. Building Block Parents'!C:Q),FALSE))</f>
        <v/>
      </c>
      <c r="N14" s="329" t="str">
        <f t="shared" si="0"/>
        <v/>
      </c>
      <c r="O14" s="329" t="str">
        <f t="shared" si="1"/>
        <v/>
      </c>
      <c r="P14" s="185" t="str">
        <f t="shared" si="2"/>
        <v/>
      </c>
      <c r="Q14" s="185" t="str">
        <f>IF($C14="","",$P14+'V. Capital Requirement'!$L13*VLOOKUP($D14,AC_Scalar_Table,2,FALSE))</f>
        <v/>
      </c>
      <c r="R14" s="185" t="str">
        <f>IF($C14="","",VLOOKUP($C14,BBA_Parent_Inputs,COLUMNS('II. Building Block Parents'!C:G),FALSE))</f>
        <v/>
      </c>
      <c r="S14" s="185" t="str">
        <f>IF($C14="","",VLOOKUP($C14,BBA_Parent_Inputs,COLUMNS('II. Building Block Parents'!C:H),FALSE))</f>
        <v/>
      </c>
      <c r="T14" s="185" t="str">
        <f>IF($C14="","",MIN(0,MAX(0.625*'V. Capital Requirement'!$N13,$S14)-$R14))</f>
        <v/>
      </c>
      <c r="U14" s="185" t="str">
        <f t="shared" si="3"/>
        <v/>
      </c>
      <c r="V14" s="349"/>
      <c r="W14" s="327"/>
    </row>
    <row r="15" spans="1:23" ht="15" customHeight="1" x14ac:dyDescent="0.25">
      <c r="A15" s="152">
        <f t="shared" si="6"/>
        <v>9</v>
      </c>
      <c r="B15" s="158" t="str">
        <f>'III. Parent Ownership '!$B14</f>
        <v/>
      </c>
      <c r="C15" s="328" t="str">
        <f>'III. Parent Ownership '!$C14</f>
        <v/>
      </c>
      <c r="D15" s="239" t="str">
        <f>'III. Parent Ownership '!$D14</f>
        <v/>
      </c>
      <c r="E15" s="342" t="str">
        <f>'III. Parent Ownership '!$E14</f>
        <v/>
      </c>
      <c r="F15" s="350" t="str">
        <f>'III. Parent Ownership '!$F14</f>
        <v/>
      </c>
      <c r="G15" s="343" t="str">
        <f>'III. Parent Ownership '!$G14</f>
        <v/>
      </c>
      <c r="H15" s="175"/>
      <c r="I15" s="175"/>
      <c r="J15" s="176"/>
      <c r="K15" s="389" t="str">
        <f t="shared" si="4"/>
        <v/>
      </c>
      <c r="L15" s="326" t="str">
        <f t="shared" si="5"/>
        <v/>
      </c>
      <c r="M15" s="329" t="str">
        <f>IF($C15="","",VLOOKUP($C15,BBA_Parent_Inputs,COLUMNS('II. Building Block Parents'!C:Q),FALSE))</f>
        <v/>
      </c>
      <c r="N15" s="329" t="str">
        <f t="shared" si="0"/>
        <v/>
      </c>
      <c r="O15" s="329" t="str">
        <f t="shared" si="1"/>
        <v/>
      </c>
      <c r="P15" s="185" t="str">
        <f t="shared" si="2"/>
        <v/>
      </c>
      <c r="Q15" s="185" t="str">
        <f>IF($C15="","",$P15+'V. Capital Requirement'!$L14*VLOOKUP($D15,AC_Scalar_Table,2,FALSE))</f>
        <v/>
      </c>
      <c r="R15" s="185" t="str">
        <f>IF($C15="","",VLOOKUP($C15,BBA_Parent_Inputs,COLUMNS('II. Building Block Parents'!C:G),FALSE))</f>
        <v/>
      </c>
      <c r="S15" s="185" t="str">
        <f>IF($C15="","",VLOOKUP($C15,BBA_Parent_Inputs,COLUMNS('II. Building Block Parents'!C:H),FALSE))</f>
        <v/>
      </c>
      <c r="T15" s="185" t="str">
        <f>IF($C15="","",MIN(0,MAX(0.625*'V. Capital Requirement'!$N14,$S15)-$R15))</f>
        <v/>
      </c>
      <c r="U15" s="185" t="str">
        <f t="shared" si="3"/>
        <v/>
      </c>
      <c r="V15" s="349"/>
      <c r="W15" s="327"/>
    </row>
    <row r="16" spans="1:23" ht="15" customHeight="1" x14ac:dyDescent="0.25">
      <c r="A16" s="152">
        <f t="shared" si="6"/>
        <v>10</v>
      </c>
      <c r="B16" s="158" t="str">
        <f>'III. Parent Ownership '!$B15</f>
        <v/>
      </c>
      <c r="C16" s="328" t="str">
        <f>'III. Parent Ownership '!$C15</f>
        <v/>
      </c>
      <c r="D16" s="239" t="str">
        <f>'III. Parent Ownership '!$D15</f>
        <v/>
      </c>
      <c r="E16" s="342" t="str">
        <f>'III. Parent Ownership '!$E15</f>
        <v/>
      </c>
      <c r="F16" s="350" t="str">
        <f>'III. Parent Ownership '!$F15</f>
        <v/>
      </c>
      <c r="G16" s="343" t="str">
        <f>'III. Parent Ownership '!$G15</f>
        <v/>
      </c>
      <c r="H16" s="175"/>
      <c r="I16" s="175"/>
      <c r="J16" s="176"/>
      <c r="K16" s="389" t="str">
        <f t="shared" si="4"/>
        <v/>
      </c>
      <c r="L16" s="326" t="str">
        <f t="shared" si="5"/>
        <v/>
      </c>
      <c r="M16" s="329" t="str">
        <f>IF($C16="","",VLOOKUP($C16,BBA_Parent_Inputs,COLUMNS('II. Building Block Parents'!C:Q),FALSE))</f>
        <v/>
      </c>
      <c r="N16" s="329" t="str">
        <f t="shared" si="0"/>
        <v/>
      </c>
      <c r="O16" s="329" t="str">
        <f t="shared" si="1"/>
        <v/>
      </c>
      <c r="P16" s="185" t="str">
        <f t="shared" si="2"/>
        <v/>
      </c>
      <c r="Q16" s="185" t="str">
        <f>IF($C16="","",$P16+'V. Capital Requirement'!$L15*VLOOKUP($D16,AC_Scalar_Table,2,FALSE))</f>
        <v/>
      </c>
      <c r="R16" s="185" t="str">
        <f>IF($C16="","",VLOOKUP($C16,BBA_Parent_Inputs,COLUMNS('II. Building Block Parents'!C:G),FALSE))</f>
        <v/>
      </c>
      <c r="S16" s="185" t="str">
        <f>IF($C16="","",VLOOKUP($C16,BBA_Parent_Inputs,COLUMNS('II. Building Block Parents'!C:H),FALSE))</f>
        <v/>
      </c>
      <c r="T16" s="185" t="str">
        <f>IF($C16="","",MIN(0,MAX(0.625*'V. Capital Requirement'!$N15,$S16)-$R16))</f>
        <v/>
      </c>
      <c r="U16" s="185" t="str">
        <f t="shared" si="3"/>
        <v/>
      </c>
      <c r="V16" s="349"/>
      <c r="W16" s="327"/>
    </row>
    <row r="17" spans="1:23" ht="15" customHeight="1" x14ac:dyDescent="0.25">
      <c r="A17" s="152">
        <f t="shared" si="6"/>
        <v>11</v>
      </c>
      <c r="B17" s="158" t="str">
        <f>'III. Parent Ownership '!$B16</f>
        <v/>
      </c>
      <c r="C17" s="328" t="str">
        <f>'III. Parent Ownership '!$C16</f>
        <v/>
      </c>
      <c r="D17" s="239" t="str">
        <f>'III. Parent Ownership '!$D16</f>
        <v/>
      </c>
      <c r="E17" s="342" t="str">
        <f>'III. Parent Ownership '!$E16</f>
        <v/>
      </c>
      <c r="F17" s="350" t="str">
        <f>'III. Parent Ownership '!$F16</f>
        <v/>
      </c>
      <c r="G17" s="343" t="str">
        <f>'III. Parent Ownership '!$G16</f>
        <v/>
      </c>
      <c r="H17" s="175"/>
      <c r="I17" s="175"/>
      <c r="J17" s="176"/>
      <c r="K17" s="389" t="str">
        <f t="shared" si="4"/>
        <v/>
      </c>
      <c r="L17" s="326" t="str">
        <f t="shared" si="5"/>
        <v/>
      </c>
      <c r="M17" s="329" t="str">
        <f>IF($C17="","",VLOOKUP($C17,BBA_Parent_Inputs,COLUMNS('II. Building Block Parents'!C:Q),FALSE))</f>
        <v/>
      </c>
      <c r="N17" s="329" t="str">
        <f t="shared" si="0"/>
        <v/>
      </c>
      <c r="O17" s="329" t="str">
        <f t="shared" si="1"/>
        <v/>
      </c>
      <c r="P17" s="185" t="str">
        <f t="shared" si="2"/>
        <v/>
      </c>
      <c r="Q17" s="185" t="str">
        <f>IF($C17="","",$P17+'V. Capital Requirement'!$L16*VLOOKUP($D17,AC_Scalar_Table,2,FALSE))</f>
        <v/>
      </c>
      <c r="R17" s="185" t="str">
        <f>IF($C17="","",VLOOKUP($C17,BBA_Parent_Inputs,COLUMNS('II. Building Block Parents'!C:G),FALSE))</f>
        <v/>
      </c>
      <c r="S17" s="185" t="str">
        <f>IF($C17="","",VLOOKUP($C17,BBA_Parent_Inputs,COLUMNS('II. Building Block Parents'!C:H),FALSE))</f>
        <v/>
      </c>
      <c r="T17" s="185" t="str">
        <f>IF($C17="","",MIN(0,MAX(0.625*'V. Capital Requirement'!$N16,$S17)-$R17))</f>
        <v/>
      </c>
      <c r="U17" s="185" t="str">
        <f t="shared" si="3"/>
        <v/>
      </c>
      <c r="V17" s="349"/>
      <c r="W17" s="327"/>
    </row>
    <row r="18" spans="1:23" ht="15" customHeight="1" x14ac:dyDescent="0.25">
      <c r="A18" s="152">
        <f t="shared" si="6"/>
        <v>12</v>
      </c>
      <c r="B18" s="158" t="str">
        <f>'III. Parent Ownership '!$B17</f>
        <v/>
      </c>
      <c r="C18" s="328" t="str">
        <f>'III. Parent Ownership '!$C17</f>
        <v/>
      </c>
      <c r="D18" s="239" t="str">
        <f>'III. Parent Ownership '!$D17</f>
        <v/>
      </c>
      <c r="E18" s="342" t="str">
        <f>'III. Parent Ownership '!$E17</f>
        <v/>
      </c>
      <c r="F18" s="350" t="str">
        <f>'III. Parent Ownership '!$F17</f>
        <v/>
      </c>
      <c r="G18" s="343" t="str">
        <f>'III. Parent Ownership '!$G17</f>
        <v/>
      </c>
      <c r="H18" s="175"/>
      <c r="I18" s="175"/>
      <c r="J18" s="176"/>
      <c r="K18" s="389" t="str">
        <f t="shared" si="4"/>
        <v/>
      </c>
      <c r="L18" s="326" t="str">
        <f t="shared" si="5"/>
        <v/>
      </c>
      <c r="M18" s="329" t="str">
        <f>IF($C18="","",VLOOKUP($C18,BBA_Parent_Inputs,COLUMNS('II. Building Block Parents'!C:Q),FALSE))</f>
        <v/>
      </c>
      <c r="N18" s="329" t="str">
        <f t="shared" si="0"/>
        <v/>
      </c>
      <c r="O18" s="329" t="str">
        <f t="shared" si="1"/>
        <v/>
      </c>
      <c r="P18" s="185" t="str">
        <f t="shared" si="2"/>
        <v/>
      </c>
      <c r="Q18" s="185" t="str">
        <f>IF($C18="","",$P18+'V. Capital Requirement'!$L17*VLOOKUP($D18,AC_Scalar_Table,2,FALSE))</f>
        <v/>
      </c>
      <c r="R18" s="185" t="str">
        <f>IF($C18="","",VLOOKUP($C18,BBA_Parent_Inputs,COLUMNS('II. Building Block Parents'!C:G),FALSE))</f>
        <v/>
      </c>
      <c r="S18" s="185" t="str">
        <f>IF($C18="","",VLOOKUP($C18,BBA_Parent_Inputs,COLUMNS('II. Building Block Parents'!C:H),FALSE))</f>
        <v/>
      </c>
      <c r="T18" s="185" t="str">
        <f>IF($C18="","",MIN(0,MAX(0.625*'V. Capital Requirement'!$N17,$S18)-$R18))</f>
        <v/>
      </c>
      <c r="U18" s="185" t="str">
        <f t="shared" si="3"/>
        <v/>
      </c>
      <c r="V18" s="349"/>
      <c r="W18" s="327"/>
    </row>
    <row r="19" spans="1:23" ht="15" customHeight="1" x14ac:dyDescent="0.25">
      <c r="A19" s="152">
        <f t="shared" si="6"/>
        <v>13</v>
      </c>
      <c r="B19" s="158" t="str">
        <f>'III. Parent Ownership '!$B18</f>
        <v/>
      </c>
      <c r="C19" s="328" t="str">
        <f>'III. Parent Ownership '!$C18</f>
        <v/>
      </c>
      <c r="D19" s="239" t="str">
        <f>'III. Parent Ownership '!$D18</f>
        <v/>
      </c>
      <c r="E19" s="342" t="str">
        <f>'III. Parent Ownership '!$E18</f>
        <v/>
      </c>
      <c r="F19" s="350" t="str">
        <f>'III. Parent Ownership '!$F18</f>
        <v/>
      </c>
      <c r="G19" s="343" t="str">
        <f>'III. Parent Ownership '!$G18</f>
        <v/>
      </c>
      <c r="H19" s="175"/>
      <c r="I19" s="175"/>
      <c r="J19" s="176"/>
      <c r="K19" s="389" t="str">
        <f t="shared" si="4"/>
        <v/>
      </c>
      <c r="L19" s="326" t="str">
        <f t="shared" si="5"/>
        <v/>
      </c>
      <c r="M19" s="329" t="str">
        <f>IF($C19="","",VLOOKUP($C19,BBA_Parent_Inputs,COLUMNS('II. Building Block Parents'!C:Q),FALSE))</f>
        <v/>
      </c>
      <c r="N19" s="329" t="str">
        <f t="shared" si="0"/>
        <v/>
      </c>
      <c r="O19" s="329" t="str">
        <f t="shared" si="1"/>
        <v/>
      </c>
      <c r="P19" s="185" t="str">
        <f t="shared" si="2"/>
        <v/>
      </c>
      <c r="Q19" s="185" t="str">
        <f>IF($C19="","",$P19+'V. Capital Requirement'!$L18*VLOOKUP($D19,AC_Scalar_Table,2,FALSE))</f>
        <v/>
      </c>
      <c r="R19" s="185" t="str">
        <f>IF($C19="","",VLOOKUP($C19,BBA_Parent_Inputs,COLUMNS('II. Building Block Parents'!C:G),FALSE))</f>
        <v/>
      </c>
      <c r="S19" s="185" t="str">
        <f>IF($C19="","",VLOOKUP($C19,BBA_Parent_Inputs,COLUMNS('II. Building Block Parents'!C:H),FALSE))</f>
        <v/>
      </c>
      <c r="T19" s="185" t="str">
        <f>IF($C19="","",MIN(0,MAX(0.625*'V. Capital Requirement'!$N18,$S19)-$R19))</f>
        <v/>
      </c>
      <c r="U19" s="185" t="str">
        <f t="shared" si="3"/>
        <v/>
      </c>
      <c r="V19" s="349"/>
      <c r="W19" s="327"/>
    </row>
    <row r="20" spans="1:23" ht="15" customHeight="1" x14ac:dyDescent="0.25">
      <c r="A20" s="152">
        <f t="shared" si="6"/>
        <v>14</v>
      </c>
      <c r="B20" s="158" t="str">
        <f>'III. Parent Ownership '!$B19</f>
        <v/>
      </c>
      <c r="C20" s="328" t="str">
        <f>'III. Parent Ownership '!$C19</f>
        <v/>
      </c>
      <c r="D20" s="239" t="str">
        <f>'III. Parent Ownership '!$D19</f>
        <v/>
      </c>
      <c r="E20" s="342" t="str">
        <f>'III. Parent Ownership '!$E19</f>
        <v/>
      </c>
      <c r="F20" s="350" t="str">
        <f>'III. Parent Ownership '!$F19</f>
        <v/>
      </c>
      <c r="G20" s="343" t="str">
        <f>'III. Parent Ownership '!$G19</f>
        <v/>
      </c>
      <c r="H20" s="175"/>
      <c r="I20" s="175"/>
      <c r="J20" s="176"/>
      <c r="K20" s="389" t="str">
        <f t="shared" si="4"/>
        <v/>
      </c>
      <c r="L20" s="326" t="str">
        <f t="shared" si="5"/>
        <v/>
      </c>
      <c r="M20" s="329" t="str">
        <f>IF($C20="","",VLOOKUP($C20,BBA_Parent_Inputs,COLUMNS('II. Building Block Parents'!C:Q),FALSE))</f>
        <v/>
      </c>
      <c r="N20" s="329" t="str">
        <f t="shared" si="0"/>
        <v/>
      </c>
      <c r="O20" s="329" t="str">
        <f t="shared" si="1"/>
        <v/>
      </c>
      <c r="P20" s="185" t="str">
        <f t="shared" si="2"/>
        <v/>
      </c>
      <c r="Q20" s="185" t="str">
        <f>IF($C20="","",$P20+'V. Capital Requirement'!$L19*VLOOKUP($D20,AC_Scalar_Table,2,FALSE))</f>
        <v/>
      </c>
      <c r="R20" s="185" t="str">
        <f>IF($C20="","",VLOOKUP($C20,BBA_Parent_Inputs,COLUMNS('II. Building Block Parents'!C:G),FALSE))</f>
        <v/>
      </c>
      <c r="S20" s="185" t="str">
        <f>IF($C20="","",VLOOKUP($C20,BBA_Parent_Inputs,COLUMNS('II. Building Block Parents'!C:H),FALSE))</f>
        <v/>
      </c>
      <c r="T20" s="185" t="str">
        <f>IF($C20="","",MIN(0,MAX(0.625*'V. Capital Requirement'!$N19,$S20)-$R20))</f>
        <v/>
      </c>
      <c r="U20" s="185" t="str">
        <f t="shared" si="3"/>
        <v/>
      </c>
      <c r="V20" s="349"/>
      <c r="W20" s="327"/>
    </row>
    <row r="21" spans="1:23" ht="15" customHeight="1" x14ac:dyDescent="0.25">
      <c r="A21" s="152">
        <f t="shared" si="6"/>
        <v>15</v>
      </c>
      <c r="B21" s="158" t="str">
        <f>'III. Parent Ownership '!$B20</f>
        <v/>
      </c>
      <c r="C21" s="328" t="str">
        <f>'III. Parent Ownership '!$C20</f>
        <v/>
      </c>
      <c r="D21" s="239" t="str">
        <f>'III. Parent Ownership '!$D20</f>
        <v/>
      </c>
      <c r="E21" s="342" t="str">
        <f>'III. Parent Ownership '!$E20</f>
        <v/>
      </c>
      <c r="F21" s="350" t="str">
        <f>'III. Parent Ownership '!$F20</f>
        <v/>
      </c>
      <c r="G21" s="343" t="str">
        <f>'III. Parent Ownership '!$G20</f>
        <v/>
      </c>
      <c r="H21" s="175"/>
      <c r="I21" s="175"/>
      <c r="J21" s="176"/>
      <c r="K21" s="389" t="str">
        <f t="shared" si="4"/>
        <v/>
      </c>
      <c r="L21" s="326" t="str">
        <f t="shared" si="5"/>
        <v/>
      </c>
      <c r="M21" s="329" t="str">
        <f>IF($C21="","",VLOOKUP($C21,BBA_Parent_Inputs,COLUMNS('II. Building Block Parents'!C:Q),FALSE))</f>
        <v/>
      </c>
      <c r="N21" s="329" t="str">
        <f t="shared" si="0"/>
        <v/>
      </c>
      <c r="O21" s="329" t="str">
        <f t="shared" si="1"/>
        <v/>
      </c>
      <c r="P21" s="185" t="str">
        <f t="shared" si="2"/>
        <v/>
      </c>
      <c r="Q21" s="185" t="str">
        <f>IF($C21="","",$P21+'V. Capital Requirement'!$L20*VLOOKUP($D21,AC_Scalar_Table,2,FALSE))</f>
        <v/>
      </c>
      <c r="R21" s="185" t="str">
        <f>IF($C21="","",VLOOKUP($C21,BBA_Parent_Inputs,COLUMNS('II. Building Block Parents'!C:G),FALSE))</f>
        <v/>
      </c>
      <c r="S21" s="185" t="str">
        <f>IF($C21="","",VLOOKUP($C21,BBA_Parent_Inputs,COLUMNS('II. Building Block Parents'!C:H),FALSE))</f>
        <v/>
      </c>
      <c r="T21" s="185" t="str">
        <f>IF($C21="","",MIN(0,MAX(0.625*'V. Capital Requirement'!$N20,$S21)-$R21))</f>
        <v/>
      </c>
      <c r="U21" s="185" t="str">
        <f t="shared" si="3"/>
        <v/>
      </c>
      <c r="V21" s="349"/>
      <c r="W21" s="327"/>
    </row>
    <row r="22" spans="1:23" ht="15" customHeight="1" x14ac:dyDescent="0.25">
      <c r="A22" s="152">
        <f t="shared" si="6"/>
        <v>16</v>
      </c>
      <c r="B22" s="158" t="str">
        <f>'III. Parent Ownership '!$B21</f>
        <v/>
      </c>
      <c r="C22" s="328" t="str">
        <f>'III. Parent Ownership '!$C21</f>
        <v/>
      </c>
      <c r="D22" s="239" t="str">
        <f>'III. Parent Ownership '!$D21</f>
        <v/>
      </c>
      <c r="E22" s="342" t="str">
        <f>'III. Parent Ownership '!$E21</f>
        <v/>
      </c>
      <c r="F22" s="350" t="str">
        <f>'III. Parent Ownership '!$F21</f>
        <v/>
      </c>
      <c r="G22" s="343" t="str">
        <f>'III. Parent Ownership '!$G21</f>
        <v/>
      </c>
      <c r="H22" s="175"/>
      <c r="I22" s="175"/>
      <c r="J22" s="176"/>
      <c r="K22" s="389" t="str">
        <f t="shared" si="4"/>
        <v/>
      </c>
      <c r="L22" s="326" t="str">
        <f t="shared" si="5"/>
        <v/>
      </c>
      <c r="M22" s="329" t="str">
        <f>IF($C22="","",VLOOKUP($C22,BBA_Parent_Inputs,COLUMNS('II. Building Block Parents'!C:Q),FALSE))</f>
        <v/>
      </c>
      <c r="N22" s="329" t="str">
        <f t="shared" si="0"/>
        <v/>
      </c>
      <c r="O22" s="329" t="str">
        <f t="shared" si="1"/>
        <v/>
      </c>
      <c r="P22" s="185" t="str">
        <f t="shared" si="2"/>
        <v/>
      </c>
      <c r="Q22" s="185" t="str">
        <f>IF($C22="","",$P22+'V. Capital Requirement'!$L21*VLOOKUP($D22,AC_Scalar_Table,2,FALSE))</f>
        <v/>
      </c>
      <c r="R22" s="185" t="str">
        <f>IF($C22="","",VLOOKUP($C22,BBA_Parent_Inputs,COLUMNS('II. Building Block Parents'!C:G),FALSE))</f>
        <v/>
      </c>
      <c r="S22" s="185" t="str">
        <f>IF($C22="","",VLOOKUP($C22,BBA_Parent_Inputs,COLUMNS('II. Building Block Parents'!C:H),FALSE))</f>
        <v/>
      </c>
      <c r="T22" s="185" t="str">
        <f>IF($C22="","",MIN(0,MAX(0.625*'V. Capital Requirement'!$N21,$S22)-$R22))</f>
        <v/>
      </c>
      <c r="U22" s="185" t="str">
        <f t="shared" si="3"/>
        <v/>
      </c>
      <c r="V22" s="349"/>
      <c r="W22" s="327"/>
    </row>
    <row r="23" spans="1:23" ht="15" customHeight="1" x14ac:dyDescent="0.25">
      <c r="A23" s="152">
        <f t="shared" si="6"/>
        <v>17</v>
      </c>
      <c r="B23" s="158" t="str">
        <f>'III. Parent Ownership '!$B22</f>
        <v/>
      </c>
      <c r="C23" s="328" t="str">
        <f>'III. Parent Ownership '!$C22</f>
        <v/>
      </c>
      <c r="D23" s="239" t="str">
        <f>'III. Parent Ownership '!$D22</f>
        <v/>
      </c>
      <c r="E23" s="342" t="str">
        <f>'III. Parent Ownership '!$E22</f>
        <v/>
      </c>
      <c r="F23" s="350" t="str">
        <f>'III. Parent Ownership '!$F22</f>
        <v/>
      </c>
      <c r="G23" s="343" t="str">
        <f>'III. Parent Ownership '!$G22</f>
        <v/>
      </c>
      <c r="H23" s="175"/>
      <c r="I23" s="175"/>
      <c r="J23" s="176"/>
      <c r="K23" s="389" t="str">
        <f t="shared" si="4"/>
        <v/>
      </c>
      <c r="L23" s="326" t="str">
        <f t="shared" si="5"/>
        <v/>
      </c>
      <c r="M23" s="329" t="str">
        <f>IF($C23="","",VLOOKUP($C23,BBA_Parent_Inputs,COLUMNS('II. Building Block Parents'!C:Q),FALSE))</f>
        <v/>
      </c>
      <c r="N23" s="329" t="str">
        <f t="shared" si="0"/>
        <v/>
      </c>
      <c r="O23" s="329" t="str">
        <f t="shared" si="1"/>
        <v/>
      </c>
      <c r="P23" s="185" t="str">
        <f t="shared" si="2"/>
        <v/>
      </c>
      <c r="Q23" s="185" t="str">
        <f>IF($C23="","",$P23+'V. Capital Requirement'!$L22*VLOOKUP($D23,AC_Scalar_Table,2,FALSE))</f>
        <v/>
      </c>
      <c r="R23" s="185" t="str">
        <f>IF($C23="","",VLOOKUP($C23,BBA_Parent_Inputs,COLUMNS('II. Building Block Parents'!C:G),FALSE))</f>
        <v/>
      </c>
      <c r="S23" s="185" t="str">
        <f>IF($C23="","",VLOOKUP($C23,BBA_Parent_Inputs,COLUMNS('II. Building Block Parents'!C:H),FALSE))</f>
        <v/>
      </c>
      <c r="T23" s="185" t="str">
        <f>IF($C23="","",MIN(0,MAX(0.625*'V. Capital Requirement'!$N22,$S23)-$R23))</f>
        <v/>
      </c>
      <c r="U23" s="185" t="str">
        <f t="shared" si="3"/>
        <v/>
      </c>
      <c r="V23" s="349"/>
      <c r="W23" s="327"/>
    </row>
    <row r="24" spans="1:23" ht="15" customHeight="1" x14ac:dyDescent="0.25">
      <c r="A24" s="152">
        <f t="shared" si="6"/>
        <v>18</v>
      </c>
      <c r="B24" s="158" t="str">
        <f>'III. Parent Ownership '!$B23</f>
        <v/>
      </c>
      <c r="C24" s="328" t="str">
        <f>'III. Parent Ownership '!$C23</f>
        <v/>
      </c>
      <c r="D24" s="239" t="str">
        <f>'III. Parent Ownership '!$D23</f>
        <v/>
      </c>
      <c r="E24" s="342" t="str">
        <f>'III. Parent Ownership '!$E23</f>
        <v/>
      </c>
      <c r="F24" s="350" t="str">
        <f>'III. Parent Ownership '!$F23</f>
        <v/>
      </c>
      <c r="G24" s="343" t="str">
        <f>'III. Parent Ownership '!$G23</f>
        <v/>
      </c>
      <c r="H24" s="175"/>
      <c r="I24" s="175"/>
      <c r="J24" s="176"/>
      <c r="K24" s="389" t="str">
        <f t="shared" si="4"/>
        <v/>
      </c>
      <c r="L24" s="326" t="str">
        <f t="shared" si="5"/>
        <v/>
      </c>
      <c r="M24" s="329" t="str">
        <f>IF($C24="","",VLOOKUP($C24,BBA_Parent_Inputs,COLUMNS('II. Building Block Parents'!C:Q),FALSE))</f>
        <v/>
      </c>
      <c r="N24" s="329" t="str">
        <f t="shared" si="0"/>
        <v/>
      </c>
      <c r="O24" s="329" t="str">
        <f t="shared" si="1"/>
        <v/>
      </c>
      <c r="P24" s="185" t="str">
        <f t="shared" si="2"/>
        <v/>
      </c>
      <c r="Q24" s="185" t="str">
        <f>IF($C24="","",$P24+'V. Capital Requirement'!$L23*VLOOKUP($D24,AC_Scalar_Table,2,FALSE))</f>
        <v/>
      </c>
      <c r="R24" s="185" t="str">
        <f>IF($C24="","",VLOOKUP($C24,BBA_Parent_Inputs,COLUMNS('II. Building Block Parents'!C:G),FALSE))</f>
        <v/>
      </c>
      <c r="S24" s="185" t="str">
        <f>IF($C24="","",VLOOKUP($C24,BBA_Parent_Inputs,COLUMNS('II. Building Block Parents'!C:H),FALSE))</f>
        <v/>
      </c>
      <c r="T24" s="185" t="str">
        <f>IF($C24="","",MIN(0,MAX(0.625*'V. Capital Requirement'!$N23,$S24)-$R24))</f>
        <v/>
      </c>
      <c r="U24" s="185" t="str">
        <f t="shared" si="3"/>
        <v/>
      </c>
      <c r="V24" s="349"/>
      <c r="W24" s="327"/>
    </row>
    <row r="25" spans="1:23" ht="15" customHeight="1" x14ac:dyDescent="0.25">
      <c r="A25" s="152">
        <f t="shared" si="6"/>
        <v>19</v>
      </c>
      <c r="B25" s="158" t="str">
        <f>'III. Parent Ownership '!$B24</f>
        <v/>
      </c>
      <c r="C25" s="328" t="str">
        <f>'III. Parent Ownership '!$C24</f>
        <v/>
      </c>
      <c r="D25" s="239" t="str">
        <f>'III. Parent Ownership '!$D24</f>
        <v/>
      </c>
      <c r="E25" s="342" t="str">
        <f>'III. Parent Ownership '!$E24</f>
        <v/>
      </c>
      <c r="F25" s="350" t="str">
        <f>'III. Parent Ownership '!$F24</f>
        <v/>
      </c>
      <c r="G25" s="343" t="str">
        <f>'III. Parent Ownership '!$G24</f>
        <v/>
      </c>
      <c r="H25" s="175"/>
      <c r="I25" s="175"/>
      <c r="J25" s="176"/>
      <c r="K25" s="389" t="str">
        <f t="shared" si="4"/>
        <v/>
      </c>
      <c r="L25" s="326" t="str">
        <f t="shared" si="5"/>
        <v/>
      </c>
      <c r="M25" s="329" t="str">
        <f>IF($C25="","",VLOOKUP($C25,BBA_Parent_Inputs,COLUMNS('II. Building Block Parents'!C:Q),FALSE))</f>
        <v/>
      </c>
      <c r="N25" s="329" t="str">
        <f t="shared" si="0"/>
        <v/>
      </c>
      <c r="O25" s="329" t="str">
        <f t="shared" si="1"/>
        <v/>
      </c>
      <c r="P25" s="185" t="str">
        <f t="shared" si="2"/>
        <v/>
      </c>
      <c r="Q25" s="185" t="str">
        <f>IF($C25="","",$P25+'V. Capital Requirement'!$L24*VLOOKUP($D25,AC_Scalar_Table,2,FALSE))</f>
        <v/>
      </c>
      <c r="R25" s="185" t="str">
        <f>IF($C25="","",VLOOKUP($C25,BBA_Parent_Inputs,COLUMNS('II. Building Block Parents'!C:G),FALSE))</f>
        <v/>
      </c>
      <c r="S25" s="185" t="str">
        <f>IF($C25="","",VLOOKUP($C25,BBA_Parent_Inputs,COLUMNS('II. Building Block Parents'!C:H),FALSE))</f>
        <v/>
      </c>
      <c r="T25" s="185" t="str">
        <f>IF($C25="","",MIN(0,MAX(0.625*'V. Capital Requirement'!$N24,$S25)-$R25))</f>
        <v/>
      </c>
      <c r="U25" s="185" t="str">
        <f t="shared" si="3"/>
        <v/>
      </c>
      <c r="V25" s="349"/>
      <c r="W25" s="327"/>
    </row>
    <row r="26" spans="1:23" ht="15" customHeight="1" x14ac:dyDescent="0.25">
      <c r="A26" s="152">
        <f t="shared" si="6"/>
        <v>20</v>
      </c>
      <c r="B26" s="158" t="str">
        <f>'III. Parent Ownership '!$B25</f>
        <v/>
      </c>
      <c r="C26" s="328" t="str">
        <f>'III. Parent Ownership '!$C25</f>
        <v/>
      </c>
      <c r="D26" s="239" t="str">
        <f>'III. Parent Ownership '!$D25</f>
        <v/>
      </c>
      <c r="E26" s="342" t="str">
        <f>'III. Parent Ownership '!$E25</f>
        <v/>
      </c>
      <c r="F26" s="350" t="str">
        <f>'III. Parent Ownership '!$F25</f>
        <v/>
      </c>
      <c r="G26" s="343" t="str">
        <f>'III. Parent Ownership '!$G25</f>
        <v/>
      </c>
      <c r="H26" s="175"/>
      <c r="I26" s="175"/>
      <c r="J26" s="176"/>
      <c r="K26" s="389" t="str">
        <f t="shared" si="4"/>
        <v/>
      </c>
      <c r="L26" s="326" t="str">
        <f t="shared" si="5"/>
        <v/>
      </c>
      <c r="M26" s="329" t="str">
        <f>IF($C26="","",VLOOKUP($C26,BBA_Parent_Inputs,COLUMNS('II. Building Block Parents'!C:Q),FALSE))</f>
        <v/>
      </c>
      <c r="N26" s="329" t="str">
        <f t="shared" si="0"/>
        <v/>
      </c>
      <c r="O26" s="329" t="str">
        <f t="shared" si="1"/>
        <v/>
      </c>
      <c r="P26" s="185" t="str">
        <f t="shared" si="2"/>
        <v/>
      </c>
      <c r="Q26" s="185" t="str">
        <f>IF($C26="","",$P26+'V. Capital Requirement'!$L25*VLOOKUP($D26,AC_Scalar_Table,2,FALSE))</f>
        <v/>
      </c>
      <c r="R26" s="185" t="str">
        <f>IF($C26="","",VLOOKUP($C26,BBA_Parent_Inputs,COLUMNS('II. Building Block Parents'!C:G),FALSE))</f>
        <v/>
      </c>
      <c r="S26" s="185" t="str">
        <f>IF($C26="","",VLOOKUP($C26,BBA_Parent_Inputs,COLUMNS('II. Building Block Parents'!C:H),FALSE))</f>
        <v/>
      </c>
      <c r="T26" s="185" t="str">
        <f>IF($C26="","",MIN(0,MAX(0.625*'V. Capital Requirement'!$N25,$S26)-$R26))</f>
        <v/>
      </c>
      <c r="U26" s="185" t="str">
        <f t="shared" si="3"/>
        <v/>
      </c>
      <c r="V26" s="349"/>
      <c r="W26" s="327"/>
    </row>
    <row r="27" spans="1:23" ht="15" customHeight="1" x14ac:dyDescent="0.25">
      <c r="A27" s="152">
        <f t="shared" si="6"/>
        <v>21</v>
      </c>
      <c r="B27" s="158" t="str">
        <f>'III. Parent Ownership '!$B26</f>
        <v/>
      </c>
      <c r="C27" s="328" t="str">
        <f>'III. Parent Ownership '!$C26</f>
        <v/>
      </c>
      <c r="D27" s="239" t="str">
        <f>'III. Parent Ownership '!$D26</f>
        <v/>
      </c>
      <c r="E27" s="342" t="str">
        <f>'III. Parent Ownership '!$E26</f>
        <v/>
      </c>
      <c r="F27" s="350" t="str">
        <f>'III. Parent Ownership '!$F26</f>
        <v/>
      </c>
      <c r="G27" s="343" t="str">
        <f>'III. Parent Ownership '!$G26</f>
        <v/>
      </c>
      <c r="H27" s="175"/>
      <c r="I27" s="175"/>
      <c r="J27" s="176"/>
      <c r="K27" s="389" t="str">
        <f t="shared" si="4"/>
        <v/>
      </c>
      <c r="L27" s="326" t="str">
        <f t="shared" si="5"/>
        <v/>
      </c>
      <c r="M27" s="329" t="str">
        <f>IF($C27="","",VLOOKUP($C27,BBA_Parent_Inputs,COLUMNS('II. Building Block Parents'!C:Q),FALSE))</f>
        <v/>
      </c>
      <c r="N27" s="329" t="str">
        <f t="shared" si="0"/>
        <v/>
      </c>
      <c r="O27" s="329" t="str">
        <f t="shared" si="1"/>
        <v/>
      </c>
      <c r="P27" s="185" t="str">
        <f t="shared" si="2"/>
        <v/>
      </c>
      <c r="Q27" s="185" t="str">
        <f>IF($C27="","",$P27+'V. Capital Requirement'!$L26*VLOOKUP($D27,AC_Scalar_Table,2,FALSE))</f>
        <v/>
      </c>
      <c r="R27" s="185" t="str">
        <f>IF($C27="","",VLOOKUP($C27,BBA_Parent_Inputs,COLUMNS('II. Building Block Parents'!C:G),FALSE))</f>
        <v/>
      </c>
      <c r="S27" s="185" t="str">
        <f>IF($C27="","",VLOOKUP($C27,BBA_Parent_Inputs,COLUMNS('II. Building Block Parents'!C:H),FALSE))</f>
        <v/>
      </c>
      <c r="T27" s="185" t="str">
        <f>IF($C27="","",MIN(0,MAX(0.625*'V. Capital Requirement'!$N26,$S27)-$R27))</f>
        <v/>
      </c>
      <c r="U27" s="185" t="str">
        <f t="shared" si="3"/>
        <v/>
      </c>
      <c r="V27" s="349"/>
      <c r="W27" s="327"/>
    </row>
    <row r="28" spans="1:23" ht="15" customHeight="1" x14ac:dyDescent="0.25">
      <c r="A28" s="152">
        <f t="shared" si="6"/>
        <v>22</v>
      </c>
      <c r="B28" s="158" t="str">
        <f>'III. Parent Ownership '!$B27</f>
        <v/>
      </c>
      <c r="C28" s="328" t="str">
        <f>'III. Parent Ownership '!$C27</f>
        <v/>
      </c>
      <c r="D28" s="239" t="str">
        <f>'III. Parent Ownership '!$D27</f>
        <v/>
      </c>
      <c r="E28" s="342" t="str">
        <f>'III. Parent Ownership '!$E27</f>
        <v/>
      </c>
      <c r="F28" s="350" t="str">
        <f>'III. Parent Ownership '!$F27</f>
        <v/>
      </c>
      <c r="G28" s="343" t="str">
        <f>'III. Parent Ownership '!$G27</f>
        <v/>
      </c>
      <c r="H28" s="175"/>
      <c r="I28" s="175"/>
      <c r="J28" s="176"/>
      <c r="K28" s="389" t="str">
        <f t="shared" si="4"/>
        <v/>
      </c>
      <c r="L28" s="326" t="str">
        <f t="shared" si="5"/>
        <v/>
      </c>
      <c r="M28" s="329" t="str">
        <f>IF($C28="","",VLOOKUP($C28,BBA_Parent_Inputs,COLUMNS('II. Building Block Parents'!C:Q),FALSE))</f>
        <v/>
      </c>
      <c r="N28" s="329" t="str">
        <f t="shared" si="0"/>
        <v/>
      </c>
      <c r="O28" s="329" t="str">
        <f t="shared" si="1"/>
        <v/>
      </c>
      <c r="P28" s="185" t="str">
        <f t="shared" si="2"/>
        <v/>
      </c>
      <c r="Q28" s="185" t="str">
        <f>IF($C28="","",$P28+'V. Capital Requirement'!$L27*VLOOKUP($D28,AC_Scalar_Table,2,FALSE))</f>
        <v/>
      </c>
      <c r="R28" s="185" t="str">
        <f>IF($C28="","",VLOOKUP($C28,BBA_Parent_Inputs,COLUMNS('II. Building Block Parents'!C:G),FALSE))</f>
        <v/>
      </c>
      <c r="S28" s="185" t="str">
        <f>IF($C28="","",VLOOKUP($C28,BBA_Parent_Inputs,COLUMNS('II. Building Block Parents'!C:H),FALSE))</f>
        <v/>
      </c>
      <c r="T28" s="185" t="str">
        <f>IF($C28="","",MIN(0,MAX(0.625*'V. Capital Requirement'!$N27,$S28)-$R28))</f>
        <v/>
      </c>
      <c r="U28" s="185" t="str">
        <f t="shared" si="3"/>
        <v/>
      </c>
      <c r="V28" s="349"/>
      <c r="W28" s="327"/>
    </row>
    <row r="29" spans="1:23" ht="15" customHeight="1" x14ac:dyDescent="0.25">
      <c r="A29" s="152">
        <f t="shared" si="6"/>
        <v>23</v>
      </c>
      <c r="B29" s="158" t="str">
        <f>'III. Parent Ownership '!$B28</f>
        <v/>
      </c>
      <c r="C29" s="328" t="str">
        <f>'III. Parent Ownership '!$C28</f>
        <v/>
      </c>
      <c r="D29" s="239" t="str">
        <f>'III. Parent Ownership '!$D28</f>
        <v/>
      </c>
      <c r="E29" s="342" t="str">
        <f>'III. Parent Ownership '!$E28</f>
        <v/>
      </c>
      <c r="F29" s="350" t="str">
        <f>'III. Parent Ownership '!$F28</f>
        <v/>
      </c>
      <c r="G29" s="343" t="str">
        <f>'III. Parent Ownership '!$G28</f>
        <v/>
      </c>
      <c r="H29" s="175"/>
      <c r="I29" s="175"/>
      <c r="J29" s="176"/>
      <c r="K29" s="389" t="str">
        <f t="shared" si="4"/>
        <v/>
      </c>
      <c r="L29" s="326" t="str">
        <f t="shared" si="5"/>
        <v/>
      </c>
      <c r="M29" s="329" t="str">
        <f>IF($C29="","",VLOOKUP($C29,BBA_Parent_Inputs,COLUMNS('II. Building Block Parents'!C:Q),FALSE))</f>
        <v/>
      </c>
      <c r="N29" s="329" t="str">
        <f t="shared" si="0"/>
        <v/>
      </c>
      <c r="O29" s="329" t="str">
        <f t="shared" si="1"/>
        <v/>
      </c>
      <c r="P29" s="185" t="str">
        <f t="shared" si="2"/>
        <v/>
      </c>
      <c r="Q29" s="185" t="str">
        <f>IF($C29="","",$P29+'V. Capital Requirement'!$L28*VLOOKUP($D29,AC_Scalar_Table,2,FALSE))</f>
        <v/>
      </c>
      <c r="R29" s="185" t="str">
        <f>IF($C29="","",VLOOKUP($C29,BBA_Parent_Inputs,COLUMNS('II. Building Block Parents'!C:G),FALSE))</f>
        <v/>
      </c>
      <c r="S29" s="185" t="str">
        <f>IF($C29="","",VLOOKUP($C29,BBA_Parent_Inputs,COLUMNS('II. Building Block Parents'!C:H),FALSE))</f>
        <v/>
      </c>
      <c r="T29" s="185" t="str">
        <f>IF($C29="","",MIN(0,MAX(0.625*'V. Capital Requirement'!$N28,$S29)-$R29))</f>
        <v/>
      </c>
      <c r="U29" s="185" t="str">
        <f t="shared" si="3"/>
        <v/>
      </c>
      <c r="V29" s="349"/>
      <c r="W29" s="327"/>
    </row>
    <row r="30" spans="1:23" ht="15" customHeight="1" x14ac:dyDescent="0.25">
      <c r="A30" s="152">
        <f t="shared" si="6"/>
        <v>24</v>
      </c>
      <c r="B30" s="158" t="str">
        <f>'III. Parent Ownership '!$B29</f>
        <v/>
      </c>
      <c r="C30" s="328" t="str">
        <f>'III. Parent Ownership '!$C29</f>
        <v/>
      </c>
      <c r="D30" s="239" t="str">
        <f>'III. Parent Ownership '!$D29</f>
        <v/>
      </c>
      <c r="E30" s="342" t="str">
        <f>'III. Parent Ownership '!$E29</f>
        <v/>
      </c>
      <c r="F30" s="350" t="str">
        <f>'III. Parent Ownership '!$F29</f>
        <v/>
      </c>
      <c r="G30" s="343" t="str">
        <f>'III. Parent Ownership '!$G29</f>
        <v/>
      </c>
      <c r="H30" s="175"/>
      <c r="I30" s="175"/>
      <c r="J30" s="176"/>
      <c r="K30" s="389" t="str">
        <f t="shared" si="4"/>
        <v/>
      </c>
      <c r="L30" s="326" t="str">
        <f t="shared" si="5"/>
        <v/>
      </c>
      <c r="M30" s="329" t="str">
        <f>IF($C30="","",VLOOKUP($C30,BBA_Parent_Inputs,COLUMNS('II. Building Block Parents'!C:Q),FALSE))</f>
        <v/>
      </c>
      <c r="N30" s="329" t="str">
        <f t="shared" si="0"/>
        <v/>
      </c>
      <c r="O30" s="329" t="str">
        <f t="shared" si="1"/>
        <v/>
      </c>
      <c r="P30" s="185" t="str">
        <f t="shared" si="2"/>
        <v/>
      </c>
      <c r="Q30" s="185" t="str">
        <f>IF($C30="","",$P30+'V. Capital Requirement'!$L29*VLOOKUP($D30,AC_Scalar_Table,2,FALSE))</f>
        <v/>
      </c>
      <c r="R30" s="185" t="str">
        <f>IF($C30="","",VLOOKUP($C30,BBA_Parent_Inputs,COLUMNS('II. Building Block Parents'!C:G),FALSE))</f>
        <v/>
      </c>
      <c r="S30" s="185" t="str">
        <f>IF($C30="","",VLOOKUP($C30,BBA_Parent_Inputs,COLUMNS('II. Building Block Parents'!C:H),FALSE))</f>
        <v/>
      </c>
      <c r="T30" s="185" t="str">
        <f>IF($C30="","",MIN(0,MAX(0.625*'V. Capital Requirement'!$N29,$S30)-$R30))</f>
        <v/>
      </c>
      <c r="U30" s="185" t="str">
        <f t="shared" si="3"/>
        <v/>
      </c>
      <c r="V30" s="349"/>
      <c r="W30" s="327"/>
    </row>
    <row r="31" spans="1:23" ht="15" customHeight="1" x14ac:dyDescent="0.25">
      <c r="A31" s="152">
        <f t="shared" si="6"/>
        <v>25</v>
      </c>
      <c r="B31" s="158" t="str">
        <f>'III. Parent Ownership '!$B30</f>
        <v/>
      </c>
      <c r="C31" s="328" t="str">
        <f>'III. Parent Ownership '!$C30</f>
        <v/>
      </c>
      <c r="D31" s="239" t="str">
        <f>'III. Parent Ownership '!$D30</f>
        <v/>
      </c>
      <c r="E31" s="342" t="str">
        <f>'III. Parent Ownership '!$E30</f>
        <v/>
      </c>
      <c r="F31" s="350" t="str">
        <f>'III. Parent Ownership '!$F30</f>
        <v/>
      </c>
      <c r="G31" s="343" t="str">
        <f>'III. Parent Ownership '!$G30</f>
        <v/>
      </c>
      <c r="H31" s="175"/>
      <c r="I31" s="175"/>
      <c r="J31" s="176"/>
      <c r="K31" s="389" t="str">
        <f t="shared" si="4"/>
        <v/>
      </c>
      <c r="L31" s="326" t="str">
        <f t="shared" si="5"/>
        <v/>
      </c>
      <c r="M31" s="329" t="str">
        <f>IF($C31="","",VLOOKUP($C31,BBA_Parent_Inputs,COLUMNS('II. Building Block Parents'!C:Q),FALSE))</f>
        <v/>
      </c>
      <c r="N31" s="329" t="str">
        <f t="shared" si="0"/>
        <v/>
      </c>
      <c r="O31" s="329" t="str">
        <f t="shared" si="1"/>
        <v/>
      </c>
      <c r="P31" s="185" t="str">
        <f t="shared" si="2"/>
        <v/>
      </c>
      <c r="Q31" s="185" t="str">
        <f>IF($C31="","",$P31+'V. Capital Requirement'!$L30*VLOOKUP($D31,AC_Scalar_Table,2,FALSE))</f>
        <v/>
      </c>
      <c r="R31" s="185" t="str">
        <f>IF($C31="","",VLOOKUP($C31,BBA_Parent_Inputs,COLUMNS('II. Building Block Parents'!C:G),FALSE))</f>
        <v/>
      </c>
      <c r="S31" s="185" t="str">
        <f>IF($C31="","",VLOOKUP($C31,BBA_Parent_Inputs,COLUMNS('II. Building Block Parents'!C:H),FALSE))</f>
        <v/>
      </c>
      <c r="T31" s="185" t="str">
        <f>IF($C31="","",MIN(0,MAX(0.625*'V. Capital Requirement'!$N30,$S31)-$R31))</f>
        <v/>
      </c>
      <c r="U31" s="185" t="str">
        <f t="shared" si="3"/>
        <v/>
      </c>
      <c r="V31" s="349"/>
      <c r="W31" s="327"/>
    </row>
    <row r="32" spans="1:23" ht="15" customHeight="1" x14ac:dyDescent="0.25">
      <c r="A32" s="152">
        <f t="shared" si="6"/>
        <v>26</v>
      </c>
      <c r="B32" s="158" t="str">
        <f>'III. Parent Ownership '!$B31</f>
        <v/>
      </c>
      <c r="C32" s="328" t="str">
        <f>'III. Parent Ownership '!$C31</f>
        <v/>
      </c>
      <c r="D32" s="239" t="str">
        <f>'III. Parent Ownership '!$D31</f>
        <v/>
      </c>
      <c r="E32" s="342" t="str">
        <f>'III. Parent Ownership '!$E31</f>
        <v/>
      </c>
      <c r="F32" s="350" t="str">
        <f>'III. Parent Ownership '!$F31</f>
        <v/>
      </c>
      <c r="G32" s="343" t="str">
        <f>'III. Parent Ownership '!$G31</f>
        <v/>
      </c>
      <c r="H32" s="175"/>
      <c r="I32" s="175"/>
      <c r="J32" s="176"/>
      <c r="K32" s="389" t="str">
        <f t="shared" si="4"/>
        <v/>
      </c>
      <c r="L32" s="326" t="str">
        <f t="shared" si="5"/>
        <v/>
      </c>
      <c r="M32" s="329" t="str">
        <f>IF($C32="","",VLOOKUP($C32,BBA_Parent_Inputs,COLUMNS('II. Building Block Parents'!C:Q),FALSE))</f>
        <v/>
      </c>
      <c r="N32" s="329" t="str">
        <f t="shared" si="0"/>
        <v/>
      </c>
      <c r="O32" s="329" t="str">
        <f t="shared" si="1"/>
        <v/>
      </c>
      <c r="P32" s="185" t="str">
        <f t="shared" si="2"/>
        <v/>
      </c>
      <c r="Q32" s="185" t="str">
        <f>IF($C32="","",$P32+'V. Capital Requirement'!$L31*VLOOKUP($D32,AC_Scalar_Table,2,FALSE))</f>
        <v/>
      </c>
      <c r="R32" s="185" t="str">
        <f>IF($C32="","",VLOOKUP($C32,BBA_Parent_Inputs,COLUMNS('II. Building Block Parents'!C:G),FALSE))</f>
        <v/>
      </c>
      <c r="S32" s="185" t="str">
        <f>IF($C32="","",VLOOKUP($C32,BBA_Parent_Inputs,COLUMNS('II. Building Block Parents'!C:H),FALSE))</f>
        <v/>
      </c>
      <c r="T32" s="185" t="str">
        <f>IF($C32="","",MIN(0,MAX(0.625*'V. Capital Requirement'!$N31,$S32)-$R32))</f>
        <v/>
      </c>
      <c r="U32" s="185" t="str">
        <f t="shared" si="3"/>
        <v/>
      </c>
      <c r="V32" s="349"/>
      <c r="W32" s="327"/>
    </row>
    <row r="33" spans="1:23" ht="15" customHeight="1" x14ac:dyDescent="0.25">
      <c r="A33" s="152">
        <f t="shared" si="6"/>
        <v>27</v>
      </c>
      <c r="B33" s="158" t="str">
        <f>'III. Parent Ownership '!$B32</f>
        <v/>
      </c>
      <c r="C33" s="328" t="str">
        <f>'III. Parent Ownership '!$C32</f>
        <v/>
      </c>
      <c r="D33" s="239" t="str">
        <f>'III. Parent Ownership '!$D32</f>
        <v/>
      </c>
      <c r="E33" s="342" t="str">
        <f>'III. Parent Ownership '!$E32</f>
        <v/>
      </c>
      <c r="F33" s="350" t="str">
        <f>'III. Parent Ownership '!$F32</f>
        <v/>
      </c>
      <c r="G33" s="343" t="str">
        <f>'III. Parent Ownership '!$G32</f>
        <v/>
      </c>
      <c r="H33" s="175"/>
      <c r="I33" s="175"/>
      <c r="J33" s="176"/>
      <c r="K33" s="389" t="str">
        <f t="shared" si="4"/>
        <v/>
      </c>
      <c r="L33" s="326" t="str">
        <f t="shared" si="5"/>
        <v/>
      </c>
      <c r="M33" s="329" t="str">
        <f>IF($C33="","",VLOOKUP($C33,BBA_Parent_Inputs,COLUMNS('II. Building Block Parents'!C:Q),FALSE))</f>
        <v/>
      </c>
      <c r="N33" s="329" t="str">
        <f t="shared" si="0"/>
        <v/>
      </c>
      <c r="O33" s="329" t="str">
        <f t="shared" si="1"/>
        <v/>
      </c>
      <c r="P33" s="185" t="str">
        <f t="shared" si="2"/>
        <v/>
      </c>
      <c r="Q33" s="185" t="str">
        <f>IF($C33="","",$P33+'V. Capital Requirement'!$L32*VLOOKUP($D33,AC_Scalar_Table,2,FALSE))</f>
        <v/>
      </c>
      <c r="R33" s="185" t="str">
        <f>IF($C33="","",VLOOKUP($C33,BBA_Parent_Inputs,COLUMNS('II. Building Block Parents'!C:G),FALSE))</f>
        <v/>
      </c>
      <c r="S33" s="185" t="str">
        <f>IF($C33="","",VLOOKUP($C33,BBA_Parent_Inputs,COLUMNS('II. Building Block Parents'!C:H),FALSE))</f>
        <v/>
      </c>
      <c r="T33" s="185" t="str">
        <f>IF($C33="","",MIN(0,MAX(0.625*'V. Capital Requirement'!$N32,$S33)-$R33))</f>
        <v/>
      </c>
      <c r="U33" s="185" t="str">
        <f t="shared" si="3"/>
        <v/>
      </c>
      <c r="V33" s="349"/>
      <c r="W33" s="327"/>
    </row>
    <row r="34" spans="1:23" ht="15" customHeight="1" x14ac:dyDescent="0.25">
      <c r="A34" s="152">
        <f t="shared" si="6"/>
        <v>28</v>
      </c>
      <c r="B34" s="158" t="str">
        <f>'III. Parent Ownership '!$B33</f>
        <v/>
      </c>
      <c r="C34" s="328" t="str">
        <f>'III. Parent Ownership '!$C33</f>
        <v/>
      </c>
      <c r="D34" s="239" t="str">
        <f>'III. Parent Ownership '!$D33</f>
        <v/>
      </c>
      <c r="E34" s="342" t="str">
        <f>'III. Parent Ownership '!$E33</f>
        <v/>
      </c>
      <c r="F34" s="350" t="str">
        <f>'III. Parent Ownership '!$F33</f>
        <v/>
      </c>
      <c r="G34" s="343" t="str">
        <f>'III. Parent Ownership '!$G33</f>
        <v/>
      </c>
      <c r="H34" s="175"/>
      <c r="I34" s="175"/>
      <c r="J34" s="176"/>
      <c r="K34" s="389" t="str">
        <f t="shared" si="4"/>
        <v/>
      </c>
      <c r="L34" s="326" t="str">
        <f t="shared" si="5"/>
        <v/>
      </c>
      <c r="M34" s="329" t="str">
        <f>IF($C34="","",VLOOKUP($C34,BBA_Parent_Inputs,COLUMNS('II. Building Block Parents'!C:Q),FALSE))</f>
        <v/>
      </c>
      <c r="N34" s="329" t="str">
        <f t="shared" si="0"/>
        <v/>
      </c>
      <c r="O34" s="329" t="str">
        <f t="shared" si="1"/>
        <v/>
      </c>
      <c r="P34" s="185" t="str">
        <f t="shared" si="2"/>
        <v/>
      </c>
      <c r="Q34" s="185" t="str">
        <f>IF($C34="","",$P34+'V. Capital Requirement'!$L33*VLOOKUP($D34,AC_Scalar_Table,2,FALSE))</f>
        <v/>
      </c>
      <c r="R34" s="185" t="str">
        <f>IF($C34="","",VLOOKUP($C34,BBA_Parent_Inputs,COLUMNS('II. Building Block Parents'!C:G),FALSE))</f>
        <v/>
      </c>
      <c r="S34" s="185" t="str">
        <f>IF($C34="","",VLOOKUP($C34,BBA_Parent_Inputs,COLUMNS('II. Building Block Parents'!C:H),FALSE))</f>
        <v/>
      </c>
      <c r="T34" s="185" t="str">
        <f>IF($C34="","",MIN(0,MAX(0.625*'V. Capital Requirement'!$N33,$S34)-$R34))</f>
        <v/>
      </c>
      <c r="U34" s="185" t="str">
        <f t="shared" si="3"/>
        <v/>
      </c>
      <c r="V34" s="349"/>
      <c r="W34" s="327"/>
    </row>
    <row r="35" spans="1:23" ht="15" customHeight="1" x14ac:dyDescent="0.25">
      <c r="A35" s="152">
        <f t="shared" si="6"/>
        <v>29</v>
      </c>
      <c r="B35" s="158" t="str">
        <f>'III. Parent Ownership '!$B34</f>
        <v/>
      </c>
      <c r="C35" s="328" t="str">
        <f>'III. Parent Ownership '!$C34</f>
        <v/>
      </c>
      <c r="D35" s="239" t="str">
        <f>'III. Parent Ownership '!$D34</f>
        <v/>
      </c>
      <c r="E35" s="342" t="str">
        <f>'III. Parent Ownership '!$E34</f>
        <v/>
      </c>
      <c r="F35" s="350" t="str">
        <f>'III. Parent Ownership '!$F34</f>
        <v/>
      </c>
      <c r="G35" s="343" t="str">
        <f>'III. Parent Ownership '!$G34</f>
        <v/>
      </c>
      <c r="H35" s="175"/>
      <c r="I35" s="175"/>
      <c r="J35" s="176"/>
      <c r="K35" s="389" t="str">
        <f t="shared" si="4"/>
        <v/>
      </c>
      <c r="L35" s="326" t="str">
        <f t="shared" si="5"/>
        <v/>
      </c>
      <c r="M35" s="329" t="str">
        <f>IF($C35="","",VLOOKUP($C35,BBA_Parent_Inputs,COLUMNS('II. Building Block Parents'!C:Q),FALSE))</f>
        <v/>
      </c>
      <c r="N35" s="329" t="str">
        <f t="shared" si="0"/>
        <v/>
      </c>
      <c r="O35" s="329" t="str">
        <f t="shared" si="1"/>
        <v/>
      </c>
      <c r="P35" s="185" t="str">
        <f t="shared" si="2"/>
        <v/>
      </c>
      <c r="Q35" s="185" t="str">
        <f>IF($C35="","",$P35+'V. Capital Requirement'!$L34*VLOOKUP($D35,AC_Scalar_Table,2,FALSE))</f>
        <v/>
      </c>
      <c r="R35" s="185" t="str">
        <f>IF($C35="","",VLOOKUP($C35,BBA_Parent_Inputs,COLUMNS('II. Building Block Parents'!C:G),FALSE))</f>
        <v/>
      </c>
      <c r="S35" s="185" t="str">
        <f>IF($C35="","",VLOOKUP($C35,BBA_Parent_Inputs,COLUMNS('II. Building Block Parents'!C:H),FALSE))</f>
        <v/>
      </c>
      <c r="T35" s="185" t="str">
        <f>IF($C35="","",MIN(0,MAX(0.625*'V. Capital Requirement'!$N34,$S35)-$R35))</f>
        <v/>
      </c>
      <c r="U35" s="185" t="str">
        <f t="shared" si="3"/>
        <v/>
      </c>
      <c r="V35" s="349"/>
      <c r="W35" s="327"/>
    </row>
    <row r="36" spans="1:23" ht="15" customHeight="1" x14ac:dyDescent="0.25">
      <c r="A36" s="152">
        <f t="shared" si="6"/>
        <v>30</v>
      </c>
      <c r="B36" s="158" t="str">
        <f>'III. Parent Ownership '!$B35</f>
        <v/>
      </c>
      <c r="C36" s="328" t="str">
        <f>'III. Parent Ownership '!$C35</f>
        <v/>
      </c>
      <c r="D36" s="239" t="str">
        <f>'III. Parent Ownership '!$D35</f>
        <v/>
      </c>
      <c r="E36" s="342" t="str">
        <f>'III. Parent Ownership '!$E35</f>
        <v/>
      </c>
      <c r="F36" s="350" t="str">
        <f>'III. Parent Ownership '!$F35</f>
        <v/>
      </c>
      <c r="G36" s="343" t="str">
        <f>'III. Parent Ownership '!$G35</f>
        <v/>
      </c>
      <c r="H36" s="175"/>
      <c r="I36" s="175"/>
      <c r="J36" s="176"/>
      <c r="K36" s="389" t="str">
        <f t="shared" si="4"/>
        <v/>
      </c>
      <c r="L36" s="326" t="str">
        <f t="shared" si="5"/>
        <v/>
      </c>
      <c r="M36" s="329" t="str">
        <f>IF($C36="","",VLOOKUP($C36,BBA_Parent_Inputs,COLUMNS('II. Building Block Parents'!C:Q),FALSE))</f>
        <v/>
      </c>
      <c r="N36" s="329" t="str">
        <f t="shared" si="0"/>
        <v/>
      </c>
      <c r="O36" s="329" t="str">
        <f t="shared" si="1"/>
        <v/>
      </c>
      <c r="P36" s="185" t="str">
        <f t="shared" si="2"/>
        <v/>
      </c>
      <c r="Q36" s="185" t="str">
        <f>IF($C36="","",$P36+'V. Capital Requirement'!$L35*VLOOKUP($D36,AC_Scalar_Table,2,FALSE))</f>
        <v/>
      </c>
      <c r="R36" s="185" t="str">
        <f>IF($C36="","",VLOOKUP($C36,BBA_Parent_Inputs,COLUMNS('II. Building Block Parents'!C:G),FALSE))</f>
        <v/>
      </c>
      <c r="S36" s="185" t="str">
        <f>IF($C36="","",VLOOKUP($C36,BBA_Parent_Inputs,COLUMNS('II. Building Block Parents'!C:H),FALSE))</f>
        <v/>
      </c>
      <c r="T36" s="185" t="str">
        <f>IF($C36="","",MIN(0,MAX(0.625*'V. Capital Requirement'!$N35,$S36)-$R36))</f>
        <v/>
      </c>
      <c r="U36" s="185" t="str">
        <f t="shared" si="3"/>
        <v/>
      </c>
      <c r="V36" s="349"/>
      <c r="W36" s="327"/>
    </row>
    <row r="37" spans="1:23" ht="15" customHeight="1" x14ac:dyDescent="0.25">
      <c r="A37" s="152">
        <f t="shared" si="6"/>
        <v>31</v>
      </c>
      <c r="B37" s="158" t="str">
        <f>'III. Parent Ownership '!$B36</f>
        <v/>
      </c>
      <c r="C37" s="328" t="str">
        <f>'III. Parent Ownership '!$C36</f>
        <v/>
      </c>
      <c r="D37" s="239" t="str">
        <f>'III. Parent Ownership '!$D36</f>
        <v/>
      </c>
      <c r="E37" s="342" t="str">
        <f>'III. Parent Ownership '!$E36</f>
        <v/>
      </c>
      <c r="F37" s="350" t="str">
        <f>'III. Parent Ownership '!$F36</f>
        <v/>
      </c>
      <c r="G37" s="343" t="str">
        <f>'III. Parent Ownership '!$G36</f>
        <v/>
      </c>
      <c r="H37" s="175"/>
      <c r="I37" s="175"/>
      <c r="J37" s="176"/>
      <c r="K37" s="389" t="str">
        <f t="shared" si="4"/>
        <v/>
      </c>
      <c r="L37" s="326" t="str">
        <f t="shared" si="5"/>
        <v/>
      </c>
      <c r="M37" s="329" t="str">
        <f>IF($C37="","",VLOOKUP($C37,BBA_Parent_Inputs,COLUMNS('II. Building Block Parents'!C:Q),FALSE))</f>
        <v/>
      </c>
      <c r="N37" s="329" t="str">
        <f t="shared" si="0"/>
        <v/>
      </c>
      <c r="O37" s="329" t="str">
        <f t="shared" si="1"/>
        <v/>
      </c>
      <c r="P37" s="185" t="str">
        <f t="shared" si="2"/>
        <v/>
      </c>
      <c r="Q37" s="185" t="str">
        <f>IF($C37="","",$P37+'V. Capital Requirement'!$L36*VLOOKUP($D37,AC_Scalar_Table,2,FALSE))</f>
        <v/>
      </c>
      <c r="R37" s="185" t="str">
        <f>IF($C37="","",VLOOKUP($C37,BBA_Parent_Inputs,COLUMNS('II. Building Block Parents'!C:G),FALSE))</f>
        <v/>
      </c>
      <c r="S37" s="185" t="str">
        <f>IF($C37="","",VLOOKUP($C37,BBA_Parent_Inputs,COLUMNS('II. Building Block Parents'!C:H),FALSE))</f>
        <v/>
      </c>
      <c r="T37" s="185" t="str">
        <f>IF($C37="","",MIN(0,MAX(0.625*'V. Capital Requirement'!$N36,$S37)-$R37))</f>
        <v/>
      </c>
      <c r="U37" s="185" t="str">
        <f t="shared" si="3"/>
        <v/>
      </c>
      <c r="V37" s="349"/>
      <c r="W37" s="327"/>
    </row>
    <row r="38" spans="1:23" ht="15" customHeight="1" x14ac:dyDescent="0.25">
      <c r="A38" s="152">
        <f t="shared" si="6"/>
        <v>32</v>
      </c>
      <c r="B38" s="158" t="str">
        <f>'III. Parent Ownership '!$B37</f>
        <v/>
      </c>
      <c r="C38" s="328" t="str">
        <f>'III. Parent Ownership '!$C37</f>
        <v/>
      </c>
      <c r="D38" s="239" t="str">
        <f>'III. Parent Ownership '!$D37</f>
        <v/>
      </c>
      <c r="E38" s="342" t="str">
        <f>'III. Parent Ownership '!$E37</f>
        <v/>
      </c>
      <c r="F38" s="350" t="str">
        <f>'III. Parent Ownership '!$F37</f>
        <v/>
      </c>
      <c r="G38" s="343" t="str">
        <f>'III. Parent Ownership '!$G37</f>
        <v/>
      </c>
      <c r="H38" s="175"/>
      <c r="I38" s="175"/>
      <c r="J38" s="176"/>
      <c r="K38" s="389" t="str">
        <f t="shared" si="4"/>
        <v/>
      </c>
      <c r="L38" s="326" t="str">
        <f t="shared" si="5"/>
        <v/>
      </c>
      <c r="M38" s="329" t="str">
        <f>IF($C38="","",VLOOKUP($C38,BBA_Parent_Inputs,COLUMNS('II. Building Block Parents'!C:Q),FALSE))</f>
        <v/>
      </c>
      <c r="N38" s="329" t="str">
        <f t="shared" si="0"/>
        <v/>
      </c>
      <c r="O38" s="329" t="str">
        <f t="shared" si="1"/>
        <v/>
      </c>
      <c r="P38" s="185" t="str">
        <f t="shared" si="2"/>
        <v/>
      </c>
      <c r="Q38" s="185" t="str">
        <f>IF($C38="","",$P38+'V. Capital Requirement'!$L37*VLOOKUP($D38,AC_Scalar_Table,2,FALSE))</f>
        <v/>
      </c>
      <c r="R38" s="185" t="str">
        <f>IF($C38="","",VLOOKUP($C38,BBA_Parent_Inputs,COLUMNS('II. Building Block Parents'!C:G),FALSE))</f>
        <v/>
      </c>
      <c r="S38" s="185" t="str">
        <f>IF($C38="","",VLOOKUP($C38,BBA_Parent_Inputs,COLUMNS('II. Building Block Parents'!C:H),FALSE))</f>
        <v/>
      </c>
      <c r="T38" s="185" t="str">
        <f>IF($C38="","",MIN(0,MAX(0.625*'V. Capital Requirement'!$N37,$S38)-$R38))</f>
        <v/>
      </c>
      <c r="U38" s="185" t="str">
        <f t="shared" si="3"/>
        <v/>
      </c>
      <c r="V38" s="349"/>
      <c r="W38" s="327"/>
    </row>
    <row r="39" spans="1:23" ht="15" customHeight="1" x14ac:dyDescent="0.25">
      <c r="A39" s="152">
        <f t="shared" si="6"/>
        <v>33</v>
      </c>
      <c r="B39" s="158" t="str">
        <f>'III. Parent Ownership '!$B38</f>
        <v/>
      </c>
      <c r="C39" s="328" t="str">
        <f>'III. Parent Ownership '!$C38</f>
        <v/>
      </c>
      <c r="D39" s="239" t="str">
        <f>'III. Parent Ownership '!$D38</f>
        <v/>
      </c>
      <c r="E39" s="342" t="str">
        <f>'III. Parent Ownership '!$E38</f>
        <v/>
      </c>
      <c r="F39" s="350" t="str">
        <f>'III. Parent Ownership '!$F38</f>
        <v/>
      </c>
      <c r="G39" s="343" t="str">
        <f>'III. Parent Ownership '!$G38</f>
        <v/>
      </c>
      <c r="H39" s="175"/>
      <c r="I39" s="175"/>
      <c r="J39" s="176"/>
      <c r="K39" s="389" t="str">
        <f t="shared" si="4"/>
        <v/>
      </c>
      <c r="L39" s="326" t="str">
        <f t="shared" si="5"/>
        <v/>
      </c>
      <c r="M39" s="329" t="str">
        <f>IF($C39="","",VLOOKUP($C39,BBA_Parent_Inputs,COLUMNS('II. Building Block Parents'!C:Q),FALSE))</f>
        <v/>
      </c>
      <c r="N39" s="329" t="str">
        <f t="shared" ref="N39:N56" si="7">IF($C39="","",-SUMIF(Parent_Block,$C39,Carrying_Value))</f>
        <v/>
      </c>
      <c r="O39" s="329" t="str">
        <f t="shared" ref="O39:O56" si="8">IF($C39="","",SUMIF($F:$F,$C39,$U:$U)+SUMIF(RC_Parent_Block_Name,$C39,BBA_RC_PropAdj)*INDEX(RBC_AC_Scalars,MATCH($D39,Regimes_AC,0)))</f>
        <v/>
      </c>
      <c r="P39" s="185" t="str">
        <f t="shared" ref="P39:P56" si="9">IF($B39="","",SUM($M39:$O39))</f>
        <v/>
      </c>
      <c r="Q39" s="185" t="str">
        <f>IF($C39="","",$P39+'V. Capital Requirement'!$L38*VLOOKUP($D39,AC_Scalar_Table,2,FALSE))</f>
        <v/>
      </c>
      <c r="R39" s="185" t="str">
        <f>IF($C39="","",VLOOKUP($C39,BBA_Parent_Inputs,COLUMNS('II. Building Block Parents'!C:G),FALSE))</f>
        <v/>
      </c>
      <c r="S39" s="185" t="str">
        <f>IF($C39="","",VLOOKUP($C39,BBA_Parent_Inputs,COLUMNS('II. Building Block Parents'!C:H),FALSE))</f>
        <v/>
      </c>
      <c r="T39" s="185" t="str">
        <f>IF($C39="","",MIN(0,MAX(0.625*'V. Capital Requirement'!$N38,$S39)-$R39))</f>
        <v/>
      </c>
      <c r="U39" s="185" t="str">
        <f t="shared" ref="U39:U56" si="10">IF($C39="","",($Q39+$T39)*IF($L39="N/A",1,$L39))</f>
        <v/>
      </c>
      <c r="V39" s="349"/>
      <c r="W39" s="327"/>
    </row>
    <row r="40" spans="1:23" ht="15" customHeight="1" x14ac:dyDescent="0.25">
      <c r="A40" s="152">
        <f t="shared" si="6"/>
        <v>34</v>
      </c>
      <c r="B40" s="158" t="str">
        <f>'III. Parent Ownership '!$B39</f>
        <v/>
      </c>
      <c r="C40" s="328" t="str">
        <f>'III. Parent Ownership '!$C39</f>
        <v/>
      </c>
      <c r="D40" s="239" t="str">
        <f>'III. Parent Ownership '!$D39</f>
        <v/>
      </c>
      <c r="E40" s="342" t="str">
        <f>'III. Parent Ownership '!$E39</f>
        <v/>
      </c>
      <c r="F40" s="350" t="str">
        <f>'III. Parent Ownership '!$F39</f>
        <v/>
      </c>
      <c r="G40" s="343" t="str">
        <f>'III. Parent Ownership '!$G39</f>
        <v/>
      </c>
      <c r="H40" s="175"/>
      <c r="I40" s="175"/>
      <c r="J40" s="176"/>
      <c r="K40" s="389" t="str">
        <f t="shared" si="4"/>
        <v/>
      </c>
      <c r="L40" s="326" t="str">
        <f t="shared" si="5"/>
        <v/>
      </c>
      <c r="M40" s="329" t="str">
        <f>IF($C40="","",VLOOKUP($C40,BBA_Parent_Inputs,COLUMNS('II. Building Block Parents'!C:Q),FALSE))</f>
        <v/>
      </c>
      <c r="N40" s="329" t="str">
        <f t="shared" si="7"/>
        <v/>
      </c>
      <c r="O40" s="329" t="str">
        <f t="shared" si="8"/>
        <v/>
      </c>
      <c r="P40" s="185" t="str">
        <f t="shared" si="9"/>
        <v/>
      </c>
      <c r="Q40" s="185" t="str">
        <f>IF($C40="","",$P40+'V. Capital Requirement'!$L39*VLOOKUP($D40,AC_Scalar_Table,2,FALSE))</f>
        <v/>
      </c>
      <c r="R40" s="185" t="str">
        <f>IF($C40="","",VLOOKUP($C40,BBA_Parent_Inputs,COLUMNS('II. Building Block Parents'!C:G),FALSE))</f>
        <v/>
      </c>
      <c r="S40" s="185" t="str">
        <f>IF($C40="","",VLOOKUP($C40,BBA_Parent_Inputs,COLUMNS('II. Building Block Parents'!C:H),FALSE))</f>
        <v/>
      </c>
      <c r="T40" s="185" t="str">
        <f>IF($C40="","",MIN(0,MAX(0.625*'V. Capital Requirement'!$N39,$S40)-$R40))</f>
        <v/>
      </c>
      <c r="U40" s="185" t="str">
        <f t="shared" si="10"/>
        <v/>
      </c>
      <c r="V40" s="349"/>
      <c r="W40" s="327"/>
    </row>
    <row r="41" spans="1:23" ht="15" customHeight="1" x14ac:dyDescent="0.25">
      <c r="A41" s="152">
        <f t="shared" si="6"/>
        <v>35</v>
      </c>
      <c r="B41" s="158" t="str">
        <f>'III. Parent Ownership '!$B40</f>
        <v/>
      </c>
      <c r="C41" s="328" t="str">
        <f>'III. Parent Ownership '!$C40</f>
        <v/>
      </c>
      <c r="D41" s="239" t="str">
        <f>'III. Parent Ownership '!$D40</f>
        <v/>
      </c>
      <c r="E41" s="342" t="str">
        <f>'III. Parent Ownership '!$E40</f>
        <v/>
      </c>
      <c r="F41" s="350" t="str">
        <f>'III. Parent Ownership '!$F40</f>
        <v/>
      </c>
      <c r="G41" s="343" t="str">
        <f>'III. Parent Ownership '!$G40</f>
        <v/>
      </c>
      <c r="H41" s="175"/>
      <c r="I41" s="175"/>
      <c r="J41" s="176"/>
      <c r="K41" s="389" t="str">
        <f t="shared" si="4"/>
        <v/>
      </c>
      <c r="L41" s="326" t="str">
        <f t="shared" si="5"/>
        <v/>
      </c>
      <c r="M41" s="329" t="str">
        <f>IF($C41="","",VLOOKUP($C41,BBA_Parent_Inputs,COLUMNS('II. Building Block Parents'!C:Q),FALSE))</f>
        <v/>
      </c>
      <c r="N41" s="329" t="str">
        <f t="shared" si="7"/>
        <v/>
      </c>
      <c r="O41" s="329" t="str">
        <f t="shared" si="8"/>
        <v/>
      </c>
      <c r="P41" s="185" t="str">
        <f t="shared" si="9"/>
        <v/>
      </c>
      <c r="Q41" s="185" t="str">
        <f>IF($C41="","",$P41+'V. Capital Requirement'!$L40*VLOOKUP($D41,AC_Scalar_Table,2,FALSE))</f>
        <v/>
      </c>
      <c r="R41" s="185" t="str">
        <f>IF($C41="","",VLOOKUP($C41,BBA_Parent_Inputs,COLUMNS('II. Building Block Parents'!C:G),FALSE))</f>
        <v/>
      </c>
      <c r="S41" s="185" t="str">
        <f>IF($C41="","",VLOOKUP($C41,BBA_Parent_Inputs,COLUMNS('II. Building Block Parents'!C:H),FALSE))</f>
        <v/>
      </c>
      <c r="T41" s="185" t="str">
        <f>IF($C41="","",MIN(0,MAX(0.625*'V. Capital Requirement'!$N40,$S41)-$R41))</f>
        <v/>
      </c>
      <c r="U41" s="185" t="str">
        <f t="shared" si="10"/>
        <v/>
      </c>
      <c r="V41" s="349"/>
      <c r="W41" s="327"/>
    </row>
    <row r="42" spans="1:23" ht="15" customHeight="1" x14ac:dyDescent="0.25">
      <c r="A42" s="152">
        <f t="shared" si="6"/>
        <v>36</v>
      </c>
      <c r="B42" s="158" t="str">
        <f>'III. Parent Ownership '!$B41</f>
        <v/>
      </c>
      <c r="C42" s="328" t="str">
        <f>'III. Parent Ownership '!$C41</f>
        <v/>
      </c>
      <c r="D42" s="239" t="str">
        <f>'III. Parent Ownership '!$D41</f>
        <v/>
      </c>
      <c r="E42" s="342" t="str">
        <f>'III. Parent Ownership '!$E41</f>
        <v/>
      </c>
      <c r="F42" s="350" t="str">
        <f>'III. Parent Ownership '!$F41</f>
        <v/>
      </c>
      <c r="G42" s="343" t="str">
        <f>'III. Parent Ownership '!$G41</f>
        <v/>
      </c>
      <c r="H42" s="175"/>
      <c r="I42" s="175"/>
      <c r="J42" s="176"/>
      <c r="K42" s="389" t="str">
        <f t="shared" si="4"/>
        <v/>
      </c>
      <c r="L42" s="326" t="str">
        <f t="shared" si="5"/>
        <v/>
      </c>
      <c r="M42" s="329" t="str">
        <f>IF($C42="","",VLOOKUP($C42,BBA_Parent_Inputs,COLUMNS('II. Building Block Parents'!C:Q),FALSE))</f>
        <v/>
      </c>
      <c r="N42" s="329" t="str">
        <f t="shared" si="7"/>
        <v/>
      </c>
      <c r="O42" s="329" t="str">
        <f t="shared" si="8"/>
        <v/>
      </c>
      <c r="P42" s="185" t="str">
        <f t="shared" si="9"/>
        <v/>
      </c>
      <c r="Q42" s="185" t="str">
        <f>IF($C42="","",$P42+'V. Capital Requirement'!$L41*VLOOKUP($D42,AC_Scalar_Table,2,FALSE))</f>
        <v/>
      </c>
      <c r="R42" s="185" t="str">
        <f>IF($C42="","",VLOOKUP($C42,BBA_Parent_Inputs,COLUMNS('II. Building Block Parents'!C:G),FALSE))</f>
        <v/>
      </c>
      <c r="S42" s="185" t="str">
        <f>IF($C42="","",VLOOKUP($C42,BBA_Parent_Inputs,COLUMNS('II. Building Block Parents'!C:H),FALSE))</f>
        <v/>
      </c>
      <c r="T42" s="185" t="str">
        <f>IF($C42="","",MIN(0,MAX(0.625*'V. Capital Requirement'!$N41,$S42)-$R42))</f>
        <v/>
      </c>
      <c r="U42" s="185" t="str">
        <f t="shared" si="10"/>
        <v/>
      </c>
      <c r="V42" s="349"/>
      <c r="W42" s="327"/>
    </row>
    <row r="43" spans="1:23" ht="15" customHeight="1" x14ac:dyDescent="0.25">
      <c r="A43" s="152">
        <f t="shared" si="6"/>
        <v>37</v>
      </c>
      <c r="B43" s="158" t="str">
        <f>'III. Parent Ownership '!$B42</f>
        <v/>
      </c>
      <c r="C43" s="328" t="str">
        <f>'III. Parent Ownership '!$C42</f>
        <v/>
      </c>
      <c r="D43" s="239" t="str">
        <f>'III. Parent Ownership '!$D42</f>
        <v/>
      </c>
      <c r="E43" s="342" t="str">
        <f>'III. Parent Ownership '!$E42</f>
        <v/>
      </c>
      <c r="F43" s="350" t="str">
        <f>'III. Parent Ownership '!$F42</f>
        <v/>
      </c>
      <c r="G43" s="343" t="str">
        <f>'III. Parent Ownership '!$G42</f>
        <v/>
      </c>
      <c r="H43" s="175"/>
      <c r="I43" s="175"/>
      <c r="J43" s="176"/>
      <c r="K43" s="389" t="str">
        <f t="shared" si="4"/>
        <v/>
      </c>
      <c r="L43" s="326" t="str">
        <f t="shared" si="5"/>
        <v/>
      </c>
      <c r="M43" s="329" t="str">
        <f>IF($C43="","",VLOOKUP($C43,BBA_Parent_Inputs,COLUMNS('II. Building Block Parents'!C:Q),FALSE))</f>
        <v/>
      </c>
      <c r="N43" s="329" t="str">
        <f t="shared" si="7"/>
        <v/>
      </c>
      <c r="O43" s="329" t="str">
        <f t="shared" si="8"/>
        <v/>
      </c>
      <c r="P43" s="185" t="str">
        <f t="shared" si="9"/>
        <v/>
      </c>
      <c r="Q43" s="185" t="str">
        <f>IF($C43="","",$P43+'V. Capital Requirement'!$L42*VLOOKUP($D43,AC_Scalar_Table,2,FALSE))</f>
        <v/>
      </c>
      <c r="R43" s="185" t="str">
        <f>IF($C43="","",VLOOKUP($C43,BBA_Parent_Inputs,COLUMNS('II. Building Block Parents'!C:G),FALSE))</f>
        <v/>
      </c>
      <c r="S43" s="185" t="str">
        <f>IF($C43="","",VLOOKUP($C43,BBA_Parent_Inputs,COLUMNS('II. Building Block Parents'!C:H),FALSE))</f>
        <v/>
      </c>
      <c r="T43" s="185" t="str">
        <f>IF($C43="","",MIN(0,MAX(0.625*'V. Capital Requirement'!$N42,$S43)-$R43))</f>
        <v/>
      </c>
      <c r="U43" s="185" t="str">
        <f t="shared" si="10"/>
        <v/>
      </c>
      <c r="V43" s="349"/>
      <c r="W43" s="327"/>
    </row>
    <row r="44" spans="1:23" ht="15" customHeight="1" x14ac:dyDescent="0.25">
      <c r="A44" s="152">
        <f t="shared" si="6"/>
        <v>38</v>
      </c>
      <c r="B44" s="158" t="str">
        <f>'III. Parent Ownership '!$B43</f>
        <v/>
      </c>
      <c r="C44" s="328" t="str">
        <f>'III. Parent Ownership '!$C43</f>
        <v/>
      </c>
      <c r="D44" s="239" t="str">
        <f>'III. Parent Ownership '!$D43</f>
        <v/>
      </c>
      <c r="E44" s="342" t="str">
        <f>'III. Parent Ownership '!$E43</f>
        <v/>
      </c>
      <c r="F44" s="350" t="str">
        <f>'III. Parent Ownership '!$F43</f>
        <v/>
      </c>
      <c r="G44" s="343" t="str">
        <f>'III. Parent Ownership '!$G43</f>
        <v/>
      </c>
      <c r="H44" s="175"/>
      <c r="I44" s="175"/>
      <c r="J44" s="176"/>
      <c r="K44" s="389" t="str">
        <f t="shared" si="4"/>
        <v/>
      </c>
      <c r="L44" s="326" t="str">
        <f t="shared" si="5"/>
        <v/>
      </c>
      <c r="M44" s="329" t="str">
        <f>IF($C44="","",VLOOKUP($C44,BBA_Parent_Inputs,COLUMNS('II. Building Block Parents'!C:Q),FALSE))</f>
        <v/>
      </c>
      <c r="N44" s="329" t="str">
        <f t="shared" si="7"/>
        <v/>
      </c>
      <c r="O44" s="329" t="str">
        <f t="shared" si="8"/>
        <v/>
      </c>
      <c r="P44" s="185" t="str">
        <f t="shared" si="9"/>
        <v/>
      </c>
      <c r="Q44" s="185" t="str">
        <f>IF($C44="","",$P44+'V. Capital Requirement'!$L43*VLOOKUP($D44,AC_Scalar_Table,2,FALSE))</f>
        <v/>
      </c>
      <c r="R44" s="185" t="str">
        <f>IF($C44="","",VLOOKUP($C44,BBA_Parent_Inputs,COLUMNS('II. Building Block Parents'!C:G),FALSE))</f>
        <v/>
      </c>
      <c r="S44" s="185" t="str">
        <f>IF($C44="","",VLOOKUP($C44,BBA_Parent_Inputs,COLUMNS('II. Building Block Parents'!C:H),FALSE))</f>
        <v/>
      </c>
      <c r="T44" s="185" t="str">
        <f>IF($C44="","",MIN(0,MAX(0.625*'V. Capital Requirement'!$N43,$S44)-$R44))</f>
        <v/>
      </c>
      <c r="U44" s="185" t="str">
        <f t="shared" si="10"/>
        <v/>
      </c>
      <c r="V44" s="349"/>
      <c r="W44" s="327"/>
    </row>
    <row r="45" spans="1:23" ht="15" customHeight="1" x14ac:dyDescent="0.25">
      <c r="A45" s="152">
        <f t="shared" si="6"/>
        <v>39</v>
      </c>
      <c r="B45" s="158" t="str">
        <f>'III. Parent Ownership '!$B44</f>
        <v/>
      </c>
      <c r="C45" s="328" t="str">
        <f>'III. Parent Ownership '!$C44</f>
        <v/>
      </c>
      <c r="D45" s="239" t="str">
        <f>'III. Parent Ownership '!$D44</f>
        <v/>
      </c>
      <c r="E45" s="342" t="str">
        <f>'III. Parent Ownership '!$E44</f>
        <v/>
      </c>
      <c r="F45" s="350" t="str">
        <f>'III. Parent Ownership '!$F44</f>
        <v/>
      </c>
      <c r="G45" s="343" t="str">
        <f>'III. Parent Ownership '!$G44</f>
        <v/>
      </c>
      <c r="H45" s="175"/>
      <c r="I45" s="175"/>
      <c r="J45" s="176"/>
      <c r="K45" s="389" t="str">
        <f t="shared" si="4"/>
        <v/>
      </c>
      <c r="L45" s="326" t="str">
        <f t="shared" si="5"/>
        <v/>
      </c>
      <c r="M45" s="329" t="str">
        <f>IF($C45="","",VLOOKUP($C45,BBA_Parent_Inputs,COLUMNS('II. Building Block Parents'!C:Q),FALSE))</f>
        <v/>
      </c>
      <c r="N45" s="329" t="str">
        <f t="shared" si="7"/>
        <v/>
      </c>
      <c r="O45" s="329" t="str">
        <f t="shared" si="8"/>
        <v/>
      </c>
      <c r="P45" s="185" t="str">
        <f t="shared" si="9"/>
        <v/>
      </c>
      <c r="Q45" s="185" t="str">
        <f>IF($C45="","",$P45+'V. Capital Requirement'!$L44*VLOOKUP($D45,AC_Scalar_Table,2,FALSE))</f>
        <v/>
      </c>
      <c r="R45" s="185" t="str">
        <f>IF($C45="","",VLOOKUP($C45,BBA_Parent_Inputs,COLUMNS('II. Building Block Parents'!C:G),FALSE))</f>
        <v/>
      </c>
      <c r="S45" s="185" t="str">
        <f>IF($C45="","",VLOOKUP($C45,BBA_Parent_Inputs,COLUMNS('II. Building Block Parents'!C:H),FALSE))</f>
        <v/>
      </c>
      <c r="T45" s="185" t="str">
        <f>IF($C45="","",MIN(0,MAX(0.625*'V. Capital Requirement'!$N44,$S45)-$R45))</f>
        <v/>
      </c>
      <c r="U45" s="185" t="str">
        <f t="shared" si="10"/>
        <v/>
      </c>
      <c r="V45" s="349"/>
      <c r="W45" s="327"/>
    </row>
    <row r="46" spans="1:23" ht="15" customHeight="1" x14ac:dyDescent="0.25">
      <c r="A46" s="152">
        <f t="shared" si="6"/>
        <v>40</v>
      </c>
      <c r="B46" s="158" t="str">
        <f>'III. Parent Ownership '!$B45</f>
        <v/>
      </c>
      <c r="C46" s="328" t="str">
        <f>'III. Parent Ownership '!$C45</f>
        <v/>
      </c>
      <c r="D46" s="239" t="str">
        <f>'III. Parent Ownership '!$D45</f>
        <v/>
      </c>
      <c r="E46" s="342" t="str">
        <f>'III. Parent Ownership '!$E45</f>
        <v/>
      </c>
      <c r="F46" s="350" t="str">
        <f>'III. Parent Ownership '!$F45</f>
        <v/>
      </c>
      <c r="G46" s="343" t="str">
        <f>'III. Parent Ownership '!$G45</f>
        <v/>
      </c>
      <c r="H46" s="175"/>
      <c r="I46" s="175"/>
      <c r="J46" s="176"/>
      <c r="K46" s="389" t="str">
        <f t="shared" si="4"/>
        <v/>
      </c>
      <c r="L46" s="326" t="str">
        <f t="shared" si="5"/>
        <v/>
      </c>
      <c r="M46" s="329" t="str">
        <f>IF($C46="","",VLOOKUP($C46,BBA_Parent_Inputs,COLUMNS('II. Building Block Parents'!C:Q),FALSE))</f>
        <v/>
      </c>
      <c r="N46" s="329" t="str">
        <f t="shared" si="7"/>
        <v/>
      </c>
      <c r="O46" s="329" t="str">
        <f t="shared" si="8"/>
        <v/>
      </c>
      <c r="P46" s="185" t="str">
        <f t="shared" si="9"/>
        <v/>
      </c>
      <c r="Q46" s="185" t="str">
        <f>IF($C46="","",$P46+'V. Capital Requirement'!$L45*VLOOKUP($D46,AC_Scalar_Table,2,FALSE))</f>
        <v/>
      </c>
      <c r="R46" s="185" t="str">
        <f>IF($C46="","",VLOOKUP($C46,BBA_Parent_Inputs,COLUMNS('II. Building Block Parents'!C:G),FALSE))</f>
        <v/>
      </c>
      <c r="S46" s="185" t="str">
        <f>IF($C46="","",VLOOKUP($C46,BBA_Parent_Inputs,COLUMNS('II. Building Block Parents'!C:H),FALSE))</f>
        <v/>
      </c>
      <c r="T46" s="185" t="str">
        <f>IF($C46="","",MIN(0,MAX(0.625*'V. Capital Requirement'!$N45,$S46)-$R46))</f>
        <v/>
      </c>
      <c r="U46" s="185" t="str">
        <f t="shared" si="10"/>
        <v/>
      </c>
      <c r="V46" s="349"/>
      <c r="W46" s="327"/>
    </row>
    <row r="47" spans="1:23" ht="15" customHeight="1" x14ac:dyDescent="0.25">
      <c r="A47" s="152">
        <f t="shared" si="6"/>
        <v>41</v>
      </c>
      <c r="B47" s="158" t="str">
        <f>'III. Parent Ownership '!$B46</f>
        <v/>
      </c>
      <c r="C47" s="328" t="str">
        <f>'III. Parent Ownership '!$C46</f>
        <v/>
      </c>
      <c r="D47" s="239" t="str">
        <f>'III. Parent Ownership '!$D46</f>
        <v/>
      </c>
      <c r="E47" s="342" t="str">
        <f>'III. Parent Ownership '!$E46</f>
        <v/>
      </c>
      <c r="F47" s="350" t="str">
        <f>'III. Parent Ownership '!$F46</f>
        <v/>
      </c>
      <c r="G47" s="343" t="str">
        <f>'III. Parent Ownership '!$G46</f>
        <v/>
      </c>
      <c r="H47" s="175"/>
      <c r="I47" s="175"/>
      <c r="J47" s="176"/>
      <c r="K47" s="389" t="str">
        <f t="shared" si="4"/>
        <v/>
      </c>
      <c r="L47" s="326" t="str">
        <f t="shared" si="5"/>
        <v/>
      </c>
      <c r="M47" s="329" t="str">
        <f>IF($C47="","",VLOOKUP($C47,BBA_Parent_Inputs,COLUMNS('II. Building Block Parents'!C:Q),FALSE))</f>
        <v/>
      </c>
      <c r="N47" s="329" t="str">
        <f t="shared" si="7"/>
        <v/>
      </c>
      <c r="O47" s="329" t="str">
        <f t="shared" si="8"/>
        <v/>
      </c>
      <c r="P47" s="185" t="str">
        <f t="shared" si="9"/>
        <v/>
      </c>
      <c r="Q47" s="185" t="str">
        <f>IF($C47="","",$P47+'V. Capital Requirement'!$L46*VLOOKUP($D47,AC_Scalar_Table,2,FALSE))</f>
        <v/>
      </c>
      <c r="R47" s="185" t="str">
        <f>IF($C47="","",VLOOKUP($C47,BBA_Parent_Inputs,COLUMNS('II. Building Block Parents'!C:G),FALSE))</f>
        <v/>
      </c>
      <c r="S47" s="185" t="str">
        <f>IF($C47="","",VLOOKUP($C47,BBA_Parent_Inputs,COLUMNS('II. Building Block Parents'!C:H),FALSE))</f>
        <v/>
      </c>
      <c r="T47" s="185" t="str">
        <f>IF($C47="","",MIN(0,MAX(0.625*'V. Capital Requirement'!$N46,$S47)-$R47))</f>
        <v/>
      </c>
      <c r="U47" s="185" t="str">
        <f t="shared" si="10"/>
        <v/>
      </c>
      <c r="V47" s="349"/>
      <c r="W47" s="327"/>
    </row>
    <row r="48" spans="1:23" ht="15" customHeight="1" x14ac:dyDescent="0.25">
      <c r="A48" s="152">
        <f t="shared" si="6"/>
        <v>42</v>
      </c>
      <c r="B48" s="158" t="str">
        <f>'III. Parent Ownership '!$B47</f>
        <v/>
      </c>
      <c r="C48" s="328" t="str">
        <f>'III. Parent Ownership '!$C47</f>
        <v/>
      </c>
      <c r="D48" s="239" t="str">
        <f>'III. Parent Ownership '!$D47</f>
        <v/>
      </c>
      <c r="E48" s="342" t="str">
        <f>'III. Parent Ownership '!$E47</f>
        <v/>
      </c>
      <c r="F48" s="350" t="str">
        <f>'III. Parent Ownership '!$F47</f>
        <v/>
      </c>
      <c r="G48" s="343" t="str">
        <f>'III. Parent Ownership '!$G47</f>
        <v/>
      </c>
      <c r="H48" s="175"/>
      <c r="I48" s="175"/>
      <c r="J48" s="176"/>
      <c r="K48" s="389" t="str">
        <f t="shared" si="4"/>
        <v/>
      </c>
      <c r="L48" s="326" t="str">
        <f t="shared" si="5"/>
        <v/>
      </c>
      <c r="M48" s="329" t="str">
        <f>IF($C48="","",VLOOKUP($C48,BBA_Parent_Inputs,COLUMNS('II. Building Block Parents'!C:Q),FALSE))</f>
        <v/>
      </c>
      <c r="N48" s="329" t="str">
        <f t="shared" si="7"/>
        <v/>
      </c>
      <c r="O48" s="329" t="str">
        <f t="shared" si="8"/>
        <v/>
      </c>
      <c r="P48" s="185" t="str">
        <f t="shared" si="9"/>
        <v/>
      </c>
      <c r="Q48" s="185" t="str">
        <f>IF($C48="","",$P48+'V. Capital Requirement'!$L47*VLOOKUP($D48,AC_Scalar_Table,2,FALSE))</f>
        <v/>
      </c>
      <c r="R48" s="185" t="str">
        <f>IF($C48="","",VLOOKUP($C48,BBA_Parent_Inputs,COLUMNS('II. Building Block Parents'!C:G),FALSE))</f>
        <v/>
      </c>
      <c r="S48" s="185" t="str">
        <f>IF($C48="","",VLOOKUP($C48,BBA_Parent_Inputs,COLUMNS('II. Building Block Parents'!C:H),FALSE))</f>
        <v/>
      </c>
      <c r="T48" s="185" t="str">
        <f>IF($C48="","",MIN(0,MAX(0.625*'V. Capital Requirement'!$N47,$S48)-$R48))</f>
        <v/>
      </c>
      <c r="U48" s="185" t="str">
        <f t="shared" si="10"/>
        <v/>
      </c>
      <c r="V48" s="349"/>
    </row>
    <row r="49" spans="1:22" ht="15" customHeight="1" x14ac:dyDescent="0.25">
      <c r="A49" s="152">
        <f t="shared" si="6"/>
        <v>43</v>
      </c>
      <c r="B49" s="158" t="str">
        <f>'III. Parent Ownership '!$B48</f>
        <v/>
      </c>
      <c r="C49" s="328" t="str">
        <f>'III. Parent Ownership '!$C48</f>
        <v/>
      </c>
      <c r="D49" s="239" t="str">
        <f>'III. Parent Ownership '!$D48</f>
        <v/>
      </c>
      <c r="E49" s="342" t="str">
        <f>'III. Parent Ownership '!$E48</f>
        <v/>
      </c>
      <c r="F49" s="350" t="str">
        <f>'III. Parent Ownership '!$F48</f>
        <v/>
      </c>
      <c r="G49" s="343" t="str">
        <f>'III. Parent Ownership '!$G48</f>
        <v/>
      </c>
      <c r="H49" s="175"/>
      <c r="I49" s="175"/>
      <c r="J49" s="176"/>
      <c r="K49" s="389" t="str">
        <f t="shared" si="4"/>
        <v/>
      </c>
      <c r="L49" s="326" t="str">
        <f t="shared" si="5"/>
        <v/>
      </c>
      <c r="M49" s="329" t="str">
        <f>IF($C49="","",VLOOKUP($C49,BBA_Parent_Inputs,COLUMNS('II. Building Block Parents'!C:Q),FALSE))</f>
        <v/>
      </c>
      <c r="N49" s="329" t="str">
        <f t="shared" si="7"/>
        <v/>
      </c>
      <c r="O49" s="329" t="str">
        <f t="shared" si="8"/>
        <v/>
      </c>
      <c r="P49" s="185" t="str">
        <f t="shared" si="9"/>
        <v/>
      </c>
      <c r="Q49" s="185" t="str">
        <f>IF($C49="","",$P49+'V. Capital Requirement'!$L48*VLOOKUP($D49,AC_Scalar_Table,2,FALSE))</f>
        <v/>
      </c>
      <c r="R49" s="185" t="str">
        <f>IF($C49="","",VLOOKUP($C49,BBA_Parent_Inputs,COLUMNS('II. Building Block Parents'!C:G),FALSE))</f>
        <v/>
      </c>
      <c r="S49" s="185" t="str">
        <f>IF($C49="","",VLOOKUP($C49,BBA_Parent_Inputs,COLUMNS('II. Building Block Parents'!C:H),FALSE))</f>
        <v/>
      </c>
      <c r="T49" s="185" t="str">
        <f>IF($C49="","",MIN(0,MAX(0.625*'V. Capital Requirement'!$N48,$S49)-$R49))</f>
        <v/>
      </c>
      <c r="U49" s="185" t="str">
        <f t="shared" si="10"/>
        <v/>
      </c>
      <c r="V49" s="349"/>
    </row>
    <row r="50" spans="1:22" ht="15" customHeight="1" x14ac:dyDescent="0.25">
      <c r="A50" s="152">
        <f t="shared" si="6"/>
        <v>44</v>
      </c>
      <c r="B50" s="158" t="str">
        <f>'III. Parent Ownership '!$B49</f>
        <v/>
      </c>
      <c r="C50" s="328" t="str">
        <f>'III. Parent Ownership '!$C49</f>
        <v/>
      </c>
      <c r="D50" s="239" t="str">
        <f>'III. Parent Ownership '!$D49</f>
        <v/>
      </c>
      <c r="E50" s="342" t="str">
        <f>'III. Parent Ownership '!$E49</f>
        <v/>
      </c>
      <c r="F50" s="350" t="str">
        <f>'III. Parent Ownership '!$F49</f>
        <v/>
      </c>
      <c r="G50" s="343" t="str">
        <f>'III. Parent Ownership '!$G49</f>
        <v/>
      </c>
      <c r="H50" s="175"/>
      <c r="I50" s="175"/>
      <c r="J50" s="176"/>
      <c r="K50" s="389" t="str">
        <f t="shared" si="4"/>
        <v/>
      </c>
      <c r="L50" s="326" t="str">
        <f t="shared" si="5"/>
        <v/>
      </c>
      <c r="M50" s="329" t="str">
        <f>IF($C50="","",VLOOKUP($C50,BBA_Parent_Inputs,COLUMNS('II. Building Block Parents'!C:Q),FALSE))</f>
        <v/>
      </c>
      <c r="N50" s="329" t="str">
        <f t="shared" si="7"/>
        <v/>
      </c>
      <c r="O50" s="329" t="str">
        <f t="shared" si="8"/>
        <v/>
      </c>
      <c r="P50" s="185" t="str">
        <f t="shared" si="9"/>
        <v/>
      </c>
      <c r="Q50" s="185" t="str">
        <f>IF($C50="","",$P50+'V. Capital Requirement'!$L49*VLOOKUP($D50,AC_Scalar_Table,2,FALSE))</f>
        <v/>
      </c>
      <c r="R50" s="185" t="str">
        <f>IF($C50="","",VLOOKUP($C50,BBA_Parent_Inputs,COLUMNS('II. Building Block Parents'!C:G),FALSE))</f>
        <v/>
      </c>
      <c r="S50" s="185" t="str">
        <f>IF($C50="","",VLOOKUP($C50,BBA_Parent_Inputs,COLUMNS('II. Building Block Parents'!C:H),FALSE))</f>
        <v/>
      </c>
      <c r="T50" s="185" t="str">
        <f>IF($C50="","",MIN(0,MAX(0.625*'V. Capital Requirement'!$N49,$S50)-$R50))</f>
        <v/>
      </c>
      <c r="U50" s="185" t="str">
        <f t="shared" si="10"/>
        <v/>
      </c>
      <c r="V50" s="349"/>
    </row>
    <row r="51" spans="1:22" ht="15" customHeight="1" x14ac:dyDescent="0.25">
      <c r="A51" s="152">
        <f t="shared" si="6"/>
        <v>45</v>
      </c>
      <c r="B51" s="158" t="str">
        <f>'III. Parent Ownership '!$B50</f>
        <v/>
      </c>
      <c r="C51" s="328" t="str">
        <f>'III. Parent Ownership '!$C50</f>
        <v/>
      </c>
      <c r="D51" s="239" t="str">
        <f>'III. Parent Ownership '!$D50</f>
        <v/>
      </c>
      <c r="E51" s="342" t="str">
        <f>'III. Parent Ownership '!$E50</f>
        <v/>
      </c>
      <c r="F51" s="350" t="str">
        <f>'III. Parent Ownership '!$F50</f>
        <v/>
      </c>
      <c r="G51" s="343" t="str">
        <f>'III. Parent Ownership '!$G50</f>
        <v/>
      </c>
      <c r="H51" s="175"/>
      <c r="I51" s="175"/>
      <c r="J51" s="176"/>
      <c r="K51" s="389" t="str">
        <f t="shared" si="4"/>
        <v/>
      </c>
      <c r="L51" s="326" t="str">
        <f t="shared" si="5"/>
        <v/>
      </c>
      <c r="M51" s="329" t="str">
        <f>IF($C51="","",VLOOKUP($C51,BBA_Parent_Inputs,COLUMNS('II. Building Block Parents'!C:Q),FALSE))</f>
        <v/>
      </c>
      <c r="N51" s="329" t="str">
        <f t="shared" si="7"/>
        <v/>
      </c>
      <c r="O51" s="329" t="str">
        <f t="shared" si="8"/>
        <v/>
      </c>
      <c r="P51" s="185" t="str">
        <f t="shared" si="9"/>
        <v/>
      </c>
      <c r="Q51" s="185" t="str">
        <f>IF($C51="","",$P51+'V. Capital Requirement'!$L50*VLOOKUP($D51,AC_Scalar_Table,2,FALSE))</f>
        <v/>
      </c>
      <c r="R51" s="185" t="str">
        <f>IF($C51="","",VLOOKUP($C51,BBA_Parent_Inputs,COLUMNS('II. Building Block Parents'!C:G),FALSE))</f>
        <v/>
      </c>
      <c r="S51" s="185" t="str">
        <f>IF($C51="","",VLOOKUP($C51,BBA_Parent_Inputs,COLUMNS('II. Building Block Parents'!C:H),FALSE))</f>
        <v/>
      </c>
      <c r="T51" s="185" t="str">
        <f>IF($C51="","",MIN(0,MAX(0.625*'V. Capital Requirement'!$N50,$S51)-$R51))</f>
        <v/>
      </c>
      <c r="U51" s="185" t="str">
        <f t="shared" si="10"/>
        <v/>
      </c>
      <c r="V51" s="349"/>
    </row>
    <row r="52" spans="1:22" ht="15" customHeight="1" x14ac:dyDescent="0.25">
      <c r="A52" s="152">
        <f t="shared" si="6"/>
        <v>46</v>
      </c>
      <c r="B52" s="158" t="str">
        <f>'III. Parent Ownership '!$B51</f>
        <v/>
      </c>
      <c r="C52" s="328" t="str">
        <f>'III. Parent Ownership '!$C51</f>
        <v/>
      </c>
      <c r="D52" s="239" t="str">
        <f>'III. Parent Ownership '!$D51</f>
        <v/>
      </c>
      <c r="E52" s="342" t="str">
        <f>'III. Parent Ownership '!$E51</f>
        <v/>
      </c>
      <c r="F52" s="350" t="str">
        <f>'III. Parent Ownership '!$F51</f>
        <v/>
      </c>
      <c r="G52" s="343" t="str">
        <f>'III. Parent Ownership '!$G51</f>
        <v/>
      </c>
      <c r="H52" s="175"/>
      <c r="I52" s="175"/>
      <c r="J52" s="176"/>
      <c r="K52" s="389" t="str">
        <f t="shared" si="4"/>
        <v/>
      </c>
      <c r="L52" s="326" t="str">
        <f t="shared" si="5"/>
        <v/>
      </c>
      <c r="M52" s="329" t="str">
        <f>IF($C52="","",VLOOKUP($C52,BBA_Parent_Inputs,COLUMNS('II. Building Block Parents'!C:Q),FALSE))</f>
        <v/>
      </c>
      <c r="N52" s="329" t="str">
        <f t="shared" si="7"/>
        <v/>
      </c>
      <c r="O52" s="329" t="str">
        <f t="shared" si="8"/>
        <v/>
      </c>
      <c r="P52" s="185" t="str">
        <f t="shared" si="9"/>
        <v/>
      </c>
      <c r="Q52" s="185" t="str">
        <f>IF($C52="","",$P52+'V. Capital Requirement'!$L51*VLOOKUP($D52,AC_Scalar_Table,2,FALSE))</f>
        <v/>
      </c>
      <c r="R52" s="185" t="str">
        <f>IF($C52="","",VLOOKUP($C52,BBA_Parent_Inputs,COLUMNS('II. Building Block Parents'!C:G),FALSE))</f>
        <v/>
      </c>
      <c r="S52" s="185" t="str">
        <f>IF($C52="","",VLOOKUP($C52,BBA_Parent_Inputs,COLUMNS('II. Building Block Parents'!C:H),FALSE))</f>
        <v/>
      </c>
      <c r="T52" s="185" t="str">
        <f>IF($C52="","",MIN(0,MAX(0.625*'V. Capital Requirement'!$N51,$S52)-$R52))</f>
        <v/>
      </c>
      <c r="U52" s="185" t="str">
        <f t="shared" si="10"/>
        <v/>
      </c>
      <c r="V52" s="349"/>
    </row>
    <row r="53" spans="1:22" ht="15" customHeight="1" x14ac:dyDescent="0.25">
      <c r="A53" s="152">
        <f t="shared" si="6"/>
        <v>47</v>
      </c>
      <c r="B53" s="158" t="str">
        <f>'III. Parent Ownership '!$B52</f>
        <v/>
      </c>
      <c r="C53" s="328" t="str">
        <f>'III. Parent Ownership '!$C52</f>
        <v/>
      </c>
      <c r="D53" s="239" t="str">
        <f>'III. Parent Ownership '!$D52</f>
        <v/>
      </c>
      <c r="E53" s="342" t="str">
        <f>'III. Parent Ownership '!$E52</f>
        <v/>
      </c>
      <c r="F53" s="350" t="str">
        <f>'III. Parent Ownership '!$F52</f>
        <v/>
      </c>
      <c r="G53" s="343" t="str">
        <f>'III. Parent Ownership '!$G52</f>
        <v/>
      </c>
      <c r="H53" s="175"/>
      <c r="I53" s="175"/>
      <c r="J53" s="176"/>
      <c r="K53" s="389" t="str">
        <f t="shared" si="4"/>
        <v/>
      </c>
      <c r="L53" s="326" t="str">
        <f t="shared" si="5"/>
        <v/>
      </c>
      <c r="M53" s="329" t="str">
        <f>IF($C53="","",VLOOKUP($C53,BBA_Parent_Inputs,COLUMNS('II. Building Block Parents'!C:Q),FALSE))</f>
        <v/>
      </c>
      <c r="N53" s="329" t="str">
        <f t="shared" si="7"/>
        <v/>
      </c>
      <c r="O53" s="329" t="str">
        <f t="shared" si="8"/>
        <v/>
      </c>
      <c r="P53" s="185" t="str">
        <f t="shared" si="9"/>
        <v/>
      </c>
      <c r="Q53" s="185" t="str">
        <f>IF($C53="","",$P53+'V. Capital Requirement'!$L52*VLOOKUP($D53,AC_Scalar_Table,2,FALSE))</f>
        <v/>
      </c>
      <c r="R53" s="185" t="str">
        <f>IF($C53="","",VLOOKUP($C53,BBA_Parent_Inputs,COLUMNS('II. Building Block Parents'!C:G),FALSE))</f>
        <v/>
      </c>
      <c r="S53" s="185" t="str">
        <f>IF($C53="","",VLOOKUP($C53,BBA_Parent_Inputs,COLUMNS('II. Building Block Parents'!C:H),FALSE))</f>
        <v/>
      </c>
      <c r="T53" s="185" t="str">
        <f>IF($C53="","",MIN(0,MAX(0.625*'V. Capital Requirement'!$N52,$S53)-$R53))</f>
        <v/>
      </c>
      <c r="U53" s="185" t="str">
        <f t="shared" si="10"/>
        <v/>
      </c>
      <c r="V53" s="349"/>
    </row>
    <row r="54" spans="1:22" ht="15" customHeight="1" x14ac:dyDescent="0.25">
      <c r="A54" s="152">
        <f t="shared" si="6"/>
        <v>48</v>
      </c>
      <c r="B54" s="158" t="str">
        <f>'III. Parent Ownership '!$B53</f>
        <v/>
      </c>
      <c r="C54" s="328" t="str">
        <f>'III. Parent Ownership '!$C53</f>
        <v/>
      </c>
      <c r="D54" s="239" t="str">
        <f>'III. Parent Ownership '!$D53</f>
        <v/>
      </c>
      <c r="E54" s="342" t="str">
        <f>'III. Parent Ownership '!$E53</f>
        <v/>
      </c>
      <c r="F54" s="350" t="str">
        <f>'III. Parent Ownership '!$F53</f>
        <v/>
      </c>
      <c r="G54" s="343" t="str">
        <f>'III. Parent Ownership '!$G53</f>
        <v/>
      </c>
      <c r="H54" s="175"/>
      <c r="I54" s="175"/>
      <c r="J54" s="176"/>
      <c r="K54" s="389" t="str">
        <f t="shared" si="4"/>
        <v/>
      </c>
      <c r="L54" s="326" t="str">
        <f t="shared" si="5"/>
        <v/>
      </c>
      <c r="M54" s="329" t="str">
        <f>IF($C54="","",VLOOKUP($C54,BBA_Parent_Inputs,COLUMNS('II. Building Block Parents'!C:Q),FALSE))</f>
        <v/>
      </c>
      <c r="N54" s="329" t="str">
        <f t="shared" si="7"/>
        <v/>
      </c>
      <c r="O54" s="329" t="str">
        <f t="shared" si="8"/>
        <v/>
      </c>
      <c r="P54" s="185" t="str">
        <f t="shared" si="9"/>
        <v/>
      </c>
      <c r="Q54" s="185" t="str">
        <f>IF($C54="","",$P54+'V. Capital Requirement'!$L53*VLOOKUP($D54,AC_Scalar_Table,2,FALSE))</f>
        <v/>
      </c>
      <c r="R54" s="185" t="str">
        <f>IF($C54="","",VLOOKUP($C54,BBA_Parent_Inputs,COLUMNS('II. Building Block Parents'!C:G),FALSE))</f>
        <v/>
      </c>
      <c r="S54" s="185" t="str">
        <f>IF($C54="","",VLOOKUP($C54,BBA_Parent_Inputs,COLUMNS('II. Building Block Parents'!C:H),FALSE))</f>
        <v/>
      </c>
      <c r="T54" s="185" t="str">
        <f>IF($C54="","",MIN(0,MAX(0.625*'V. Capital Requirement'!$N53,$S54)-$R54))</f>
        <v/>
      </c>
      <c r="U54" s="185" t="str">
        <f t="shared" si="10"/>
        <v/>
      </c>
      <c r="V54" s="349"/>
    </row>
    <row r="55" spans="1:22" ht="15" customHeight="1" x14ac:dyDescent="0.25">
      <c r="A55" s="152">
        <f t="shared" si="6"/>
        <v>49</v>
      </c>
      <c r="B55" s="158" t="str">
        <f>'III. Parent Ownership '!$B54</f>
        <v/>
      </c>
      <c r="C55" s="328" t="str">
        <f>'III. Parent Ownership '!$C54</f>
        <v/>
      </c>
      <c r="D55" s="239" t="str">
        <f>'III. Parent Ownership '!$D54</f>
        <v/>
      </c>
      <c r="E55" s="342" t="str">
        <f>'III. Parent Ownership '!$E54</f>
        <v/>
      </c>
      <c r="F55" s="350" t="str">
        <f>'III. Parent Ownership '!$F54</f>
        <v/>
      </c>
      <c r="G55" s="343" t="str">
        <f>'III. Parent Ownership '!$G54</f>
        <v/>
      </c>
      <c r="H55" s="175"/>
      <c r="I55" s="175"/>
      <c r="J55" s="176"/>
      <c r="K55" s="389" t="str">
        <f t="shared" si="4"/>
        <v/>
      </c>
      <c r="L55" s="326" t="str">
        <f t="shared" si="5"/>
        <v/>
      </c>
      <c r="M55" s="329" t="str">
        <f>IF($C55="","",VLOOKUP($C55,BBA_Parent_Inputs,COLUMNS('II. Building Block Parents'!C:Q),FALSE))</f>
        <v/>
      </c>
      <c r="N55" s="329" t="str">
        <f t="shared" si="7"/>
        <v/>
      </c>
      <c r="O55" s="329" t="str">
        <f t="shared" si="8"/>
        <v/>
      </c>
      <c r="P55" s="185" t="str">
        <f t="shared" si="9"/>
        <v/>
      </c>
      <c r="Q55" s="185" t="str">
        <f>IF($C55="","",$P55+'V. Capital Requirement'!$L54*VLOOKUP($D55,AC_Scalar_Table,2,FALSE))</f>
        <v/>
      </c>
      <c r="R55" s="185" t="str">
        <f>IF($C55="","",VLOOKUP($C55,BBA_Parent_Inputs,COLUMNS('II. Building Block Parents'!C:G),FALSE))</f>
        <v/>
      </c>
      <c r="S55" s="185" t="str">
        <f>IF($C55="","",VLOOKUP($C55,BBA_Parent_Inputs,COLUMNS('II. Building Block Parents'!C:H),FALSE))</f>
        <v/>
      </c>
      <c r="T55" s="185" t="str">
        <f>IF($C55="","",MIN(0,MAX(0.625*'V. Capital Requirement'!$N54,$S55)-$R55))</f>
        <v/>
      </c>
      <c r="U55" s="185" t="str">
        <f t="shared" si="10"/>
        <v/>
      </c>
      <c r="V55" s="349"/>
    </row>
    <row r="56" spans="1:22" ht="15" customHeight="1" x14ac:dyDescent="0.25">
      <c r="A56" s="160">
        <f t="shared" si="6"/>
        <v>50</v>
      </c>
      <c r="B56" s="162" t="str">
        <f>'III. Parent Ownership '!$B55</f>
        <v/>
      </c>
      <c r="C56" s="163" t="str">
        <f>'III. Parent Ownership '!$C55</f>
        <v/>
      </c>
      <c r="D56" s="240" t="str">
        <f>'III. Parent Ownership '!$D55</f>
        <v/>
      </c>
      <c r="E56" s="344" t="str">
        <f>'III. Parent Ownership '!$E55</f>
        <v/>
      </c>
      <c r="F56" s="351" t="str">
        <f>'III. Parent Ownership '!$F55</f>
        <v/>
      </c>
      <c r="G56" s="345" t="str">
        <f>'III. Parent Ownership '!$G55</f>
        <v/>
      </c>
      <c r="H56" s="178"/>
      <c r="I56" s="178"/>
      <c r="J56" s="179"/>
      <c r="K56" s="390" t="str">
        <f t="shared" si="4"/>
        <v/>
      </c>
      <c r="L56" s="336" t="str">
        <f t="shared" si="5"/>
        <v/>
      </c>
      <c r="M56" s="333" t="str">
        <f>IF($C56="","",VLOOKUP($C56,BBA_Parent_Inputs,COLUMNS('II. Building Block Parents'!C:Q),FALSE))</f>
        <v/>
      </c>
      <c r="N56" s="333" t="str">
        <f t="shared" si="7"/>
        <v/>
      </c>
      <c r="O56" s="333" t="str">
        <f t="shared" si="8"/>
        <v/>
      </c>
      <c r="P56" s="188" t="str">
        <f t="shared" si="9"/>
        <v/>
      </c>
      <c r="Q56" s="188" t="str">
        <f>IF($C56="","",$P56+'V. Capital Requirement'!$L55*VLOOKUP($D56,AC_Scalar_Table,2,FALSE))</f>
        <v/>
      </c>
      <c r="R56" s="188" t="str">
        <f>IF($C56="","",VLOOKUP($C56,BBA_Parent_Inputs,COLUMNS('II. Building Block Parents'!C:G),FALSE))</f>
        <v/>
      </c>
      <c r="S56" s="188" t="str">
        <f>IF($C56="","",VLOOKUP($C56,BBA_Parent_Inputs,COLUMNS('II. Building Block Parents'!C:H),FALSE))</f>
        <v/>
      </c>
      <c r="T56" s="188" t="str">
        <f>IF($C56="","",MIN(0,MAX(0.625*'V. Capital Requirement'!$N55,$S56)-$R56))</f>
        <v/>
      </c>
      <c r="U56" s="188" t="str">
        <f t="shared" si="10"/>
        <v/>
      </c>
      <c r="V56" s="349"/>
    </row>
    <row r="57" spans="1:22" x14ac:dyDescent="0.25"/>
    <row r="58" spans="1:22" x14ac:dyDescent="0.25">
      <c r="P58" s="352"/>
      <c r="Q58" s="352"/>
      <c r="R58" s="352"/>
      <c r="S58" s="353"/>
    </row>
    <row r="59" spans="1:22" x14ac:dyDescent="0.25">
      <c r="P59" s="354"/>
      <c r="Q59" s="355" t="s">
        <v>277</v>
      </c>
      <c r="R59" s="356">
        <f>SUM($R$7:$R$56)</f>
        <v>0</v>
      </c>
      <c r="S59" s="357"/>
    </row>
    <row r="60" spans="1:22" x14ac:dyDescent="0.25">
      <c r="P60" s="358"/>
      <c r="Q60" s="359" t="s">
        <v>278</v>
      </c>
      <c r="R60" s="360">
        <f>SUMIF('XII. Capital Instruments'!$AD$6:$AD$55,"Tier 2",'XII. Capital Instruments'!$I$6:$I$55)</f>
        <v>0</v>
      </c>
      <c r="S60" s="357"/>
    </row>
    <row r="61" spans="1:22" ht="13" x14ac:dyDescent="0.3">
      <c r="P61" s="354"/>
      <c r="Q61" s="361" t="s">
        <v>276</v>
      </c>
      <c r="R61" s="362">
        <f>R59-R60</f>
        <v>0</v>
      </c>
      <c r="S61" s="357"/>
    </row>
    <row r="62" spans="1:22" x14ac:dyDescent="0.25">
      <c r="P62" s="358"/>
      <c r="Q62" s="358"/>
      <c r="R62" s="358"/>
      <c r="S62" s="363"/>
    </row>
    <row r="63" spans="1:22" x14ac:dyDescent="0.25"/>
    <row r="64" spans="1:22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</sheetData>
  <sheetProtection algorithmName="SHA-512" hashValue="Qlv+5cduDkzKqK3oBaZsxEvQfz291hi6I3Hb/EibYawRuFVECWCxA5TwaczMJAAm0t5BhaAmDFcFxF5VJrgTJw==" saltValue="ixMPl6Jyrr1Ki+EVo18T0w==" spinCount="100000" sheet="1" objects="1" scenarios="1" autoFilter="0"/>
  <mergeCells count="1">
    <mergeCell ref="H4:K4"/>
  </mergeCells>
  <conditionalFormatting sqref="B7:G56 K7:U56">
    <cfRule type="expression" dxfId="24" priority="2">
      <formula>MOD(ROW(),2)=1</formula>
    </cfRule>
  </conditionalFormatting>
  <conditionalFormatting sqref="H7:J56">
    <cfRule type="expression" dxfId="23" priority="4">
      <formula>MOD(ROW(),2)=1</formula>
    </cfRule>
    <cfRule type="expression" dxfId="22" priority="1" stopIfTrue="1">
      <formula>AND(NOT($B7=""),ISBLANK(H7))</formula>
    </cfRule>
  </conditionalFormatting>
  <printOptions horizontalCentered="1" verticalCentered="1"/>
  <pageMargins left="0.7" right="0.7" top="0.75" bottom="0.75" header="0.3" footer="0.3"/>
  <pageSetup paperSize="5" scale="52" fitToWidth="2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colBreaks count="1" manualBreakCount="1">
    <brk id="11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/>
    <pageSetUpPr fitToPage="1"/>
  </sheetPr>
  <dimension ref="A1:Q1013"/>
  <sheetViews>
    <sheetView showGridLines="0" zoomScale="70" zoomScaleNormal="70" zoomScaleSheetLayoutView="70" workbookViewId="0"/>
  </sheetViews>
  <sheetFormatPr defaultColWidth="9" defaultRowHeight="12.5" zeroHeight="1" x14ac:dyDescent="0.25"/>
  <cols>
    <col min="1" max="1" width="10.25" style="140" customWidth="1"/>
    <col min="2" max="2" width="10.58203125" style="140" customWidth="1"/>
    <col min="3" max="3" width="45.58203125" style="140" customWidth="1"/>
    <col min="4" max="4" width="26.33203125" style="141" bestFit="1" customWidth="1"/>
    <col min="5" max="6" width="45.58203125" style="140" customWidth="1"/>
    <col min="7" max="7" width="27.58203125" style="141" bestFit="1" customWidth="1"/>
    <col min="8" max="8" width="13.58203125" style="337" customWidth="1"/>
    <col min="9" max="9" width="13.58203125" style="140" customWidth="1"/>
    <col min="10" max="10" width="16.08203125" style="140" customWidth="1"/>
    <col min="11" max="11" width="13.58203125" style="140" customWidth="1"/>
    <col min="12" max="12" width="15.58203125" style="143" customWidth="1"/>
    <col min="13" max="13" width="17.58203125" style="140" customWidth="1"/>
    <col min="14" max="14" width="18.58203125" style="140" customWidth="1"/>
    <col min="15" max="16" width="9" style="140"/>
    <col min="17" max="17" width="12.08203125" style="140" bestFit="1" customWidth="1"/>
    <col min="18" max="16384" width="9" style="140"/>
  </cols>
  <sheetData>
    <row r="1" spans="1:17" ht="23" x14ac:dyDescent="0.5">
      <c r="A1" s="139" t="str">
        <f>Index!A1</f>
        <v>Capital Requirements for Board-regulated Institutions Significantly Engaged in Insurance Activities</v>
      </c>
    </row>
    <row r="2" spans="1:17" ht="18" customHeight="1" x14ac:dyDescent="0.4">
      <c r="A2" s="144"/>
    </row>
    <row r="3" spans="1:17" ht="18" customHeight="1" x14ac:dyDescent="0.4">
      <c r="A3" s="144" t="s">
        <v>251</v>
      </c>
    </row>
    <row r="4" spans="1:17" ht="75.75" customHeight="1" x14ac:dyDescent="0.3">
      <c r="A4" s="150" t="s">
        <v>47</v>
      </c>
      <c r="B4" s="150" t="s">
        <v>267</v>
      </c>
      <c r="C4" s="68" t="s">
        <v>84</v>
      </c>
      <c r="D4" s="68" t="s">
        <v>301</v>
      </c>
      <c r="E4" s="68" t="s">
        <v>62</v>
      </c>
      <c r="F4" s="68" t="s">
        <v>336</v>
      </c>
      <c r="G4" s="69" t="s">
        <v>338</v>
      </c>
      <c r="H4" s="68" t="s">
        <v>300</v>
      </c>
      <c r="I4" s="68" t="s">
        <v>341</v>
      </c>
      <c r="J4" s="69" t="s">
        <v>386</v>
      </c>
      <c r="K4" s="68" t="s">
        <v>292</v>
      </c>
      <c r="L4" s="69" t="s">
        <v>385</v>
      </c>
      <c r="M4" s="232" t="s">
        <v>383</v>
      </c>
      <c r="N4" s="183" t="s">
        <v>384</v>
      </c>
    </row>
    <row r="5" spans="1:17" s="311" customFormat="1" ht="15" customHeight="1" x14ac:dyDescent="0.3">
      <c r="A5" s="184" t="s">
        <v>12</v>
      </c>
      <c r="B5" s="184" t="s">
        <v>13</v>
      </c>
      <c r="C5" s="70" t="s">
        <v>14</v>
      </c>
      <c r="D5" s="70" t="s">
        <v>15</v>
      </c>
      <c r="E5" s="70" t="s">
        <v>16</v>
      </c>
      <c r="F5" s="71" t="s">
        <v>17</v>
      </c>
      <c r="G5" s="71" t="s">
        <v>18</v>
      </c>
      <c r="H5" s="71" t="s">
        <v>19</v>
      </c>
      <c r="I5" s="74" t="s">
        <v>20</v>
      </c>
      <c r="J5" s="74" t="s">
        <v>21</v>
      </c>
      <c r="K5" s="70" t="s">
        <v>22</v>
      </c>
      <c r="L5" s="70" t="s">
        <v>23</v>
      </c>
      <c r="M5" s="338" t="s">
        <v>24</v>
      </c>
      <c r="N5" s="338" t="s">
        <v>25</v>
      </c>
      <c r="O5" s="146"/>
    </row>
    <row r="6" spans="1:17" ht="15" customHeight="1" x14ac:dyDescent="0.25">
      <c r="A6" s="247">
        <v>1</v>
      </c>
      <c r="B6" s="391" t="str">
        <f>'IV. Available Capital'!$B7</f>
        <v/>
      </c>
      <c r="C6" s="321" t="str">
        <f>'IV. Available Capital'!$C7</f>
        <v/>
      </c>
      <c r="D6" s="248" t="str">
        <f>'IV. Available Capital'!$D7</f>
        <v/>
      </c>
      <c r="E6" s="321" t="str">
        <f>'IV. Available Capital'!$E7</f>
        <v/>
      </c>
      <c r="F6" s="339" t="str">
        <f>'IV. Available Capital'!$F7</f>
        <v/>
      </c>
      <c r="G6" s="248" t="str">
        <f>'IV. Available Capital'!$G7</f>
        <v/>
      </c>
      <c r="H6" s="340" t="str">
        <f>IF($C6="","",IF($F6="None",100%,'IV. Available Capital'!$L7))</f>
        <v/>
      </c>
      <c r="I6" s="323" t="str">
        <f>IF($C6="","",VLOOKUP($C6,BBA_Parent_Inputs,COLUMNS('II. Building Block Parents'!$C:$AA),FALSE))</f>
        <v/>
      </c>
      <c r="J6" s="323" t="str">
        <f t="shared" ref="J6:J37" si="0">IF($C6="","",-SUMIF(Parent_Block,$C6,Parent_RC))</f>
        <v/>
      </c>
      <c r="K6" s="323" t="str">
        <f t="shared" ref="K6:K37" si="1">IF($C6="","",SUMIF(RC_Parent_Block_Name,$C6,BBA_RC_PropAdj)*INDEX(RBC_RC_Scalars,MATCH($D6,Regimes_RC,0)))</f>
        <v/>
      </c>
      <c r="L6" s="322" t="str">
        <f t="shared" ref="L6:L37" si="2">IF($B6="","",SUM($I6:$K6))</f>
        <v/>
      </c>
      <c r="M6" s="322" t="str">
        <f t="shared" ref="M6:M37" si="3">IF($C6="","",$L6*VLOOKUP($D6,RC_Scalar_Table,2,FALSE))</f>
        <v/>
      </c>
      <c r="N6" s="322" t="str">
        <f t="shared" ref="N6:N37" si="4">IF($C6="","",$M6*$H6)</f>
        <v/>
      </c>
      <c r="Q6" s="341"/>
    </row>
    <row r="7" spans="1:17" ht="15" customHeight="1" x14ac:dyDescent="0.25">
      <c r="A7" s="249">
        <f>A6+1</f>
        <v>2</v>
      </c>
      <c r="B7" s="158" t="str">
        <f>'IV. Available Capital'!$B8</f>
        <v/>
      </c>
      <c r="C7" s="328" t="str">
        <f>'IV. Available Capital'!$C8</f>
        <v/>
      </c>
      <c r="D7" s="239" t="str">
        <f>'IV. Available Capital'!$D8</f>
        <v/>
      </c>
      <c r="E7" s="342" t="str">
        <f>'IV. Available Capital'!$E8</f>
        <v/>
      </c>
      <c r="F7" s="185" t="str">
        <f>'IV. Available Capital'!$F8</f>
        <v/>
      </c>
      <c r="G7" s="343" t="str">
        <f>'IV. Available Capital'!$G8</f>
        <v/>
      </c>
      <c r="H7" s="326" t="str">
        <f>IF($C7="","",IF($F7="None",100%,'IV. Available Capital'!$L8))</f>
        <v/>
      </c>
      <c r="I7" s="329" t="str">
        <f>IF($C7="","",VLOOKUP($C7,BBA_Parent_Inputs,COLUMNS('II. Building Block Parents'!$C:$AA),FALSE))</f>
        <v/>
      </c>
      <c r="J7" s="329" t="str">
        <f t="shared" si="0"/>
        <v/>
      </c>
      <c r="K7" s="329" t="str">
        <f t="shared" si="1"/>
        <v/>
      </c>
      <c r="L7" s="185" t="str">
        <f t="shared" si="2"/>
        <v/>
      </c>
      <c r="M7" s="185" t="str">
        <f t="shared" si="3"/>
        <v/>
      </c>
      <c r="N7" s="185" t="str">
        <f t="shared" si="4"/>
        <v/>
      </c>
      <c r="Q7" s="341"/>
    </row>
    <row r="8" spans="1:17" ht="15" customHeight="1" x14ac:dyDescent="0.25">
      <c r="A8" s="249">
        <f t="shared" ref="A8:A55" si="5">A7+1</f>
        <v>3</v>
      </c>
      <c r="B8" s="158" t="str">
        <f>'IV. Available Capital'!$B9</f>
        <v/>
      </c>
      <c r="C8" s="328" t="str">
        <f>'IV. Available Capital'!$C9</f>
        <v/>
      </c>
      <c r="D8" s="239" t="str">
        <f>'IV. Available Capital'!$D9</f>
        <v/>
      </c>
      <c r="E8" s="342" t="str">
        <f>'IV. Available Capital'!$E9</f>
        <v/>
      </c>
      <c r="F8" s="185" t="str">
        <f>'IV. Available Capital'!$F9</f>
        <v/>
      </c>
      <c r="G8" s="343" t="str">
        <f>'IV. Available Capital'!$G9</f>
        <v/>
      </c>
      <c r="H8" s="326" t="str">
        <f>IF($C8="","",IF($F8="None",100%,'IV. Available Capital'!$L9))</f>
        <v/>
      </c>
      <c r="I8" s="329" t="str">
        <f>IF($C8="","",VLOOKUP($C8,BBA_Parent_Inputs,COLUMNS('II. Building Block Parents'!$C:$AA),FALSE))</f>
        <v/>
      </c>
      <c r="J8" s="329" t="str">
        <f t="shared" si="0"/>
        <v/>
      </c>
      <c r="K8" s="329" t="str">
        <f t="shared" si="1"/>
        <v/>
      </c>
      <c r="L8" s="185" t="str">
        <f t="shared" si="2"/>
        <v/>
      </c>
      <c r="M8" s="185" t="str">
        <f t="shared" si="3"/>
        <v/>
      </c>
      <c r="N8" s="185" t="str">
        <f t="shared" si="4"/>
        <v/>
      </c>
      <c r="Q8" s="341"/>
    </row>
    <row r="9" spans="1:17" ht="15" customHeight="1" x14ac:dyDescent="0.25">
      <c r="A9" s="249">
        <f t="shared" si="5"/>
        <v>4</v>
      </c>
      <c r="B9" s="158" t="str">
        <f>'IV. Available Capital'!$B10</f>
        <v/>
      </c>
      <c r="C9" s="328" t="str">
        <f>'IV. Available Capital'!$C10</f>
        <v/>
      </c>
      <c r="D9" s="239" t="str">
        <f>'IV. Available Capital'!$D10</f>
        <v/>
      </c>
      <c r="E9" s="342" t="str">
        <f>'IV. Available Capital'!$E10</f>
        <v/>
      </c>
      <c r="F9" s="185" t="str">
        <f>'IV. Available Capital'!$F10</f>
        <v/>
      </c>
      <c r="G9" s="343" t="str">
        <f>'IV. Available Capital'!$G10</f>
        <v/>
      </c>
      <c r="H9" s="326" t="str">
        <f>IF($C9="","",IF($F9="None",100%,'IV. Available Capital'!$L10))</f>
        <v/>
      </c>
      <c r="I9" s="329" t="str">
        <f>IF($C9="","",VLOOKUP($C9,BBA_Parent_Inputs,COLUMNS('II. Building Block Parents'!$C:$AA),FALSE))</f>
        <v/>
      </c>
      <c r="J9" s="329" t="str">
        <f t="shared" si="0"/>
        <v/>
      </c>
      <c r="K9" s="329" t="str">
        <f t="shared" si="1"/>
        <v/>
      </c>
      <c r="L9" s="185" t="str">
        <f t="shared" si="2"/>
        <v/>
      </c>
      <c r="M9" s="185" t="str">
        <f t="shared" si="3"/>
        <v/>
      </c>
      <c r="N9" s="185" t="str">
        <f t="shared" si="4"/>
        <v/>
      </c>
      <c r="Q9" s="341"/>
    </row>
    <row r="10" spans="1:17" ht="15" customHeight="1" x14ac:dyDescent="0.25">
      <c r="A10" s="249">
        <f t="shared" si="5"/>
        <v>5</v>
      </c>
      <c r="B10" s="158" t="str">
        <f>'IV. Available Capital'!$B11</f>
        <v/>
      </c>
      <c r="C10" s="328" t="str">
        <f>'IV. Available Capital'!$C11</f>
        <v/>
      </c>
      <c r="D10" s="239" t="str">
        <f>'IV. Available Capital'!$D11</f>
        <v/>
      </c>
      <c r="E10" s="342" t="str">
        <f>'IV. Available Capital'!$E11</f>
        <v/>
      </c>
      <c r="F10" s="185" t="str">
        <f>'IV. Available Capital'!$F11</f>
        <v/>
      </c>
      <c r="G10" s="343" t="str">
        <f>'IV. Available Capital'!$G11</f>
        <v/>
      </c>
      <c r="H10" s="326" t="str">
        <f>IF($C10="","",IF($F10="None",100%,'IV. Available Capital'!$L11))</f>
        <v/>
      </c>
      <c r="I10" s="329" t="str">
        <f>IF($C10="","",VLOOKUP($C10,BBA_Parent_Inputs,COLUMNS('II. Building Block Parents'!$C:$AA),FALSE))</f>
        <v/>
      </c>
      <c r="J10" s="329" t="str">
        <f t="shared" si="0"/>
        <v/>
      </c>
      <c r="K10" s="329" t="str">
        <f t="shared" si="1"/>
        <v/>
      </c>
      <c r="L10" s="185" t="str">
        <f t="shared" si="2"/>
        <v/>
      </c>
      <c r="M10" s="185" t="str">
        <f t="shared" si="3"/>
        <v/>
      </c>
      <c r="N10" s="185" t="str">
        <f t="shared" si="4"/>
        <v/>
      </c>
      <c r="Q10" s="341"/>
    </row>
    <row r="11" spans="1:17" ht="15" customHeight="1" x14ac:dyDescent="0.25">
      <c r="A11" s="249">
        <f t="shared" si="5"/>
        <v>6</v>
      </c>
      <c r="B11" s="158" t="str">
        <f>'IV. Available Capital'!$B12</f>
        <v/>
      </c>
      <c r="C11" s="328" t="str">
        <f>'IV. Available Capital'!$C12</f>
        <v/>
      </c>
      <c r="D11" s="239" t="str">
        <f>'IV. Available Capital'!$D12</f>
        <v/>
      </c>
      <c r="E11" s="342" t="str">
        <f>'IV. Available Capital'!$E12</f>
        <v/>
      </c>
      <c r="F11" s="185" t="str">
        <f>'IV. Available Capital'!$F12</f>
        <v/>
      </c>
      <c r="G11" s="343" t="str">
        <f>'IV. Available Capital'!$G12</f>
        <v/>
      </c>
      <c r="H11" s="326" t="str">
        <f>IF($C11="","",IF($F11="None",100%,'IV. Available Capital'!$L12))</f>
        <v/>
      </c>
      <c r="I11" s="329" t="str">
        <f>IF($C11="","",VLOOKUP($C11,BBA_Parent_Inputs,COLUMNS('II. Building Block Parents'!$C:$AA),FALSE))</f>
        <v/>
      </c>
      <c r="J11" s="329" t="str">
        <f t="shared" si="0"/>
        <v/>
      </c>
      <c r="K11" s="329" t="str">
        <f t="shared" si="1"/>
        <v/>
      </c>
      <c r="L11" s="185" t="str">
        <f t="shared" si="2"/>
        <v/>
      </c>
      <c r="M11" s="185" t="str">
        <f t="shared" si="3"/>
        <v/>
      </c>
      <c r="N11" s="185" t="str">
        <f t="shared" si="4"/>
        <v/>
      </c>
      <c r="Q11" s="341"/>
    </row>
    <row r="12" spans="1:17" ht="15" customHeight="1" x14ac:dyDescent="0.25">
      <c r="A12" s="249">
        <f t="shared" si="5"/>
        <v>7</v>
      </c>
      <c r="B12" s="158" t="str">
        <f>'IV. Available Capital'!$B13</f>
        <v/>
      </c>
      <c r="C12" s="328" t="str">
        <f>'IV. Available Capital'!$C13</f>
        <v/>
      </c>
      <c r="D12" s="239" t="str">
        <f>'IV. Available Capital'!$D13</f>
        <v/>
      </c>
      <c r="E12" s="342" t="str">
        <f>'IV. Available Capital'!$E13</f>
        <v/>
      </c>
      <c r="F12" s="185" t="str">
        <f>'IV. Available Capital'!$F13</f>
        <v/>
      </c>
      <c r="G12" s="343" t="str">
        <f>'IV. Available Capital'!$G13</f>
        <v/>
      </c>
      <c r="H12" s="326" t="str">
        <f>IF($C12="","",IF($F12="None",100%,'IV. Available Capital'!$L13))</f>
        <v/>
      </c>
      <c r="I12" s="329" t="str">
        <f>IF($C12="","",VLOOKUP($C12,BBA_Parent_Inputs,COLUMNS('II. Building Block Parents'!$C:$AA),FALSE))</f>
        <v/>
      </c>
      <c r="J12" s="329" t="str">
        <f t="shared" si="0"/>
        <v/>
      </c>
      <c r="K12" s="329" t="str">
        <f t="shared" si="1"/>
        <v/>
      </c>
      <c r="L12" s="185" t="str">
        <f t="shared" si="2"/>
        <v/>
      </c>
      <c r="M12" s="185" t="str">
        <f t="shared" si="3"/>
        <v/>
      </c>
      <c r="N12" s="185" t="str">
        <f t="shared" si="4"/>
        <v/>
      </c>
      <c r="Q12" s="341"/>
    </row>
    <row r="13" spans="1:17" ht="15" customHeight="1" x14ac:dyDescent="0.25">
      <c r="A13" s="249">
        <f t="shared" si="5"/>
        <v>8</v>
      </c>
      <c r="B13" s="158" t="str">
        <f>'IV. Available Capital'!$B14</f>
        <v/>
      </c>
      <c r="C13" s="328" t="str">
        <f>'IV. Available Capital'!$C14</f>
        <v/>
      </c>
      <c r="D13" s="239" t="str">
        <f>'IV. Available Capital'!$D14</f>
        <v/>
      </c>
      <c r="E13" s="342" t="str">
        <f>'IV. Available Capital'!$E14</f>
        <v/>
      </c>
      <c r="F13" s="185" t="str">
        <f>'IV. Available Capital'!$F14</f>
        <v/>
      </c>
      <c r="G13" s="343" t="str">
        <f>'IV. Available Capital'!$G14</f>
        <v/>
      </c>
      <c r="H13" s="326" t="str">
        <f>IF($C13="","",IF($F13="None",100%,'IV. Available Capital'!$L14))</f>
        <v/>
      </c>
      <c r="I13" s="329" t="str">
        <f>IF($C13="","",VLOOKUP($C13,BBA_Parent_Inputs,COLUMNS('II. Building Block Parents'!$C:$AA),FALSE))</f>
        <v/>
      </c>
      <c r="J13" s="329" t="str">
        <f t="shared" si="0"/>
        <v/>
      </c>
      <c r="K13" s="329" t="str">
        <f t="shared" si="1"/>
        <v/>
      </c>
      <c r="L13" s="185" t="str">
        <f t="shared" si="2"/>
        <v/>
      </c>
      <c r="M13" s="185" t="str">
        <f t="shared" si="3"/>
        <v/>
      </c>
      <c r="N13" s="185" t="str">
        <f t="shared" si="4"/>
        <v/>
      </c>
      <c r="Q13" s="341"/>
    </row>
    <row r="14" spans="1:17" ht="15" customHeight="1" x14ac:dyDescent="0.25">
      <c r="A14" s="249">
        <f t="shared" si="5"/>
        <v>9</v>
      </c>
      <c r="B14" s="158" t="str">
        <f>'IV. Available Capital'!$B15</f>
        <v/>
      </c>
      <c r="C14" s="328" t="str">
        <f>'IV. Available Capital'!$C15</f>
        <v/>
      </c>
      <c r="D14" s="239" t="str">
        <f>'IV. Available Capital'!$D15</f>
        <v/>
      </c>
      <c r="E14" s="342" t="str">
        <f>'IV. Available Capital'!$E15</f>
        <v/>
      </c>
      <c r="F14" s="185" t="str">
        <f>'IV. Available Capital'!$F15</f>
        <v/>
      </c>
      <c r="G14" s="343" t="str">
        <f>'IV. Available Capital'!$G15</f>
        <v/>
      </c>
      <c r="H14" s="326" t="str">
        <f>IF($C14="","",IF($F14="None",100%,'IV. Available Capital'!$L15))</f>
        <v/>
      </c>
      <c r="I14" s="329" t="str">
        <f>IF($C14="","",VLOOKUP($C14,BBA_Parent_Inputs,COLUMNS('II. Building Block Parents'!$C:$AA),FALSE))</f>
        <v/>
      </c>
      <c r="J14" s="329" t="str">
        <f t="shared" si="0"/>
        <v/>
      </c>
      <c r="K14" s="329" t="str">
        <f t="shared" si="1"/>
        <v/>
      </c>
      <c r="L14" s="185" t="str">
        <f t="shared" si="2"/>
        <v/>
      </c>
      <c r="M14" s="185" t="str">
        <f t="shared" si="3"/>
        <v/>
      </c>
      <c r="N14" s="185" t="str">
        <f t="shared" si="4"/>
        <v/>
      </c>
      <c r="Q14" s="341"/>
    </row>
    <row r="15" spans="1:17" ht="15" customHeight="1" x14ac:dyDescent="0.25">
      <c r="A15" s="249">
        <f t="shared" si="5"/>
        <v>10</v>
      </c>
      <c r="B15" s="158" t="str">
        <f>'IV. Available Capital'!$B16</f>
        <v/>
      </c>
      <c r="C15" s="328" t="str">
        <f>'IV. Available Capital'!$C16</f>
        <v/>
      </c>
      <c r="D15" s="239" t="str">
        <f>'IV. Available Capital'!$D16</f>
        <v/>
      </c>
      <c r="E15" s="342" t="str">
        <f>'IV. Available Capital'!$E16</f>
        <v/>
      </c>
      <c r="F15" s="185" t="str">
        <f>'IV. Available Capital'!$F16</f>
        <v/>
      </c>
      <c r="G15" s="343" t="str">
        <f>'IV. Available Capital'!$G16</f>
        <v/>
      </c>
      <c r="H15" s="326" t="str">
        <f>IF($C15="","",IF($F15="None",100%,'IV. Available Capital'!$L16))</f>
        <v/>
      </c>
      <c r="I15" s="329" t="str">
        <f>IF($C15="","",VLOOKUP($C15,BBA_Parent_Inputs,COLUMNS('II. Building Block Parents'!$C:$AA),FALSE))</f>
        <v/>
      </c>
      <c r="J15" s="329" t="str">
        <f t="shared" si="0"/>
        <v/>
      </c>
      <c r="K15" s="329" t="str">
        <f t="shared" si="1"/>
        <v/>
      </c>
      <c r="L15" s="185" t="str">
        <f t="shared" si="2"/>
        <v/>
      </c>
      <c r="M15" s="185" t="str">
        <f t="shared" si="3"/>
        <v/>
      </c>
      <c r="N15" s="185" t="str">
        <f t="shared" si="4"/>
        <v/>
      </c>
      <c r="Q15" s="341"/>
    </row>
    <row r="16" spans="1:17" ht="15" customHeight="1" x14ac:dyDescent="0.25">
      <c r="A16" s="249">
        <f t="shared" si="5"/>
        <v>11</v>
      </c>
      <c r="B16" s="158" t="str">
        <f>'IV. Available Capital'!$B17</f>
        <v/>
      </c>
      <c r="C16" s="328" t="str">
        <f>'IV. Available Capital'!$C17</f>
        <v/>
      </c>
      <c r="D16" s="239" t="str">
        <f>'IV. Available Capital'!$D17</f>
        <v/>
      </c>
      <c r="E16" s="342" t="str">
        <f>'IV. Available Capital'!$E17</f>
        <v/>
      </c>
      <c r="F16" s="185" t="str">
        <f>'IV. Available Capital'!$F17</f>
        <v/>
      </c>
      <c r="G16" s="343" t="str">
        <f>'IV. Available Capital'!$G17</f>
        <v/>
      </c>
      <c r="H16" s="326" t="str">
        <f>IF($C16="","",IF($F16="None",100%,'IV. Available Capital'!$L17))</f>
        <v/>
      </c>
      <c r="I16" s="329" t="str">
        <f>IF($C16="","",VLOOKUP($C16,BBA_Parent_Inputs,COLUMNS('II. Building Block Parents'!$C:$AA),FALSE))</f>
        <v/>
      </c>
      <c r="J16" s="329" t="str">
        <f t="shared" si="0"/>
        <v/>
      </c>
      <c r="K16" s="329" t="str">
        <f t="shared" si="1"/>
        <v/>
      </c>
      <c r="L16" s="185" t="str">
        <f t="shared" si="2"/>
        <v/>
      </c>
      <c r="M16" s="185" t="str">
        <f t="shared" si="3"/>
        <v/>
      </c>
      <c r="N16" s="185" t="str">
        <f t="shared" si="4"/>
        <v/>
      </c>
      <c r="Q16" s="341"/>
    </row>
    <row r="17" spans="1:17" ht="15" customHeight="1" x14ac:dyDescent="0.25">
      <c r="A17" s="249">
        <f t="shared" si="5"/>
        <v>12</v>
      </c>
      <c r="B17" s="158" t="str">
        <f>'IV. Available Capital'!$B18</f>
        <v/>
      </c>
      <c r="C17" s="328" t="str">
        <f>'IV. Available Capital'!$C18</f>
        <v/>
      </c>
      <c r="D17" s="239" t="str">
        <f>'IV. Available Capital'!$D18</f>
        <v/>
      </c>
      <c r="E17" s="342" t="str">
        <f>'IV. Available Capital'!$E18</f>
        <v/>
      </c>
      <c r="F17" s="185" t="str">
        <f>'IV. Available Capital'!$F18</f>
        <v/>
      </c>
      <c r="G17" s="343" t="str">
        <f>'IV. Available Capital'!$G18</f>
        <v/>
      </c>
      <c r="H17" s="326" t="str">
        <f>IF($C17="","",IF($F17="None",100%,'IV. Available Capital'!$L18))</f>
        <v/>
      </c>
      <c r="I17" s="329" t="str">
        <f>IF($C17="","",VLOOKUP($C17,BBA_Parent_Inputs,COLUMNS('II. Building Block Parents'!$C:$AA),FALSE))</f>
        <v/>
      </c>
      <c r="J17" s="329" t="str">
        <f t="shared" si="0"/>
        <v/>
      </c>
      <c r="K17" s="329" t="str">
        <f t="shared" si="1"/>
        <v/>
      </c>
      <c r="L17" s="185" t="str">
        <f t="shared" si="2"/>
        <v/>
      </c>
      <c r="M17" s="185" t="str">
        <f t="shared" si="3"/>
        <v/>
      </c>
      <c r="N17" s="185" t="str">
        <f t="shared" si="4"/>
        <v/>
      </c>
      <c r="Q17" s="341"/>
    </row>
    <row r="18" spans="1:17" ht="15" customHeight="1" x14ac:dyDescent="0.25">
      <c r="A18" s="249">
        <f t="shared" si="5"/>
        <v>13</v>
      </c>
      <c r="B18" s="158" t="str">
        <f>'IV. Available Capital'!$B19</f>
        <v/>
      </c>
      <c r="C18" s="328" t="str">
        <f>'IV. Available Capital'!$C19</f>
        <v/>
      </c>
      <c r="D18" s="239" t="str">
        <f>'IV. Available Capital'!$D19</f>
        <v/>
      </c>
      <c r="E18" s="342" t="str">
        <f>'IV. Available Capital'!$E19</f>
        <v/>
      </c>
      <c r="F18" s="185" t="str">
        <f>'IV. Available Capital'!$F19</f>
        <v/>
      </c>
      <c r="G18" s="343" t="str">
        <f>'IV. Available Capital'!$G19</f>
        <v/>
      </c>
      <c r="H18" s="326" t="str">
        <f>IF($C18="","",IF($F18="None",100%,'IV. Available Capital'!$L19))</f>
        <v/>
      </c>
      <c r="I18" s="329" t="str">
        <f>IF($C18="","",VLOOKUP($C18,BBA_Parent_Inputs,COLUMNS('II. Building Block Parents'!$C:$AA),FALSE))</f>
        <v/>
      </c>
      <c r="J18" s="329" t="str">
        <f t="shared" si="0"/>
        <v/>
      </c>
      <c r="K18" s="329" t="str">
        <f t="shared" si="1"/>
        <v/>
      </c>
      <c r="L18" s="185" t="str">
        <f t="shared" si="2"/>
        <v/>
      </c>
      <c r="M18" s="185" t="str">
        <f t="shared" si="3"/>
        <v/>
      </c>
      <c r="N18" s="185" t="str">
        <f t="shared" si="4"/>
        <v/>
      </c>
      <c r="Q18" s="341"/>
    </row>
    <row r="19" spans="1:17" ht="15" customHeight="1" x14ac:dyDescent="0.25">
      <c r="A19" s="249">
        <f t="shared" si="5"/>
        <v>14</v>
      </c>
      <c r="B19" s="158" t="str">
        <f>'IV. Available Capital'!$B20</f>
        <v/>
      </c>
      <c r="C19" s="328" t="str">
        <f>'IV. Available Capital'!$C20</f>
        <v/>
      </c>
      <c r="D19" s="239" t="str">
        <f>'IV. Available Capital'!$D20</f>
        <v/>
      </c>
      <c r="E19" s="342" t="str">
        <f>'IV. Available Capital'!$E20</f>
        <v/>
      </c>
      <c r="F19" s="185" t="str">
        <f>'IV. Available Capital'!$F20</f>
        <v/>
      </c>
      <c r="G19" s="343" t="str">
        <f>'IV. Available Capital'!$G20</f>
        <v/>
      </c>
      <c r="H19" s="326" t="str">
        <f>IF($C19="","",IF($F19="None",100%,'IV. Available Capital'!$L20))</f>
        <v/>
      </c>
      <c r="I19" s="329" t="str">
        <f>IF($C19="","",VLOOKUP($C19,BBA_Parent_Inputs,COLUMNS('II. Building Block Parents'!$C:$AA),FALSE))</f>
        <v/>
      </c>
      <c r="J19" s="329" t="str">
        <f t="shared" si="0"/>
        <v/>
      </c>
      <c r="K19" s="329" t="str">
        <f t="shared" si="1"/>
        <v/>
      </c>
      <c r="L19" s="185" t="str">
        <f t="shared" si="2"/>
        <v/>
      </c>
      <c r="M19" s="185" t="str">
        <f t="shared" si="3"/>
        <v/>
      </c>
      <c r="N19" s="185" t="str">
        <f t="shared" si="4"/>
        <v/>
      </c>
      <c r="Q19" s="341"/>
    </row>
    <row r="20" spans="1:17" ht="15" customHeight="1" x14ac:dyDescent="0.25">
      <c r="A20" s="249">
        <f t="shared" si="5"/>
        <v>15</v>
      </c>
      <c r="B20" s="158" t="str">
        <f>'IV. Available Capital'!$B21</f>
        <v/>
      </c>
      <c r="C20" s="328" t="str">
        <f>'IV. Available Capital'!$C21</f>
        <v/>
      </c>
      <c r="D20" s="239" t="str">
        <f>'IV. Available Capital'!$D21</f>
        <v/>
      </c>
      <c r="E20" s="342" t="str">
        <f>'IV. Available Capital'!$E21</f>
        <v/>
      </c>
      <c r="F20" s="185" t="str">
        <f>'IV. Available Capital'!$F21</f>
        <v/>
      </c>
      <c r="G20" s="343" t="str">
        <f>'IV. Available Capital'!$G21</f>
        <v/>
      </c>
      <c r="H20" s="326" t="str">
        <f>IF($C20="","",IF($F20="None",100%,'IV. Available Capital'!$L21))</f>
        <v/>
      </c>
      <c r="I20" s="329" t="str">
        <f>IF($C20="","",VLOOKUP($C20,BBA_Parent_Inputs,COLUMNS('II. Building Block Parents'!$C:$AA),FALSE))</f>
        <v/>
      </c>
      <c r="J20" s="329" t="str">
        <f t="shared" si="0"/>
        <v/>
      </c>
      <c r="K20" s="329" t="str">
        <f t="shared" si="1"/>
        <v/>
      </c>
      <c r="L20" s="185" t="str">
        <f t="shared" si="2"/>
        <v/>
      </c>
      <c r="M20" s="185" t="str">
        <f t="shared" si="3"/>
        <v/>
      </c>
      <c r="N20" s="185" t="str">
        <f t="shared" si="4"/>
        <v/>
      </c>
      <c r="Q20" s="341"/>
    </row>
    <row r="21" spans="1:17" ht="15" customHeight="1" x14ac:dyDescent="0.25">
      <c r="A21" s="249">
        <f t="shared" si="5"/>
        <v>16</v>
      </c>
      <c r="B21" s="158" t="str">
        <f>'IV. Available Capital'!$B22</f>
        <v/>
      </c>
      <c r="C21" s="328" t="str">
        <f>'IV. Available Capital'!$C22</f>
        <v/>
      </c>
      <c r="D21" s="239" t="str">
        <f>'IV. Available Capital'!$D22</f>
        <v/>
      </c>
      <c r="E21" s="342" t="str">
        <f>'IV. Available Capital'!$E22</f>
        <v/>
      </c>
      <c r="F21" s="185" t="str">
        <f>'IV. Available Capital'!$F22</f>
        <v/>
      </c>
      <c r="G21" s="343" t="str">
        <f>'IV. Available Capital'!$G22</f>
        <v/>
      </c>
      <c r="H21" s="326" t="str">
        <f>IF($C21="","",IF($F21="None",100%,'IV. Available Capital'!$L22))</f>
        <v/>
      </c>
      <c r="I21" s="329" t="str">
        <f>IF($C21="","",VLOOKUP($C21,BBA_Parent_Inputs,COLUMNS('II. Building Block Parents'!$C:$AA),FALSE))</f>
        <v/>
      </c>
      <c r="J21" s="329" t="str">
        <f t="shared" si="0"/>
        <v/>
      </c>
      <c r="K21" s="329" t="str">
        <f t="shared" si="1"/>
        <v/>
      </c>
      <c r="L21" s="185" t="str">
        <f t="shared" si="2"/>
        <v/>
      </c>
      <c r="M21" s="185" t="str">
        <f t="shared" si="3"/>
        <v/>
      </c>
      <c r="N21" s="185" t="str">
        <f t="shared" si="4"/>
        <v/>
      </c>
      <c r="Q21" s="341"/>
    </row>
    <row r="22" spans="1:17" ht="15" customHeight="1" x14ac:dyDescent="0.25">
      <c r="A22" s="249">
        <f t="shared" si="5"/>
        <v>17</v>
      </c>
      <c r="B22" s="158" t="str">
        <f>'IV. Available Capital'!$B23</f>
        <v/>
      </c>
      <c r="C22" s="328" t="str">
        <f>'IV. Available Capital'!$C23</f>
        <v/>
      </c>
      <c r="D22" s="239" t="str">
        <f>'IV. Available Capital'!$D23</f>
        <v/>
      </c>
      <c r="E22" s="342" t="str">
        <f>'IV. Available Capital'!$E23</f>
        <v/>
      </c>
      <c r="F22" s="185" t="str">
        <f>'IV. Available Capital'!$F23</f>
        <v/>
      </c>
      <c r="G22" s="343" t="str">
        <f>'IV. Available Capital'!$G23</f>
        <v/>
      </c>
      <c r="H22" s="326" t="str">
        <f>IF($C22="","",IF($F22="None",100%,'IV. Available Capital'!$L23))</f>
        <v/>
      </c>
      <c r="I22" s="329" t="str">
        <f>IF($C22="","",VLOOKUP($C22,BBA_Parent_Inputs,COLUMNS('II. Building Block Parents'!$C:$AA),FALSE))</f>
        <v/>
      </c>
      <c r="J22" s="329" t="str">
        <f t="shared" si="0"/>
        <v/>
      </c>
      <c r="K22" s="329" t="str">
        <f t="shared" si="1"/>
        <v/>
      </c>
      <c r="L22" s="185" t="str">
        <f t="shared" si="2"/>
        <v/>
      </c>
      <c r="M22" s="185" t="str">
        <f t="shared" si="3"/>
        <v/>
      </c>
      <c r="N22" s="185" t="str">
        <f t="shared" si="4"/>
        <v/>
      </c>
      <c r="Q22" s="341"/>
    </row>
    <row r="23" spans="1:17" ht="15" customHeight="1" x14ac:dyDescent="0.25">
      <c r="A23" s="249">
        <f t="shared" si="5"/>
        <v>18</v>
      </c>
      <c r="B23" s="158" t="str">
        <f>'IV. Available Capital'!$B24</f>
        <v/>
      </c>
      <c r="C23" s="328" t="str">
        <f>'IV. Available Capital'!$C24</f>
        <v/>
      </c>
      <c r="D23" s="239" t="str">
        <f>'IV. Available Capital'!$D24</f>
        <v/>
      </c>
      <c r="E23" s="342" t="str">
        <f>'IV. Available Capital'!$E24</f>
        <v/>
      </c>
      <c r="F23" s="185" t="str">
        <f>'IV. Available Capital'!$F24</f>
        <v/>
      </c>
      <c r="G23" s="343" t="str">
        <f>'IV. Available Capital'!$G24</f>
        <v/>
      </c>
      <c r="H23" s="326" t="str">
        <f>IF($C23="","",IF($F23="None",100%,'IV. Available Capital'!$L24))</f>
        <v/>
      </c>
      <c r="I23" s="329" t="str">
        <f>IF($C23="","",VLOOKUP($C23,BBA_Parent_Inputs,COLUMNS('II. Building Block Parents'!$C:$AA),FALSE))</f>
        <v/>
      </c>
      <c r="J23" s="329" t="str">
        <f t="shared" si="0"/>
        <v/>
      </c>
      <c r="K23" s="329" t="str">
        <f t="shared" si="1"/>
        <v/>
      </c>
      <c r="L23" s="185" t="str">
        <f t="shared" si="2"/>
        <v/>
      </c>
      <c r="M23" s="185" t="str">
        <f t="shared" si="3"/>
        <v/>
      </c>
      <c r="N23" s="185" t="str">
        <f t="shared" si="4"/>
        <v/>
      </c>
      <c r="Q23" s="341"/>
    </row>
    <row r="24" spans="1:17" ht="15" customHeight="1" x14ac:dyDescent="0.25">
      <c r="A24" s="249">
        <f t="shared" si="5"/>
        <v>19</v>
      </c>
      <c r="B24" s="158" t="str">
        <f>'IV. Available Capital'!$B25</f>
        <v/>
      </c>
      <c r="C24" s="328" t="str">
        <f>'IV. Available Capital'!$C25</f>
        <v/>
      </c>
      <c r="D24" s="239" t="str">
        <f>'IV. Available Capital'!$D25</f>
        <v/>
      </c>
      <c r="E24" s="342" t="str">
        <f>'IV. Available Capital'!$E25</f>
        <v/>
      </c>
      <c r="F24" s="185" t="str">
        <f>'IV. Available Capital'!$F25</f>
        <v/>
      </c>
      <c r="G24" s="343" t="str">
        <f>'IV. Available Capital'!$G25</f>
        <v/>
      </c>
      <c r="H24" s="326" t="str">
        <f>IF($C24="","",IF($F24="None",100%,'IV. Available Capital'!$L25))</f>
        <v/>
      </c>
      <c r="I24" s="329" t="str">
        <f>IF($C24="","",VLOOKUP($C24,BBA_Parent_Inputs,COLUMNS('II. Building Block Parents'!$C:$AA),FALSE))</f>
        <v/>
      </c>
      <c r="J24" s="329" t="str">
        <f t="shared" si="0"/>
        <v/>
      </c>
      <c r="K24" s="329" t="str">
        <f t="shared" si="1"/>
        <v/>
      </c>
      <c r="L24" s="185" t="str">
        <f t="shared" si="2"/>
        <v/>
      </c>
      <c r="M24" s="185" t="str">
        <f t="shared" si="3"/>
        <v/>
      </c>
      <c r="N24" s="185" t="str">
        <f t="shared" si="4"/>
        <v/>
      </c>
      <c r="Q24" s="341"/>
    </row>
    <row r="25" spans="1:17" ht="15" customHeight="1" x14ac:dyDescent="0.25">
      <c r="A25" s="249">
        <f t="shared" si="5"/>
        <v>20</v>
      </c>
      <c r="B25" s="158" t="str">
        <f>'IV. Available Capital'!$B26</f>
        <v/>
      </c>
      <c r="C25" s="328" t="str">
        <f>'IV. Available Capital'!$C26</f>
        <v/>
      </c>
      <c r="D25" s="239" t="str">
        <f>'IV. Available Capital'!$D26</f>
        <v/>
      </c>
      <c r="E25" s="342" t="str">
        <f>'IV. Available Capital'!$E26</f>
        <v/>
      </c>
      <c r="F25" s="185" t="str">
        <f>'IV. Available Capital'!$F26</f>
        <v/>
      </c>
      <c r="G25" s="343" t="str">
        <f>'IV. Available Capital'!$G26</f>
        <v/>
      </c>
      <c r="H25" s="326" t="str">
        <f>IF($C25="","",IF($F25="None",100%,'IV. Available Capital'!$L26))</f>
        <v/>
      </c>
      <c r="I25" s="329" t="str">
        <f>IF($C25="","",VLOOKUP($C25,BBA_Parent_Inputs,COLUMNS('II. Building Block Parents'!$C:$AA),FALSE))</f>
        <v/>
      </c>
      <c r="J25" s="329" t="str">
        <f t="shared" si="0"/>
        <v/>
      </c>
      <c r="K25" s="329" t="str">
        <f t="shared" si="1"/>
        <v/>
      </c>
      <c r="L25" s="185" t="str">
        <f t="shared" si="2"/>
        <v/>
      </c>
      <c r="M25" s="185" t="str">
        <f t="shared" si="3"/>
        <v/>
      </c>
      <c r="N25" s="185" t="str">
        <f t="shared" si="4"/>
        <v/>
      </c>
      <c r="Q25" s="341"/>
    </row>
    <row r="26" spans="1:17" ht="15" customHeight="1" x14ac:dyDescent="0.25">
      <c r="A26" s="249">
        <f t="shared" si="5"/>
        <v>21</v>
      </c>
      <c r="B26" s="158" t="str">
        <f>'IV. Available Capital'!$B27</f>
        <v/>
      </c>
      <c r="C26" s="328" t="str">
        <f>'IV. Available Capital'!$C27</f>
        <v/>
      </c>
      <c r="D26" s="239" t="str">
        <f>'IV. Available Capital'!$D27</f>
        <v/>
      </c>
      <c r="E26" s="342" t="str">
        <f>'IV. Available Capital'!$E27</f>
        <v/>
      </c>
      <c r="F26" s="185" t="str">
        <f>'IV. Available Capital'!$F27</f>
        <v/>
      </c>
      <c r="G26" s="343" t="str">
        <f>'IV. Available Capital'!$G27</f>
        <v/>
      </c>
      <c r="H26" s="326" t="str">
        <f>IF($C26="","",IF($F26="None",100%,'IV. Available Capital'!$L27))</f>
        <v/>
      </c>
      <c r="I26" s="329" t="str">
        <f>IF($C26="","",VLOOKUP($C26,BBA_Parent_Inputs,COLUMNS('II. Building Block Parents'!$C:$AA),FALSE))</f>
        <v/>
      </c>
      <c r="J26" s="329" t="str">
        <f t="shared" si="0"/>
        <v/>
      </c>
      <c r="K26" s="329" t="str">
        <f t="shared" si="1"/>
        <v/>
      </c>
      <c r="L26" s="185" t="str">
        <f t="shared" si="2"/>
        <v/>
      </c>
      <c r="M26" s="185" t="str">
        <f t="shared" si="3"/>
        <v/>
      </c>
      <c r="N26" s="185" t="str">
        <f t="shared" si="4"/>
        <v/>
      </c>
      <c r="Q26" s="341"/>
    </row>
    <row r="27" spans="1:17" ht="15" customHeight="1" x14ac:dyDescent="0.25">
      <c r="A27" s="249">
        <f t="shared" si="5"/>
        <v>22</v>
      </c>
      <c r="B27" s="158" t="str">
        <f>'IV. Available Capital'!$B28</f>
        <v/>
      </c>
      <c r="C27" s="328" t="str">
        <f>'IV. Available Capital'!$C28</f>
        <v/>
      </c>
      <c r="D27" s="239" t="str">
        <f>'IV. Available Capital'!$D28</f>
        <v/>
      </c>
      <c r="E27" s="342" t="str">
        <f>'IV. Available Capital'!$E28</f>
        <v/>
      </c>
      <c r="F27" s="185" t="str">
        <f>'IV. Available Capital'!$F28</f>
        <v/>
      </c>
      <c r="G27" s="343" t="str">
        <f>'IV. Available Capital'!$G28</f>
        <v/>
      </c>
      <c r="H27" s="326" t="str">
        <f>IF($C27="","",IF($F27="None",100%,'IV. Available Capital'!$L28))</f>
        <v/>
      </c>
      <c r="I27" s="329" t="str">
        <f>IF($C27="","",VLOOKUP($C27,BBA_Parent_Inputs,COLUMNS('II. Building Block Parents'!$C:$AA),FALSE))</f>
        <v/>
      </c>
      <c r="J27" s="329" t="str">
        <f t="shared" si="0"/>
        <v/>
      </c>
      <c r="K27" s="329" t="str">
        <f t="shared" si="1"/>
        <v/>
      </c>
      <c r="L27" s="185" t="str">
        <f t="shared" si="2"/>
        <v/>
      </c>
      <c r="M27" s="185" t="str">
        <f t="shared" si="3"/>
        <v/>
      </c>
      <c r="N27" s="185" t="str">
        <f t="shared" si="4"/>
        <v/>
      </c>
      <c r="Q27" s="341"/>
    </row>
    <row r="28" spans="1:17" ht="15" customHeight="1" x14ac:dyDescent="0.25">
      <c r="A28" s="249">
        <f t="shared" si="5"/>
        <v>23</v>
      </c>
      <c r="B28" s="158" t="str">
        <f>'IV. Available Capital'!$B29</f>
        <v/>
      </c>
      <c r="C28" s="328" t="str">
        <f>'IV. Available Capital'!$C29</f>
        <v/>
      </c>
      <c r="D28" s="239" t="str">
        <f>'IV. Available Capital'!$D29</f>
        <v/>
      </c>
      <c r="E28" s="342" t="str">
        <f>'IV. Available Capital'!$E29</f>
        <v/>
      </c>
      <c r="F28" s="185" t="str">
        <f>'IV. Available Capital'!$F29</f>
        <v/>
      </c>
      <c r="G28" s="343" t="str">
        <f>'IV. Available Capital'!$G29</f>
        <v/>
      </c>
      <c r="H28" s="326" t="str">
        <f>IF($C28="","",IF($F28="None",100%,'IV. Available Capital'!$L29))</f>
        <v/>
      </c>
      <c r="I28" s="329" t="str">
        <f>IF($C28="","",VLOOKUP($C28,BBA_Parent_Inputs,COLUMNS('II. Building Block Parents'!$C:$AA),FALSE))</f>
        <v/>
      </c>
      <c r="J28" s="329" t="str">
        <f t="shared" si="0"/>
        <v/>
      </c>
      <c r="K28" s="329" t="str">
        <f t="shared" si="1"/>
        <v/>
      </c>
      <c r="L28" s="185" t="str">
        <f t="shared" si="2"/>
        <v/>
      </c>
      <c r="M28" s="185" t="str">
        <f t="shared" si="3"/>
        <v/>
      </c>
      <c r="N28" s="185" t="str">
        <f t="shared" si="4"/>
        <v/>
      </c>
      <c r="Q28" s="341"/>
    </row>
    <row r="29" spans="1:17" ht="15" customHeight="1" x14ac:dyDescent="0.25">
      <c r="A29" s="249">
        <f t="shared" si="5"/>
        <v>24</v>
      </c>
      <c r="B29" s="158" t="str">
        <f>'IV. Available Capital'!$B30</f>
        <v/>
      </c>
      <c r="C29" s="328" t="str">
        <f>'IV. Available Capital'!$C30</f>
        <v/>
      </c>
      <c r="D29" s="239" t="str">
        <f>'IV. Available Capital'!$D30</f>
        <v/>
      </c>
      <c r="E29" s="342" t="str">
        <f>'IV. Available Capital'!$E30</f>
        <v/>
      </c>
      <c r="F29" s="185" t="str">
        <f>'IV. Available Capital'!$F30</f>
        <v/>
      </c>
      <c r="G29" s="343" t="str">
        <f>'IV. Available Capital'!$G30</f>
        <v/>
      </c>
      <c r="H29" s="326" t="str">
        <f>IF($C29="","",IF($F29="None",100%,'IV. Available Capital'!$L30))</f>
        <v/>
      </c>
      <c r="I29" s="329" t="str">
        <f>IF($C29="","",VLOOKUP($C29,BBA_Parent_Inputs,COLUMNS('II. Building Block Parents'!$C:$AA),FALSE))</f>
        <v/>
      </c>
      <c r="J29" s="329" t="str">
        <f t="shared" si="0"/>
        <v/>
      </c>
      <c r="K29" s="329" t="str">
        <f t="shared" si="1"/>
        <v/>
      </c>
      <c r="L29" s="185" t="str">
        <f t="shared" si="2"/>
        <v/>
      </c>
      <c r="M29" s="185" t="str">
        <f t="shared" si="3"/>
        <v/>
      </c>
      <c r="N29" s="185" t="str">
        <f t="shared" si="4"/>
        <v/>
      </c>
      <c r="Q29" s="341"/>
    </row>
    <row r="30" spans="1:17" ht="15" customHeight="1" x14ac:dyDescent="0.25">
      <c r="A30" s="249">
        <f t="shared" si="5"/>
        <v>25</v>
      </c>
      <c r="B30" s="158" t="str">
        <f>'IV. Available Capital'!$B31</f>
        <v/>
      </c>
      <c r="C30" s="328" t="str">
        <f>'IV. Available Capital'!$C31</f>
        <v/>
      </c>
      <c r="D30" s="239" t="str">
        <f>'IV. Available Capital'!$D31</f>
        <v/>
      </c>
      <c r="E30" s="342" t="str">
        <f>'IV. Available Capital'!$E31</f>
        <v/>
      </c>
      <c r="F30" s="185" t="str">
        <f>'IV. Available Capital'!$F31</f>
        <v/>
      </c>
      <c r="G30" s="343" t="str">
        <f>'IV. Available Capital'!$G31</f>
        <v/>
      </c>
      <c r="H30" s="326" t="str">
        <f>IF($C30="","",IF($F30="None",100%,'IV. Available Capital'!$L31))</f>
        <v/>
      </c>
      <c r="I30" s="329" t="str">
        <f>IF($C30="","",VLOOKUP($C30,BBA_Parent_Inputs,COLUMNS('II. Building Block Parents'!$C:$AA),FALSE))</f>
        <v/>
      </c>
      <c r="J30" s="329" t="str">
        <f t="shared" si="0"/>
        <v/>
      </c>
      <c r="K30" s="329" t="str">
        <f t="shared" si="1"/>
        <v/>
      </c>
      <c r="L30" s="185" t="str">
        <f t="shared" si="2"/>
        <v/>
      </c>
      <c r="M30" s="185" t="str">
        <f t="shared" si="3"/>
        <v/>
      </c>
      <c r="N30" s="185" t="str">
        <f t="shared" si="4"/>
        <v/>
      </c>
      <c r="Q30" s="341"/>
    </row>
    <row r="31" spans="1:17" ht="15" customHeight="1" x14ac:dyDescent="0.25">
      <c r="A31" s="249">
        <f t="shared" si="5"/>
        <v>26</v>
      </c>
      <c r="B31" s="158" t="str">
        <f>'IV. Available Capital'!$B32</f>
        <v/>
      </c>
      <c r="C31" s="328" t="str">
        <f>'IV. Available Capital'!$C32</f>
        <v/>
      </c>
      <c r="D31" s="239" t="str">
        <f>'IV. Available Capital'!$D32</f>
        <v/>
      </c>
      <c r="E31" s="342" t="str">
        <f>'IV. Available Capital'!$E32</f>
        <v/>
      </c>
      <c r="F31" s="185" t="str">
        <f>'IV. Available Capital'!$F32</f>
        <v/>
      </c>
      <c r="G31" s="343" t="str">
        <f>'IV. Available Capital'!$G32</f>
        <v/>
      </c>
      <c r="H31" s="326" t="str">
        <f>IF($C31="","",IF($F31="None",100%,'IV. Available Capital'!$L32))</f>
        <v/>
      </c>
      <c r="I31" s="329" t="str">
        <f>IF($C31="","",VLOOKUP($C31,BBA_Parent_Inputs,COLUMNS('II. Building Block Parents'!$C:$AA),FALSE))</f>
        <v/>
      </c>
      <c r="J31" s="329" t="str">
        <f t="shared" si="0"/>
        <v/>
      </c>
      <c r="K31" s="329" t="str">
        <f t="shared" si="1"/>
        <v/>
      </c>
      <c r="L31" s="185" t="str">
        <f t="shared" si="2"/>
        <v/>
      </c>
      <c r="M31" s="185" t="str">
        <f t="shared" si="3"/>
        <v/>
      </c>
      <c r="N31" s="185" t="str">
        <f t="shared" si="4"/>
        <v/>
      </c>
      <c r="Q31" s="341"/>
    </row>
    <row r="32" spans="1:17" ht="15" customHeight="1" x14ac:dyDescent="0.25">
      <c r="A32" s="249">
        <f t="shared" si="5"/>
        <v>27</v>
      </c>
      <c r="B32" s="158" t="str">
        <f>'IV. Available Capital'!$B33</f>
        <v/>
      </c>
      <c r="C32" s="328" t="str">
        <f>'IV. Available Capital'!$C33</f>
        <v/>
      </c>
      <c r="D32" s="239" t="str">
        <f>'IV. Available Capital'!$D33</f>
        <v/>
      </c>
      <c r="E32" s="342" t="str">
        <f>'IV. Available Capital'!$E33</f>
        <v/>
      </c>
      <c r="F32" s="185" t="str">
        <f>'IV. Available Capital'!$F33</f>
        <v/>
      </c>
      <c r="G32" s="343" t="str">
        <f>'IV. Available Capital'!$G33</f>
        <v/>
      </c>
      <c r="H32" s="326" t="str">
        <f>IF($C32="","",IF($F32="None",100%,'IV. Available Capital'!$L33))</f>
        <v/>
      </c>
      <c r="I32" s="329" t="str">
        <f>IF($C32="","",VLOOKUP($C32,BBA_Parent_Inputs,COLUMNS('II. Building Block Parents'!$C:$AA),FALSE))</f>
        <v/>
      </c>
      <c r="J32" s="329" t="str">
        <f t="shared" si="0"/>
        <v/>
      </c>
      <c r="K32" s="329" t="str">
        <f t="shared" si="1"/>
        <v/>
      </c>
      <c r="L32" s="185" t="str">
        <f t="shared" si="2"/>
        <v/>
      </c>
      <c r="M32" s="185" t="str">
        <f t="shared" si="3"/>
        <v/>
      </c>
      <c r="N32" s="185" t="str">
        <f t="shared" si="4"/>
        <v/>
      </c>
      <c r="Q32" s="341"/>
    </row>
    <row r="33" spans="1:17" ht="15" customHeight="1" x14ac:dyDescent="0.25">
      <c r="A33" s="249">
        <f t="shared" si="5"/>
        <v>28</v>
      </c>
      <c r="B33" s="158" t="str">
        <f>'IV. Available Capital'!$B34</f>
        <v/>
      </c>
      <c r="C33" s="328" t="str">
        <f>'IV. Available Capital'!$C34</f>
        <v/>
      </c>
      <c r="D33" s="239" t="str">
        <f>'IV. Available Capital'!$D34</f>
        <v/>
      </c>
      <c r="E33" s="342" t="str">
        <f>'IV. Available Capital'!$E34</f>
        <v/>
      </c>
      <c r="F33" s="185" t="str">
        <f>'IV. Available Capital'!$F34</f>
        <v/>
      </c>
      <c r="G33" s="343" t="str">
        <f>'IV. Available Capital'!$G34</f>
        <v/>
      </c>
      <c r="H33" s="326" t="str">
        <f>IF($C33="","",IF($F33="None",100%,'IV. Available Capital'!$L34))</f>
        <v/>
      </c>
      <c r="I33" s="329" t="str">
        <f>IF($C33="","",VLOOKUP($C33,BBA_Parent_Inputs,COLUMNS('II. Building Block Parents'!$C:$AA),FALSE))</f>
        <v/>
      </c>
      <c r="J33" s="329" t="str">
        <f t="shared" si="0"/>
        <v/>
      </c>
      <c r="K33" s="329" t="str">
        <f t="shared" si="1"/>
        <v/>
      </c>
      <c r="L33" s="185" t="str">
        <f t="shared" si="2"/>
        <v/>
      </c>
      <c r="M33" s="185" t="str">
        <f t="shared" si="3"/>
        <v/>
      </c>
      <c r="N33" s="185" t="str">
        <f t="shared" si="4"/>
        <v/>
      </c>
      <c r="Q33" s="341"/>
    </row>
    <row r="34" spans="1:17" ht="15" customHeight="1" x14ac:dyDescent="0.25">
      <c r="A34" s="249">
        <f t="shared" si="5"/>
        <v>29</v>
      </c>
      <c r="B34" s="158" t="str">
        <f>'IV. Available Capital'!$B35</f>
        <v/>
      </c>
      <c r="C34" s="328" t="str">
        <f>'IV. Available Capital'!$C35</f>
        <v/>
      </c>
      <c r="D34" s="239" t="str">
        <f>'IV. Available Capital'!$D35</f>
        <v/>
      </c>
      <c r="E34" s="342" t="str">
        <f>'IV. Available Capital'!$E35</f>
        <v/>
      </c>
      <c r="F34" s="185" t="str">
        <f>'IV. Available Capital'!$F35</f>
        <v/>
      </c>
      <c r="G34" s="343" t="str">
        <f>'IV. Available Capital'!$G35</f>
        <v/>
      </c>
      <c r="H34" s="326" t="str">
        <f>IF($C34="","",IF($F34="None",100%,'IV. Available Capital'!$L35))</f>
        <v/>
      </c>
      <c r="I34" s="329" t="str">
        <f>IF($C34="","",VLOOKUP($C34,BBA_Parent_Inputs,COLUMNS('II. Building Block Parents'!$C:$AA),FALSE))</f>
        <v/>
      </c>
      <c r="J34" s="329" t="str">
        <f t="shared" si="0"/>
        <v/>
      </c>
      <c r="K34" s="329" t="str">
        <f t="shared" si="1"/>
        <v/>
      </c>
      <c r="L34" s="185" t="str">
        <f t="shared" si="2"/>
        <v/>
      </c>
      <c r="M34" s="185" t="str">
        <f t="shared" si="3"/>
        <v/>
      </c>
      <c r="N34" s="185" t="str">
        <f t="shared" si="4"/>
        <v/>
      </c>
      <c r="Q34" s="341"/>
    </row>
    <row r="35" spans="1:17" ht="15" customHeight="1" x14ac:dyDescent="0.25">
      <c r="A35" s="249">
        <f t="shared" si="5"/>
        <v>30</v>
      </c>
      <c r="B35" s="158" t="str">
        <f>'IV. Available Capital'!$B36</f>
        <v/>
      </c>
      <c r="C35" s="328" t="str">
        <f>'IV. Available Capital'!$C36</f>
        <v/>
      </c>
      <c r="D35" s="239" t="str">
        <f>'IV. Available Capital'!$D36</f>
        <v/>
      </c>
      <c r="E35" s="342" t="str">
        <f>'IV. Available Capital'!$E36</f>
        <v/>
      </c>
      <c r="F35" s="185" t="str">
        <f>'IV. Available Capital'!$F36</f>
        <v/>
      </c>
      <c r="G35" s="343" t="str">
        <f>'IV. Available Capital'!$G36</f>
        <v/>
      </c>
      <c r="H35" s="326" t="str">
        <f>IF($C35="","",IF($F35="None",100%,'IV. Available Capital'!$L36))</f>
        <v/>
      </c>
      <c r="I35" s="329" t="str">
        <f>IF($C35="","",VLOOKUP($C35,BBA_Parent_Inputs,COLUMNS('II. Building Block Parents'!$C:$AA),FALSE))</f>
        <v/>
      </c>
      <c r="J35" s="329" t="str">
        <f t="shared" si="0"/>
        <v/>
      </c>
      <c r="K35" s="329" t="str">
        <f t="shared" si="1"/>
        <v/>
      </c>
      <c r="L35" s="185" t="str">
        <f t="shared" si="2"/>
        <v/>
      </c>
      <c r="M35" s="185" t="str">
        <f t="shared" si="3"/>
        <v/>
      </c>
      <c r="N35" s="185" t="str">
        <f t="shared" si="4"/>
        <v/>
      </c>
      <c r="Q35" s="341"/>
    </row>
    <row r="36" spans="1:17" ht="15" customHeight="1" x14ac:dyDescent="0.25">
      <c r="A36" s="249">
        <f t="shared" si="5"/>
        <v>31</v>
      </c>
      <c r="B36" s="158" t="str">
        <f>'IV. Available Capital'!$B37</f>
        <v/>
      </c>
      <c r="C36" s="328" t="str">
        <f>'IV. Available Capital'!$C37</f>
        <v/>
      </c>
      <c r="D36" s="239" t="str">
        <f>'IV. Available Capital'!$D37</f>
        <v/>
      </c>
      <c r="E36" s="342" t="str">
        <f>'IV. Available Capital'!$E37</f>
        <v/>
      </c>
      <c r="F36" s="185" t="str">
        <f>'IV. Available Capital'!$F37</f>
        <v/>
      </c>
      <c r="G36" s="343" t="str">
        <f>'IV. Available Capital'!$G37</f>
        <v/>
      </c>
      <c r="H36" s="326" t="str">
        <f>IF($C36="","",IF($F36="None",100%,'IV. Available Capital'!$L37))</f>
        <v/>
      </c>
      <c r="I36" s="329" t="str">
        <f>IF($C36="","",VLOOKUP($C36,BBA_Parent_Inputs,COLUMNS('II. Building Block Parents'!$C:$AA),FALSE))</f>
        <v/>
      </c>
      <c r="J36" s="329" t="str">
        <f t="shared" si="0"/>
        <v/>
      </c>
      <c r="K36" s="329" t="str">
        <f t="shared" si="1"/>
        <v/>
      </c>
      <c r="L36" s="185" t="str">
        <f t="shared" si="2"/>
        <v/>
      </c>
      <c r="M36" s="185" t="str">
        <f t="shared" si="3"/>
        <v/>
      </c>
      <c r="N36" s="185" t="str">
        <f t="shared" si="4"/>
        <v/>
      </c>
      <c r="Q36" s="341"/>
    </row>
    <row r="37" spans="1:17" ht="15" customHeight="1" x14ac:dyDescent="0.25">
      <c r="A37" s="249">
        <f t="shared" si="5"/>
        <v>32</v>
      </c>
      <c r="B37" s="158" t="str">
        <f>'IV. Available Capital'!$B38</f>
        <v/>
      </c>
      <c r="C37" s="328" t="str">
        <f>'IV. Available Capital'!$C38</f>
        <v/>
      </c>
      <c r="D37" s="239" t="str">
        <f>'IV. Available Capital'!$D38</f>
        <v/>
      </c>
      <c r="E37" s="342" t="str">
        <f>'IV. Available Capital'!$E38</f>
        <v/>
      </c>
      <c r="F37" s="185" t="str">
        <f>'IV. Available Capital'!$F38</f>
        <v/>
      </c>
      <c r="G37" s="343" t="str">
        <f>'IV. Available Capital'!$G38</f>
        <v/>
      </c>
      <c r="H37" s="326" t="str">
        <f>IF($C37="","",IF($F37="None",100%,'IV. Available Capital'!$L38))</f>
        <v/>
      </c>
      <c r="I37" s="329" t="str">
        <f>IF($C37="","",VLOOKUP($C37,BBA_Parent_Inputs,COLUMNS('II. Building Block Parents'!$C:$AA),FALSE))</f>
        <v/>
      </c>
      <c r="J37" s="329" t="str">
        <f t="shared" si="0"/>
        <v/>
      </c>
      <c r="K37" s="329" t="str">
        <f t="shared" si="1"/>
        <v/>
      </c>
      <c r="L37" s="185" t="str">
        <f t="shared" si="2"/>
        <v/>
      </c>
      <c r="M37" s="185" t="str">
        <f t="shared" si="3"/>
        <v/>
      </c>
      <c r="N37" s="185" t="str">
        <f t="shared" si="4"/>
        <v/>
      </c>
      <c r="Q37" s="341"/>
    </row>
    <row r="38" spans="1:17" ht="15" customHeight="1" x14ac:dyDescent="0.25">
      <c r="A38" s="249">
        <f t="shared" si="5"/>
        <v>33</v>
      </c>
      <c r="B38" s="158" t="str">
        <f>'IV. Available Capital'!$B39</f>
        <v/>
      </c>
      <c r="C38" s="328" t="str">
        <f>'IV. Available Capital'!$C39</f>
        <v/>
      </c>
      <c r="D38" s="239" t="str">
        <f>'IV. Available Capital'!$D39</f>
        <v/>
      </c>
      <c r="E38" s="342" t="str">
        <f>'IV. Available Capital'!$E39</f>
        <v/>
      </c>
      <c r="F38" s="185" t="str">
        <f>'IV. Available Capital'!$F39</f>
        <v/>
      </c>
      <c r="G38" s="343" t="str">
        <f>'IV. Available Capital'!$G39</f>
        <v/>
      </c>
      <c r="H38" s="326" t="str">
        <f>IF($C38="","",IF($F38="None",100%,'IV. Available Capital'!$L39))</f>
        <v/>
      </c>
      <c r="I38" s="329" t="str">
        <f>IF($C38="","",VLOOKUP($C38,BBA_Parent_Inputs,COLUMNS('II. Building Block Parents'!$C:$AA),FALSE))</f>
        <v/>
      </c>
      <c r="J38" s="329" t="str">
        <f t="shared" ref="J38:J55" si="6">IF($C38="","",-SUMIF(Parent_Block,$C38,Parent_RC))</f>
        <v/>
      </c>
      <c r="K38" s="329" t="str">
        <f t="shared" ref="K38:K55" si="7">IF($C38="","",SUMIF(RC_Parent_Block_Name,$C38,BBA_RC_PropAdj)*INDEX(RBC_RC_Scalars,MATCH($D38,Regimes_RC,0)))</f>
        <v/>
      </c>
      <c r="L38" s="185" t="str">
        <f t="shared" ref="L38:L55" si="8">IF($B38="","",SUM($I38:$K38))</f>
        <v/>
      </c>
      <c r="M38" s="185" t="str">
        <f t="shared" ref="M38:M55" si="9">IF($C38="","",$L38*VLOOKUP($D38,RC_Scalar_Table,2,FALSE))</f>
        <v/>
      </c>
      <c r="N38" s="185" t="str">
        <f t="shared" ref="N38:N55" si="10">IF($C38="","",$M38*$H38)</f>
        <v/>
      </c>
      <c r="Q38" s="341"/>
    </row>
    <row r="39" spans="1:17" ht="15" customHeight="1" x14ac:dyDescent="0.25">
      <c r="A39" s="249">
        <f t="shared" si="5"/>
        <v>34</v>
      </c>
      <c r="B39" s="158" t="str">
        <f>'IV. Available Capital'!$B40</f>
        <v/>
      </c>
      <c r="C39" s="328" t="str">
        <f>'IV. Available Capital'!$C40</f>
        <v/>
      </c>
      <c r="D39" s="239" t="str">
        <f>'IV. Available Capital'!$D40</f>
        <v/>
      </c>
      <c r="E39" s="342" t="str">
        <f>'IV. Available Capital'!$E40</f>
        <v/>
      </c>
      <c r="F39" s="185" t="str">
        <f>'IV. Available Capital'!$F40</f>
        <v/>
      </c>
      <c r="G39" s="343" t="str">
        <f>'IV. Available Capital'!$G40</f>
        <v/>
      </c>
      <c r="H39" s="326" t="str">
        <f>IF($C39="","",IF($F39="None",100%,'IV. Available Capital'!$L40))</f>
        <v/>
      </c>
      <c r="I39" s="329" t="str">
        <f>IF($C39="","",VLOOKUP($C39,BBA_Parent_Inputs,COLUMNS('II. Building Block Parents'!$C:$AA),FALSE))</f>
        <v/>
      </c>
      <c r="J39" s="329" t="str">
        <f t="shared" si="6"/>
        <v/>
      </c>
      <c r="K39" s="329" t="str">
        <f t="shared" si="7"/>
        <v/>
      </c>
      <c r="L39" s="185" t="str">
        <f t="shared" si="8"/>
        <v/>
      </c>
      <c r="M39" s="185" t="str">
        <f t="shared" si="9"/>
        <v/>
      </c>
      <c r="N39" s="185" t="str">
        <f t="shared" si="10"/>
        <v/>
      </c>
      <c r="Q39" s="341"/>
    </row>
    <row r="40" spans="1:17" ht="15" customHeight="1" x14ac:dyDescent="0.25">
      <c r="A40" s="249">
        <f t="shared" si="5"/>
        <v>35</v>
      </c>
      <c r="B40" s="158" t="str">
        <f>'IV. Available Capital'!$B41</f>
        <v/>
      </c>
      <c r="C40" s="328" t="str">
        <f>'IV. Available Capital'!$C41</f>
        <v/>
      </c>
      <c r="D40" s="239" t="str">
        <f>'IV. Available Capital'!$D41</f>
        <v/>
      </c>
      <c r="E40" s="342" t="str">
        <f>'IV. Available Capital'!$E41</f>
        <v/>
      </c>
      <c r="F40" s="185" t="str">
        <f>'IV. Available Capital'!$F41</f>
        <v/>
      </c>
      <c r="G40" s="343" t="str">
        <f>'IV. Available Capital'!$G41</f>
        <v/>
      </c>
      <c r="H40" s="326" t="str">
        <f>IF($C40="","",IF($F40="None",100%,'IV. Available Capital'!$L41))</f>
        <v/>
      </c>
      <c r="I40" s="329" t="str">
        <f>IF($C40="","",VLOOKUP($C40,BBA_Parent_Inputs,COLUMNS('II. Building Block Parents'!$C:$AA),FALSE))</f>
        <v/>
      </c>
      <c r="J40" s="329" t="str">
        <f t="shared" si="6"/>
        <v/>
      </c>
      <c r="K40" s="329" t="str">
        <f t="shared" si="7"/>
        <v/>
      </c>
      <c r="L40" s="185" t="str">
        <f t="shared" si="8"/>
        <v/>
      </c>
      <c r="M40" s="185" t="str">
        <f t="shared" si="9"/>
        <v/>
      </c>
      <c r="N40" s="185" t="str">
        <f t="shared" si="10"/>
        <v/>
      </c>
      <c r="Q40" s="341"/>
    </row>
    <row r="41" spans="1:17" ht="15" customHeight="1" x14ac:dyDescent="0.25">
      <c r="A41" s="249">
        <f t="shared" si="5"/>
        <v>36</v>
      </c>
      <c r="B41" s="158" t="str">
        <f>'IV. Available Capital'!$B42</f>
        <v/>
      </c>
      <c r="C41" s="328" t="str">
        <f>'IV. Available Capital'!$C42</f>
        <v/>
      </c>
      <c r="D41" s="239" t="str">
        <f>'IV. Available Capital'!$D42</f>
        <v/>
      </c>
      <c r="E41" s="342" t="str">
        <f>'IV. Available Capital'!$E42</f>
        <v/>
      </c>
      <c r="F41" s="185" t="str">
        <f>'IV. Available Capital'!$F42</f>
        <v/>
      </c>
      <c r="G41" s="343" t="str">
        <f>'IV. Available Capital'!$G42</f>
        <v/>
      </c>
      <c r="H41" s="326" t="str">
        <f>IF($C41="","",IF($F41="None",100%,'IV. Available Capital'!$L42))</f>
        <v/>
      </c>
      <c r="I41" s="329" t="str">
        <f>IF($C41="","",VLOOKUP($C41,BBA_Parent_Inputs,COLUMNS('II. Building Block Parents'!$C:$AA),FALSE))</f>
        <v/>
      </c>
      <c r="J41" s="329" t="str">
        <f t="shared" si="6"/>
        <v/>
      </c>
      <c r="K41" s="329" t="str">
        <f t="shared" si="7"/>
        <v/>
      </c>
      <c r="L41" s="185" t="str">
        <f t="shared" si="8"/>
        <v/>
      </c>
      <c r="M41" s="185" t="str">
        <f t="shared" si="9"/>
        <v/>
      </c>
      <c r="N41" s="185" t="str">
        <f t="shared" si="10"/>
        <v/>
      </c>
      <c r="Q41" s="341"/>
    </row>
    <row r="42" spans="1:17" ht="15" customHeight="1" x14ac:dyDescent="0.25">
      <c r="A42" s="249">
        <f t="shared" si="5"/>
        <v>37</v>
      </c>
      <c r="B42" s="158" t="str">
        <f>'IV. Available Capital'!$B43</f>
        <v/>
      </c>
      <c r="C42" s="328" t="str">
        <f>'IV. Available Capital'!$C43</f>
        <v/>
      </c>
      <c r="D42" s="239" t="str">
        <f>'IV. Available Capital'!$D43</f>
        <v/>
      </c>
      <c r="E42" s="342" t="str">
        <f>'IV. Available Capital'!$E43</f>
        <v/>
      </c>
      <c r="F42" s="185" t="str">
        <f>'IV. Available Capital'!$F43</f>
        <v/>
      </c>
      <c r="G42" s="343" t="str">
        <f>'IV. Available Capital'!$G43</f>
        <v/>
      </c>
      <c r="H42" s="326" t="str">
        <f>IF($C42="","",IF($F42="None",100%,'IV. Available Capital'!$L43))</f>
        <v/>
      </c>
      <c r="I42" s="329" t="str">
        <f>IF($C42="","",VLOOKUP($C42,BBA_Parent_Inputs,COLUMNS('II. Building Block Parents'!$C:$AA),FALSE))</f>
        <v/>
      </c>
      <c r="J42" s="329" t="str">
        <f t="shared" si="6"/>
        <v/>
      </c>
      <c r="K42" s="329" t="str">
        <f t="shared" si="7"/>
        <v/>
      </c>
      <c r="L42" s="185" t="str">
        <f t="shared" si="8"/>
        <v/>
      </c>
      <c r="M42" s="185" t="str">
        <f t="shared" si="9"/>
        <v/>
      </c>
      <c r="N42" s="185" t="str">
        <f t="shared" si="10"/>
        <v/>
      </c>
      <c r="Q42" s="341"/>
    </row>
    <row r="43" spans="1:17" ht="15" customHeight="1" x14ac:dyDescent="0.25">
      <c r="A43" s="249">
        <f t="shared" si="5"/>
        <v>38</v>
      </c>
      <c r="B43" s="158" t="str">
        <f>'IV. Available Capital'!$B44</f>
        <v/>
      </c>
      <c r="C43" s="328" t="str">
        <f>'IV. Available Capital'!$C44</f>
        <v/>
      </c>
      <c r="D43" s="239" t="str">
        <f>'IV. Available Capital'!$D44</f>
        <v/>
      </c>
      <c r="E43" s="342" t="str">
        <f>'IV. Available Capital'!$E44</f>
        <v/>
      </c>
      <c r="F43" s="185" t="str">
        <f>'IV. Available Capital'!$F44</f>
        <v/>
      </c>
      <c r="G43" s="343" t="str">
        <f>'IV. Available Capital'!$G44</f>
        <v/>
      </c>
      <c r="H43" s="326" t="str">
        <f>IF($C43="","",IF($F43="None",100%,'IV. Available Capital'!$L44))</f>
        <v/>
      </c>
      <c r="I43" s="329" t="str">
        <f>IF($C43="","",VLOOKUP($C43,BBA_Parent_Inputs,COLUMNS('II. Building Block Parents'!$C:$AA),FALSE))</f>
        <v/>
      </c>
      <c r="J43" s="329" t="str">
        <f t="shared" si="6"/>
        <v/>
      </c>
      <c r="K43" s="329" t="str">
        <f t="shared" si="7"/>
        <v/>
      </c>
      <c r="L43" s="185" t="str">
        <f t="shared" si="8"/>
        <v/>
      </c>
      <c r="M43" s="185" t="str">
        <f t="shared" si="9"/>
        <v/>
      </c>
      <c r="N43" s="185" t="str">
        <f t="shared" si="10"/>
        <v/>
      </c>
      <c r="Q43" s="341"/>
    </row>
    <row r="44" spans="1:17" ht="15" customHeight="1" x14ac:dyDescent="0.25">
      <c r="A44" s="249">
        <f t="shared" si="5"/>
        <v>39</v>
      </c>
      <c r="B44" s="158" t="str">
        <f>'IV. Available Capital'!$B45</f>
        <v/>
      </c>
      <c r="C44" s="328" t="str">
        <f>'IV. Available Capital'!$C45</f>
        <v/>
      </c>
      <c r="D44" s="239" t="str">
        <f>'IV. Available Capital'!$D45</f>
        <v/>
      </c>
      <c r="E44" s="342" t="str">
        <f>'IV. Available Capital'!$E45</f>
        <v/>
      </c>
      <c r="F44" s="185" t="str">
        <f>'IV. Available Capital'!$F45</f>
        <v/>
      </c>
      <c r="G44" s="343" t="str">
        <f>'IV. Available Capital'!$G45</f>
        <v/>
      </c>
      <c r="H44" s="326" t="str">
        <f>IF($C44="","",IF($F44="None",100%,'IV. Available Capital'!$L45))</f>
        <v/>
      </c>
      <c r="I44" s="329" t="str">
        <f>IF($C44="","",VLOOKUP($C44,BBA_Parent_Inputs,COLUMNS('II. Building Block Parents'!$C:$AA),FALSE))</f>
        <v/>
      </c>
      <c r="J44" s="329" t="str">
        <f t="shared" si="6"/>
        <v/>
      </c>
      <c r="K44" s="329" t="str">
        <f t="shared" si="7"/>
        <v/>
      </c>
      <c r="L44" s="185" t="str">
        <f t="shared" si="8"/>
        <v/>
      </c>
      <c r="M44" s="185" t="str">
        <f t="shared" si="9"/>
        <v/>
      </c>
      <c r="N44" s="185" t="str">
        <f t="shared" si="10"/>
        <v/>
      </c>
      <c r="Q44" s="341"/>
    </row>
    <row r="45" spans="1:17" ht="15" customHeight="1" x14ac:dyDescent="0.25">
      <c r="A45" s="249">
        <f t="shared" si="5"/>
        <v>40</v>
      </c>
      <c r="B45" s="158" t="str">
        <f>'IV. Available Capital'!$B46</f>
        <v/>
      </c>
      <c r="C45" s="328" t="str">
        <f>'IV. Available Capital'!$C46</f>
        <v/>
      </c>
      <c r="D45" s="239" t="str">
        <f>'IV. Available Capital'!$D46</f>
        <v/>
      </c>
      <c r="E45" s="342" t="str">
        <f>'IV. Available Capital'!$E46</f>
        <v/>
      </c>
      <c r="F45" s="185" t="str">
        <f>'IV. Available Capital'!$F46</f>
        <v/>
      </c>
      <c r="G45" s="343" t="str">
        <f>'IV. Available Capital'!$G46</f>
        <v/>
      </c>
      <c r="H45" s="326" t="str">
        <f>IF($C45="","",IF($F45="None",100%,'IV. Available Capital'!$L46))</f>
        <v/>
      </c>
      <c r="I45" s="329" t="str">
        <f>IF($C45="","",VLOOKUP($C45,BBA_Parent_Inputs,COLUMNS('II. Building Block Parents'!$C:$AA),FALSE))</f>
        <v/>
      </c>
      <c r="J45" s="329" t="str">
        <f t="shared" si="6"/>
        <v/>
      </c>
      <c r="K45" s="329" t="str">
        <f t="shared" si="7"/>
        <v/>
      </c>
      <c r="L45" s="185" t="str">
        <f t="shared" si="8"/>
        <v/>
      </c>
      <c r="M45" s="185" t="str">
        <f t="shared" si="9"/>
        <v/>
      </c>
      <c r="N45" s="185" t="str">
        <f t="shared" si="10"/>
        <v/>
      </c>
      <c r="Q45" s="341"/>
    </row>
    <row r="46" spans="1:17" ht="15" customHeight="1" x14ac:dyDescent="0.25">
      <c r="A46" s="249">
        <f t="shared" si="5"/>
        <v>41</v>
      </c>
      <c r="B46" s="158" t="str">
        <f>'IV. Available Capital'!$B47</f>
        <v/>
      </c>
      <c r="C46" s="328" t="str">
        <f>'IV. Available Capital'!$C47</f>
        <v/>
      </c>
      <c r="D46" s="239" t="str">
        <f>'IV. Available Capital'!$D47</f>
        <v/>
      </c>
      <c r="E46" s="342" t="str">
        <f>'IV. Available Capital'!$E47</f>
        <v/>
      </c>
      <c r="F46" s="185" t="str">
        <f>'IV. Available Capital'!$F47</f>
        <v/>
      </c>
      <c r="G46" s="343" t="str">
        <f>'IV. Available Capital'!$G47</f>
        <v/>
      </c>
      <c r="H46" s="326" t="str">
        <f>IF($C46="","",IF($F46="None",100%,'IV. Available Capital'!$L47))</f>
        <v/>
      </c>
      <c r="I46" s="329" t="str">
        <f>IF($C46="","",VLOOKUP($C46,BBA_Parent_Inputs,COLUMNS('II. Building Block Parents'!$C:$AA),FALSE))</f>
        <v/>
      </c>
      <c r="J46" s="329" t="str">
        <f t="shared" si="6"/>
        <v/>
      </c>
      <c r="K46" s="329" t="str">
        <f t="shared" si="7"/>
        <v/>
      </c>
      <c r="L46" s="185" t="str">
        <f t="shared" si="8"/>
        <v/>
      </c>
      <c r="M46" s="185" t="str">
        <f t="shared" si="9"/>
        <v/>
      </c>
      <c r="N46" s="185" t="str">
        <f t="shared" si="10"/>
        <v/>
      </c>
      <c r="Q46" s="341"/>
    </row>
    <row r="47" spans="1:17" ht="15" customHeight="1" x14ac:dyDescent="0.25">
      <c r="A47" s="249">
        <f t="shared" si="5"/>
        <v>42</v>
      </c>
      <c r="B47" s="158" t="str">
        <f>'IV. Available Capital'!$B48</f>
        <v/>
      </c>
      <c r="C47" s="328" t="str">
        <f>'IV. Available Capital'!$C48</f>
        <v/>
      </c>
      <c r="D47" s="239" t="str">
        <f>'IV. Available Capital'!$D48</f>
        <v/>
      </c>
      <c r="E47" s="342" t="str">
        <f>'IV. Available Capital'!$E48</f>
        <v/>
      </c>
      <c r="F47" s="185" t="str">
        <f>'IV. Available Capital'!$F48</f>
        <v/>
      </c>
      <c r="G47" s="343" t="str">
        <f>'IV. Available Capital'!$G48</f>
        <v/>
      </c>
      <c r="H47" s="326" t="str">
        <f>IF($C47="","",IF($F47="None",100%,'IV. Available Capital'!$L48))</f>
        <v/>
      </c>
      <c r="I47" s="329" t="str">
        <f>IF($C47="","",VLOOKUP($C47,BBA_Parent_Inputs,COLUMNS('II. Building Block Parents'!$C:$AA),FALSE))</f>
        <v/>
      </c>
      <c r="J47" s="329" t="str">
        <f t="shared" si="6"/>
        <v/>
      </c>
      <c r="K47" s="329" t="str">
        <f t="shared" si="7"/>
        <v/>
      </c>
      <c r="L47" s="185" t="str">
        <f t="shared" si="8"/>
        <v/>
      </c>
      <c r="M47" s="185" t="str">
        <f t="shared" si="9"/>
        <v/>
      </c>
      <c r="N47" s="185" t="str">
        <f t="shared" si="10"/>
        <v/>
      </c>
      <c r="Q47" s="341"/>
    </row>
    <row r="48" spans="1:17" ht="15" customHeight="1" x14ac:dyDescent="0.25">
      <c r="A48" s="249">
        <f t="shared" si="5"/>
        <v>43</v>
      </c>
      <c r="B48" s="158" t="str">
        <f>'IV. Available Capital'!$B49</f>
        <v/>
      </c>
      <c r="C48" s="328" t="str">
        <f>'IV. Available Capital'!$C49</f>
        <v/>
      </c>
      <c r="D48" s="239" t="str">
        <f>'IV. Available Capital'!$D49</f>
        <v/>
      </c>
      <c r="E48" s="342" t="str">
        <f>'IV. Available Capital'!$E49</f>
        <v/>
      </c>
      <c r="F48" s="185" t="str">
        <f>'IV. Available Capital'!$F49</f>
        <v/>
      </c>
      <c r="G48" s="343" t="str">
        <f>'IV. Available Capital'!$G49</f>
        <v/>
      </c>
      <c r="H48" s="326" t="str">
        <f>IF($C48="","",IF($F48="None",100%,'IV. Available Capital'!$L49))</f>
        <v/>
      </c>
      <c r="I48" s="329" t="str">
        <f>IF($C48="","",VLOOKUP($C48,BBA_Parent_Inputs,COLUMNS('II. Building Block Parents'!$C:$AA),FALSE))</f>
        <v/>
      </c>
      <c r="J48" s="329" t="str">
        <f t="shared" si="6"/>
        <v/>
      </c>
      <c r="K48" s="329" t="str">
        <f t="shared" si="7"/>
        <v/>
      </c>
      <c r="L48" s="185" t="str">
        <f t="shared" si="8"/>
        <v/>
      </c>
      <c r="M48" s="185" t="str">
        <f t="shared" si="9"/>
        <v/>
      </c>
      <c r="N48" s="185" t="str">
        <f t="shared" si="10"/>
        <v/>
      </c>
    </row>
    <row r="49" spans="1:14" ht="15" customHeight="1" x14ac:dyDescent="0.25">
      <c r="A49" s="249">
        <f t="shared" si="5"/>
        <v>44</v>
      </c>
      <c r="B49" s="158" t="str">
        <f>'IV. Available Capital'!$B50</f>
        <v/>
      </c>
      <c r="C49" s="328" t="str">
        <f>'IV. Available Capital'!$C50</f>
        <v/>
      </c>
      <c r="D49" s="239" t="str">
        <f>'IV. Available Capital'!$D50</f>
        <v/>
      </c>
      <c r="E49" s="342" t="str">
        <f>'IV. Available Capital'!$E50</f>
        <v/>
      </c>
      <c r="F49" s="185" t="str">
        <f>'IV. Available Capital'!$F50</f>
        <v/>
      </c>
      <c r="G49" s="343" t="str">
        <f>'IV. Available Capital'!$G50</f>
        <v/>
      </c>
      <c r="H49" s="326" t="str">
        <f>IF($C49="","",IF($F49="None",100%,'IV. Available Capital'!$L50))</f>
        <v/>
      </c>
      <c r="I49" s="329" t="str">
        <f>IF($C49="","",VLOOKUP($C49,BBA_Parent_Inputs,COLUMNS('II. Building Block Parents'!$C:$AA),FALSE))</f>
        <v/>
      </c>
      <c r="J49" s="329" t="str">
        <f t="shared" si="6"/>
        <v/>
      </c>
      <c r="K49" s="329" t="str">
        <f t="shared" si="7"/>
        <v/>
      </c>
      <c r="L49" s="185" t="str">
        <f t="shared" si="8"/>
        <v/>
      </c>
      <c r="M49" s="185" t="str">
        <f t="shared" si="9"/>
        <v/>
      </c>
      <c r="N49" s="185" t="str">
        <f t="shared" si="10"/>
        <v/>
      </c>
    </row>
    <row r="50" spans="1:14" ht="15" customHeight="1" x14ac:dyDescent="0.25">
      <c r="A50" s="249">
        <f t="shared" si="5"/>
        <v>45</v>
      </c>
      <c r="B50" s="158" t="str">
        <f>'IV. Available Capital'!$B51</f>
        <v/>
      </c>
      <c r="C50" s="328" t="str">
        <f>'IV. Available Capital'!$C51</f>
        <v/>
      </c>
      <c r="D50" s="239" t="str">
        <f>'IV. Available Capital'!$D51</f>
        <v/>
      </c>
      <c r="E50" s="342" t="str">
        <f>'IV. Available Capital'!$E51</f>
        <v/>
      </c>
      <c r="F50" s="185" t="str">
        <f>'IV. Available Capital'!$F51</f>
        <v/>
      </c>
      <c r="G50" s="343" t="str">
        <f>'IV. Available Capital'!$G51</f>
        <v/>
      </c>
      <c r="H50" s="326" t="str">
        <f>IF($C50="","",IF($F50="None",100%,'IV. Available Capital'!$L51))</f>
        <v/>
      </c>
      <c r="I50" s="329" t="str">
        <f>IF($C50="","",VLOOKUP($C50,BBA_Parent_Inputs,COLUMNS('II. Building Block Parents'!$C:$AA),FALSE))</f>
        <v/>
      </c>
      <c r="J50" s="329" t="str">
        <f t="shared" si="6"/>
        <v/>
      </c>
      <c r="K50" s="329" t="str">
        <f t="shared" si="7"/>
        <v/>
      </c>
      <c r="L50" s="185" t="str">
        <f t="shared" si="8"/>
        <v/>
      </c>
      <c r="M50" s="185" t="str">
        <f t="shared" si="9"/>
        <v/>
      </c>
      <c r="N50" s="185" t="str">
        <f t="shared" si="10"/>
        <v/>
      </c>
    </row>
    <row r="51" spans="1:14" ht="15" customHeight="1" x14ac:dyDescent="0.25">
      <c r="A51" s="249">
        <f t="shared" si="5"/>
        <v>46</v>
      </c>
      <c r="B51" s="158" t="str">
        <f>'IV. Available Capital'!$B52</f>
        <v/>
      </c>
      <c r="C51" s="328" t="str">
        <f>'IV. Available Capital'!$C52</f>
        <v/>
      </c>
      <c r="D51" s="239" t="str">
        <f>'IV. Available Capital'!$D52</f>
        <v/>
      </c>
      <c r="E51" s="342" t="str">
        <f>'IV. Available Capital'!$E52</f>
        <v/>
      </c>
      <c r="F51" s="185" t="str">
        <f>'IV. Available Capital'!$F52</f>
        <v/>
      </c>
      <c r="G51" s="343" t="str">
        <f>'IV. Available Capital'!$G52</f>
        <v/>
      </c>
      <c r="H51" s="326" t="str">
        <f>IF($C51="","",IF($F51="None",100%,'IV. Available Capital'!$L52))</f>
        <v/>
      </c>
      <c r="I51" s="329" t="str">
        <f>IF($C51="","",VLOOKUP($C51,BBA_Parent_Inputs,COLUMNS('II. Building Block Parents'!$C:$AA),FALSE))</f>
        <v/>
      </c>
      <c r="J51" s="329" t="str">
        <f t="shared" si="6"/>
        <v/>
      </c>
      <c r="K51" s="329" t="str">
        <f t="shared" si="7"/>
        <v/>
      </c>
      <c r="L51" s="185" t="str">
        <f t="shared" si="8"/>
        <v/>
      </c>
      <c r="M51" s="185" t="str">
        <f t="shared" si="9"/>
        <v/>
      </c>
      <c r="N51" s="185" t="str">
        <f t="shared" si="10"/>
        <v/>
      </c>
    </row>
    <row r="52" spans="1:14" ht="15" customHeight="1" x14ac:dyDescent="0.25">
      <c r="A52" s="249">
        <f t="shared" si="5"/>
        <v>47</v>
      </c>
      <c r="B52" s="158" t="str">
        <f>'IV. Available Capital'!$B53</f>
        <v/>
      </c>
      <c r="C52" s="328" t="str">
        <f>'IV. Available Capital'!$C53</f>
        <v/>
      </c>
      <c r="D52" s="239" t="str">
        <f>'IV. Available Capital'!$D53</f>
        <v/>
      </c>
      <c r="E52" s="342" t="str">
        <f>'IV. Available Capital'!$E53</f>
        <v/>
      </c>
      <c r="F52" s="185" t="str">
        <f>'IV. Available Capital'!$F53</f>
        <v/>
      </c>
      <c r="G52" s="343" t="str">
        <f>'IV. Available Capital'!$G53</f>
        <v/>
      </c>
      <c r="H52" s="326" t="str">
        <f>IF($C52="","",IF($F52="None",100%,'IV. Available Capital'!$L53))</f>
        <v/>
      </c>
      <c r="I52" s="329" t="str">
        <f>IF($C52="","",VLOOKUP($C52,BBA_Parent_Inputs,COLUMNS('II. Building Block Parents'!$C:$AA),FALSE))</f>
        <v/>
      </c>
      <c r="J52" s="329" t="str">
        <f t="shared" si="6"/>
        <v/>
      </c>
      <c r="K52" s="329" t="str">
        <f t="shared" si="7"/>
        <v/>
      </c>
      <c r="L52" s="185" t="str">
        <f t="shared" si="8"/>
        <v/>
      </c>
      <c r="M52" s="185" t="str">
        <f t="shared" si="9"/>
        <v/>
      </c>
      <c r="N52" s="185" t="str">
        <f t="shared" si="10"/>
        <v/>
      </c>
    </row>
    <row r="53" spans="1:14" ht="15" customHeight="1" x14ac:dyDescent="0.25">
      <c r="A53" s="249">
        <f t="shared" si="5"/>
        <v>48</v>
      </c>
      <c r="B53" s="158" t="str">
        <f>'IV. Available Capital'!$B54</f>
        <v/>
      </c>
      <c r="C53" s="328" t="str">
        <f>'IV. Available Capital'!$C54</f>
        <v/>
      </c>
      <c r="D53" s="239" t="str">
        <f>'IV. Available Capital'!$D54</f>
        <v/>
      </c>
      <c r="E53" s="342" t="str">
        <f>'IV. Available Capital'!$E54</f>
        <v/>
      </c>
      <c r="F53" s="185" t="str">
        <f>'IV. Available Capital'!$F54</f>
        <v/>
      </c>
      <c r="G53" s="343" t="str">
        <f>'IV. Available Capital'!$G54</f>
        <v/>
      </c>
      <c r="H53" s="326" t="str">
        <f>IF($C53="","",IF($F53="None",100%,'IV. Available Capital'!$L54))</f>
        <v/>
      </c>
      <c r="I53" s="329" t="str">
        <f>IF($C53="","",VLOOKUP($C53,BBA_Parent_Inputs,COLUMNS('II. Building Block Parents'!$C:$AA),FALSE))</f>
        <v/>
      </c>
      <c r="J53" s="329" t="str">
        <f t="shared" si="6"/>
        <v/>
      </c>
      <c r="K53" s="329" t="str">
        <f t="shared" si="7"/>
        <v/>
      </c>
      <c r="L53" s="185" t="str">
        <f t="shared" si="8"/>
        <v/>
      </c>
      <c r="M53" s="185" t="str">
        <f t="shared" si="9"/>
        <v/>
      </c>
      <c r="N53" s="185" t="str">
        <f t="shared" si="10"/>
        <v/>
      </c>
    </row>
    <row r="54" spans="1:14" ht="15" customHeight="1" x14ac:dyDescent="0.25">
      <c r="A54" s="249">
        <f t="shared" si="5"/>
        <v>49</v>
      </c>
      <c r="B54" s="158" t="str">
        <f>'IV. Available Capital'!$B55</f>
        <v/>
      </c>
      <c r="C54" s="328" t="str">
        <f>'IV. Available Capital'!$C55</f>
        <v/>
      </c>
      <c r="D54" s="239" t="str">
        <f>'IV. Available Capital'!$D55</f>
        <v/>
      </c>
      <c r="E54" s="342" t="str">
        <f>'IV. Available Capital'!$E55</f>
        <v/>
      </c>
      <c r="F54" s="185" t="str">
        <f>'IV. Available Capital'!$F55</f>
        <v/>
      </c>
      <c r="G54" s="343" t="str">
        <f>'IV. Available Capital'!$G55</f>
        <v/>
      </c>
      <c r="H54" s="326" t="str">
        <f>IF($C54="","",IF($F54="None",100%,'IV. Available Capital'!$L55))</f>
        <v/>
      </c>
      <c r="I54" s="329" t="str">
        <f>IF($C54="","",VLOOKUP($C54,BBA_Parent_Inputs,COLUMNS('II. Building Block Parents'!$C:$AA),FALSE))</f>
        <v/>
      </c>
      <c r="J54" s="329" t="str">
        <f t="shared" si="6"/>
        <v/>
      </c>
      <c r="K54" s="329" t="str">
        <f t="shared" si="7"/>
        <v/>
      </c>
      <c r="L54" s="185" t="str">
        <f t="shared" si="8"/>
        <v/>
      </c>
      <c r="M54" s="185" t="str">
        <f t="shared" si="9"/>
        <v/>
      </c>
      <c r="N54" s="185" t="str">
        <f t="shared" si="10"/>
        <v/>
      </c>
    </row>
    <row r="55" spans="1:14" ht="15" customHeight="1" x14ac:dyDescent="0.25">
      <c r="A55" s="250">
        <f t="shared" si="5"/>
        <v>50</v>
      </c>
      <c r="B55" s="162" t="str">
        <f>'IV. Available Capital'!$B56</f>
        <v/>
      </c>
      <c r="C55" s="163" t="str">
        <f>'IV. Available Capital'!$C56</f>
        <v/>
      </c>
      <c r="D55" s="240" t="str">
        <f>'IV. Available Capital'!$D56</f>
        <v/>
      </c>
      <c r="E55" s="344" t="str">
        <f>'IV. Available Capital'!$E56</f>
        <v/>
      </c>
      <c r="F55" s="188" t="str">
        <f>'IV. Available Capital'!$F56</f>
        <v/>
      </c>
      <c r="G55" s="345" t="str">
        <f>'IV. Available Capital'!$G56</f>
        <v/>
      </c>
      <c r="H55" s="336" t="str">
        <f>IF($C55="","",IF($F55="None",100%,'IV. Available Capital'!$L56))</f>
        <v/>
      </c>
      <c r="I55" s="333" t="str">
        <f>IF($C55="","",VLOOKUP($C55,BBA_Parent_Inputs,COLUMNS('II. Building Block Parents'!$C:$AA),FALSE))</f>
        <v/>
      </c>
      <c r="J55" s="333" t="str">
        <f t="shared" si="6"/>
        <v/>
      </c>
      <c r="K55" s="333" t="str">
        <f t="shared" si="7"/>
        <v/>
      </c>
      <c r="L55" s="188" t="str">
        <f t="shared" si="8"/>
        <v/>
      </c>
      <c r="M55" s="188" t="str">
        <f t="shared" si="9"/>
        <v/>
      </c>
      <c r="N55" s="188" t="str">
        <f t="shared" si="10"/>
        <v/>
      </c>
    </row>
    <row r="56" spans="1:14" x14ac:dyDescent="0.25"/>
    <row r="57" spans="1:14" x14ac:dyDescent="0.25"/>
    <row r="58" spans="1:14" x14ac:dyDescent="0.25"/>
    <row r="59" spans="1:14" x14ac:dyDescent="0.25"/>
    <row r="60" spans="1:14" x14ac:dyDescent="0.25"/>
    <row r="61" spans="1:14" x14ac:dyDescent="0.25"/>
    <row r="62" spans="1:14" x14ac:dyDescent="0.25"/>
    <row r="63" spans="1:14" x14ac:dyDescent="0.25"/>
    <row r="64" spans="1:1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</sheetData>
  <sheetProtection algorithmName="SHA-512" hashValue="QNWtbE0gpchIWs8zU03Ml/0Rzvuel+xC44S1bCghAVcS81udMZvp53/X41vC8M794dtv4bx5lkzoO2Kp4Hu3+Q==" saltValue="kITFOFakBX/ZDvOMPBHMjQ==" spinCount="100000" sheet="1" objects="1" scenarios="1" autoFilter="0"/>
  <conditionalFormatting sqref="B6:N55">
    <cfRule type="expression" dxfId="21" priority="1">
      <formula>MOD(ROW(),2)=1</formula>
    </cfRule>
  </conditionalFormatting>
  <printOptions horizontalCentered="1" verticalCentered="1"/>
  <pageMargins left="0.7" right="0.7" top="0.75" bottom="0.75" header="0.3" footer="0.3"/>
  <pageSetup paperSize="5" scale="55" fitToWidth="2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9"/>
    <pageSetUpPr fitToPage="1"/>
  </sheetPr>
  <dimension ref="A1:P1519"/>
  <sheetViews>
    <sheetView showGridLines="0" zoomScale="85" zoomScaleNormal="85" zoomScaleSheetLayoutView="70" workbookViewId="0">
      <selection activeCell="B6" sqref="B6"/>
    </sheetView>
  </sheetViews>
  <sheetFormatPr defaultColWidth="9" defaultRowHeight="12.5" zeroHeight="1" x14ac:dyDescent="0.25"/>
  <cols>
    <col min="1" max="1" width="9.33203125" style="166" customWidth="1"/>
    <col min="2" max="2" width="10.58203125" style="166" customWidth="1"/>
    <col min="3" max="3" width="45.58203125" style="166" customWidth="1"/>
    <col min="4" max="4" width="26.33203125" style="167" bestFit="1" customWidth="1"/>
    <col min="5" max="9" width="13.58203125" style="166" customWidth="1"/>
    <col min="10" max="10" width="13.58203125" style="316" customWidth="1"/>
    <col min="11" max="11" width="1.58203125" style="142" customWidth="1"/>
    <col min="12" max="12" width="13.58203125" style="317" customWidth="1"/>
    <col min="13" max="13" width="5.75" style="166" customWidth="1"/>
    <col min="14" max="16384" width="9" style="166"/>
  </cols>
  <sheetData>
    <row r="1" spans="1:16" ht="23" x14ac:dyDescent="0.5">
      <c r="A1" s="139" t="str">
        <f>Index!A1</f>
        <v>Capital Requirements for Board-regulated Institutions Significantly Engaged in Insurance Activities</v>
      </c>
    </row>
    <row r="2" spans="1:16" ht="18" x14ac:dyDescent="0.4">
      <c r="A2" s="144"/>
    </row>
    <row r="3" spans="1:16" ht="18" customHeight="1" x14ac:dyDescent="0.4">
      <c r="A3" s="144" t="s">
        <v>68</v>
      </c>
      <c r="B3" s="168"/>
      <c r="C3" s="168"/>
      <c r="D3" s="180"/>
      <c r="E3" s="308" t="s">
        <v>322</v>
      </c>
      <c r="F3" s="309"/>
      <c r="G3" s="310"/>
      <c r="H3" s="318" t="s">
        <v>69</v>
      </c>
      <c r="I3" s="318"/>
      <c r="J3" s="318"/>
      <c r="L3" s="307"/>
    </row>
    <row r="4" spans="1:16" ht="75.75" customHeight="1" x14ac:dyDescent="0.3">
      <c r="A4" s="183" t="s">
        <v>70</v>
      </c>
      <c r="B4" s="183" t="s">
        <v>267</v>
      </c>
      <c r="C4" s="68" t="s">
        <v>4</v>
      </c>
      <c r="D4" s="68" t="s">
        <v>310</v>
      </c>
      <c r="E4" s="68" t="s">
        <v>303</v>
      </c>
      <c r="F4" s="68" t="s">
        <v>304</v>
      </c>
      <c r="G4" s="68" t="s">
        <v>268</v>
      </c>
      <c r="H4" s="68" t="s">
        <v>71</v>
      </c>
      <c r="I4" s="68" t="s">
        <v>252</v>
      </c>
      <c r="J4" s="78" t="s">
        <v>269</v>
      </c>
      <c r="K4" s="147"/>
      <c r="L4" s="319" t="s">
        <v>72</v>
      </c>
    </row>
    <row r="5" spans="1:16" s="311" customFormat="1" ht="15" customHeight="1" x14ac:dyDescent="0.3">
      <c r="A5" s="184" t="s">
        <v>12</v>
      </c>
      <c r="B5" s="184" t="s">
        <v>13</v>
      </c>
      <c r="C5" s="70" t="s">
        <v>14</v>
      </c>
      <c r="D5" s="70" t="s">
        <v>15</v>
      </c>
      <c r="E5" s="70" t="s">
        <v>16</v>
      </c>
      <c r="F5" s="73" t="s">
        <v>17</v>
      </c>
      <c r="G5" s="71" t="s">
        <v>18</v>
      </c>
      <c r="H5" s="71" t="s">
        <v>19</v>
      </c>
      <c r="I5" s="74" t="s">
        <v>20</v>
      </c>
      <c r="J5" s="74" t="s">
        <v>21</v>
      </c>
      <c r="K5" s="134"/>
      <c r="L5" s="320" t="s">
        <v>22</v>
      </c>
    </row>
    <row r="6" spans="1:16" ht="15" customHeight="1" x14ac:dyDescent="0.25">
      <c r="A6" s="247">
        <v>1</v>
      </c>
      <c r="B6" s="391" t="str">
        <f t="shared" ref="B6:B37" si="0">IFERROR(INDEX(LE_ID,MATCH($A6,Block_Index,0)),"")</f>
        <v/>
      </c>
      <c r="C6" s="321" t="str">
        <f t="shared" ref="C6:C37" si="1">IFERROR(INDEX(LE_Name,MATCH($A6,Block_Index,0)),"")</f>
        <v/>
      </c>
      <c r="D6" s="248" t="str">
        <f t="shared" ref="D6:D37" si="2">IFERROR(INDEX(Applicable_Regime,MATCH($C6,BBA_Parent_Names,0)),"")</f>
        <v/>
      </c>
      <c r="E6" s="322" t="str">
        <f t="shared" ref="E6:E37" si="3">IF($C6="","",SUMIF(BBA_Parent_Names,$C6,BBA_Parent_Capital_Resources))</f>
        <v/>
      </c>
      <c r="F6" s="323" t="str">
        <f t="shared" ref="F6:F37" si="4">IF($C6="","",SUMIF(BBA_Parent_Names,$C6,BBA_Parent_RC))</f>
        <v/>
      </c>
      <c r="G6" s="324" t="str">
        <f>IFERROR($E6/$F6,"")</f>
        <v/>
      </c>
      <c r="H6" s="322" t="str">
        <f t="shared" ref="H6:H37" si="5">IF($C6="","",SUMIF(AC_BBA_Parent_Name,$C6,BBA_Calculated_AC))</f>
        <v/>
      </c>
      <c r="I6" s="322" t="str">
        <f t="shared" ref="I6:I37" si="6">IF($C6="","",SUMIF(RC_BBA_Parent_Name,$C6,BBA_Calculated_RC))</f>
        <v/>
      </c>
      <c r="J6" s="325" t="str">
        <f>IFERROR($H6/$I6,"")</f>
        <v/>
      </c>
      <c r="K6" s="135"/>
      <c r="L6" s="326" t="str">
        <f t="shared" ref="L6:L37" si="7">IF(G6="","",IF(OR(D6="US Life RBC",D6="US P&amp;C RBC"),J6-G6,J6-($E6+F6*VLOOKUP($D6,AC_Scalar_Table,2,FALSE))/($F6*VLOOKUP($D6,RC_Scalar_Table,2,FALSE))))</f>
        <v/>
      </c>
      <c r="M6" s="327"/>
      <c r="N6" s="315"/>
      <c r="P6" s="315"/>
    </row>
    <row r="7" spans="1:16" ht="15" customHeight="1" x14ac:dyDescent="0.25">
      <c r="A7" s="249">
        <f>A6+1</f>
        <v>2</v>
      </c>
      <c r="B7" s="158" t="str">
        <f t="shared" si="0"/>
        <v/>
      </c>
      <c r="C7" s="328" t="str">
        <f t="shared" si="1"/>
        <v/>
      </c>
      <c r="D7" s="239" t="str">
        <f t="shared" si="2"/>
        <v/>
      </c>
      <c r="E7" s="185" t="str">
        <f t="shared" si="3"/>
        <v/>
      </c>
      <c r="F7" s="329" t="str">
        <f t="shared" si="4"/>
        <v/>
      </c>
      <c r="G7" s="330" t="str">
        <f t="shared" ref="G7:G55" si="8">IFERROR($E7/$F7,"")</f>
        <v/>
      </c>
      <c r="H7" s="185" t="str">
        <f t="shared" si="5"/>
        <v/>
      </c>
      <c r="I7" s="185" t="str">
        <f t="shared" si="6"/>
        <v/>
      </c>
      <c r="J7" s="331" t="str">
        <f t="shared" ref="J7:J55" si="9">IFERROR($H7/$I7,"")</f>
        <v/>
      </c>
      <c r="K7" s="153"/>
      <c r="L7" s="326" t="str">
        <f t="shared" si="7"/>
        <v/>
      </c>
      <c r="M7" s="327"/>
      <c r="N7" s="315"/>
      <c r="P7" s="315"/>
    </row>
    <row r="8" spans="1:16" ht="15" customHeight="1" x14ac:dyDescent="0.25">
      <c r="A8" s="249">
        <f t="shared" ref="A8:A55" si="10">A7+1</f>
        <v>3</v>
      </c>
      <c r="B8" s="158" t="str">
        <f t="shared" si="0"/>
        <v/>
      </c>
      <c r="C8" s="328" t="str">
        <f t="shared" si="1"/>
        <v/>
      </c>
      <c r="D8" s="239" t="str">
        <f t="shared" si="2"/>
        <v/>
      </c>
      <c r="E8" s="185" t="str">
        <f t="shared" si="3"/>
        <v/>
      </c>
      <c r="F8" s="329" t="str">
        <f t="shared" si="4"/>
        <v/>
      </c>
      <c r="G8" s="330" t="str">
        <f t="shared" si="8"/>
        <v/>
      </c>
      <c r="H8" s="185" t="str">
        <f t="shared" si="5"/>
        <v/>
      </c>
      <c r="I8" s="185" t="str">
        <f t="shared" si="6"/>
        <v/>
      </c>
      <c r="J8" s="331" t="str">
        <f t="shared" si="9"/>
        <v/>
      </c>
      <c r="K8" s="153"/>
      <c r="L8" s="326" t="str">
        <f t="shared" si="7"/>
        <v/>
      </c>
      <c r="M8" s="327"/>
      <c r="N8" s="315"/>
    </row>
    <row r="9" spans="1:16" ht="15" customHeight="1" x14ac:dyDescent="0.25">
      <c r="A9" s="249">
        <f t="shared" si="10"/>
        <v>4</v>
      </c>
      <c r="B9" s="158" t="str">
        <f t="shared" si="0"/>
        <v/>
      </c>
      <c r="C9" s="328" t="str">
        <f t="shared" si="1"/>
        <v/>
      </c>
      <c r="D9" s="239" t="str">
        <f t="shared" si="2"/>
        <v/>
      </c>
      <c r="E9" s="185" t="str">
        <f t="shared" si="3"/>
        <v/>
      </c>
      <c r="F9" s="329" t="str">
        <f t="shared" si="4"/>
        <v/>
      </c>
      <c r="G9" s="330" t="str">
        <f t="shared" si="8"/>
        <v/>
      </c>
      <c r="H9" s="185" t="str">
        <f t="shared" si="5"/>
        <v/>
      </c>
      <c r="I9" s="185" t="str">
        <f t="shared" si="6"/>
        <v/>
      </c>
      <c r="J9" s="331" t="str">
        <f t="shared" si="9"/>
        <v/>
      </c>
      <c r="K9" s="153"/>
      <c r="L9" s="326" t="str">
        <f t="shared" si="7"/>
        <v/>
      </c>
      <c r="M9" s="327"/>
      <c r="N9" s="315"/>
    </row>
    <row r="10" spans="1:16" ht="15" customHeight="1" x14ac:dyDescent="0.25">
      <c r="A10" s="249">
        <f t="shared" si="10"/>
        <v>5</v>
      </c>
      <c r="B10" s="158" t="str">
        <f t="shared" si="0"/>
        <v/>
      </c>
      <c r="C10" s="328" t="str">
        <f t="shared" si="1"/>
        <v/>
      </c>
      <c r="D10" s="239" t="str">
        <f t="shared" si="2"/>
        <v/>
      </c>
      <c r="E10" s="185" t="str">
        <f t="shared" si="3"/>
        <v/>
      </c>
      <c r="F10" s="329" t="str">
        <f t="shared" si="4"/>
        <v/>
      </c>
      <c r="G10" s="330" t="str">
        <f t="shared" si="8"/>
        <v/>
      </c>
      <c r="H10" s="185" t="str">
        <f t="shared" si="5"/>
        <v/>
      </c>
      <c r="I10" s="185" t="str">
        <f t="shared" si="6"/>
        <v/>
      </c>
      <c r="J10" s="331" t="str">
        <f t="shared" si="9"/>
        <v/>
      </c>
      <c r="K10" s="153"/>
      <c r="L10" s="326" t="str">
        <f t="shared" si="7"/>
        <v/>
      </c>
      <c r="M10" s="327"/>
      <c r="N10" s="315"/>
      <c r="P10" s="315"/>
    </row>
    <row r="11" spans="1:16" ht="15" customHeight="1" x14ac:dyDescent="0.25">
      <c r="A11" s="249">
        <f t="shared" si="10"/>
        <v>6</v>
      </c>
      <c r="B11" s="158" t="str">
        <f t="shared" si="0"/>
        <v/>
      </c>
      <c r="C11" s="328" t="str">
        <f t="shared" si="1"/>
        <v/>
      </c>
      <c r="D11" s="239" t="str">
        <f t="shared" si="2"/>
        <v/>
      </c>
      <c r="E11" s="185" t="str">
        <f t="shared" si="3"/>
        <v/>
      </c>
      <c r="F11" s="329" t="str">
        <f t="shared" si="4"/>
        <v/>
      </c>
      <c r="G11" s="330" t="str">
        <f t="shared" si="8"/>
        <v/>
      </c>
      <c r="H11" s="185" t="str">
        <f t="shared" si="5"/>
        <v/>
      </c>
      <c r="I11" s="185" t="str">
        <f t="shared" si="6"/>
        <v/>
      </c>
      <c r="J11" s="331" t="str">
        <f t="shared" si="9"/>
        <v/>
      </c>
      <c r="K11" s="153"/>
      <c r="L11" s="326" t="str">
        <f t="shared" si="7"/>
        <v/>
      </c>
      <c r="M11" s="327"/>
      <c r="N11" s="315"/>
      <c r="P11" s="315"/>
    </row>
    <row r="12" spans="1:16" ht="15" customHeight="1" x14ac:dyDescent="0.25">
      <c r="A12" s="249">
        <f t="shared" si="10"/>
        <v>7</v>
      </c>
      <c r="B12" s="158" t="str">
        <f t="shared" si="0"/>
        <v/>
      </c>
      <c r="C12" s="328" t="str">
        <f t="shared" si="1"/>
        <v/>
      </c>
      <c r="D12" s="239" t="str">
        <f t="shared" si="2"/>
        <v/>
      </c>
      <c r="E12" s="185" t="str">
        <f t="shared" si="3"/>
        <v/>
      </c>
      <c r="F12" s="329" t="str">
        <f t="shared" si="4"/>
        <v/>
      </c>
      <c r="G12" s="330" t="str">
        <f t="shared" si="8"/>
        <v/>
      </c>
      <c r="H12" s="185" t="str">
        <f t="shared" si="5"/>
        <v/>
      </c>
      <c r="I12" s="185" t="str">
        <f t="shared" si="6"/>
        <v/>
      </c>
      <c r="J12" s="331" t="str">
        <f t="shared" si="9"/>
        <v/>
      </c>
      <c r="K12" s="153"/>
      <c r="L12" s="326" t="str">
        <f t="shared" si="7"/>
        <v/>
      </c>
      <c r="M12" s="327"/>
      <c r="N12" s="315"/>
    </row>
    <row r="13" spans="1:16" ht="15" customHeight="1" x14ac:dyDescent="0.25">
      <c r="A13" s="249">
        <f t="shared" si="10"/>
        <v>8</v>
      </c>
      <c r="B13" s="158" t="str">
        <f t="shared" si="0"/>
        <v/>
      </c>
      <c r="C13" s="328" t="str">
        <f t="shared" si="1"/>
        <v/>
      </c>
      <c r="D13" s="239" t="str">
        <f t="shared" si="2"/>
        <v/>
      </c>
      <c r="E13" s="185" t="str">
        <f t="shared" si="3"/>
        <v/>
      </c>
      <c r="F13" s="329" t="str">
        <f t="shared" si="4"/>
        <v/>
      </c>
      <c r="G13" s="330" t="str">
        <f t="shared" si="8"/>
        <v/>
      </c>
      <c r="H13" s="185" t="str">
        <f t="shared" si="5"/>
        <v/>
      </c>
      <c r="I13" s="185" t="str">
        <f t="shared" si="6"/>
        <v/>
      </c>
      <c r="J13" s="331" t="str">
        <f t="shared" si="9"/>
        <v/>
      </c>
      <c r="K13" s="153"/>
      <c r="L13" s="326" t="str">
        <f t="shared" si="7"/>
        <v/>
      </c>
      <c r="M13" s="327"/>
      <c r="N13" s="315"/>
    </row>
    <row r="14" spans="1:16" ht="15" customHeight="1" x14ac:dyDescent="0.25">
      <c r="A14" s="249">
        <f t="shared" si="10"/>
        <v>9</v>
      </c>
      <c r="B14" s="158" t="str">
        <f t="shared" si="0"/>
        <v/>
      </c>
      <c r="C14" s="328" t="str">
        <f t="shared" si="1"/>
        <v/>
      </c>
      <c r="D14" s="239" t="str">
        <f t="shared" si="2"/>
        <v/>
      </c>
      <c r="E14" s="185" t="str">
        <f t="shared" si="3"/>
        <v/>
      </c>
      <c r="F14" s="329" t="str">
        <f t="shared" si="4"/>
        <v/>
      </c>
      <c r="G14" s="330" t="str">
        <f t="shared" si="8"/>
        <v/>
      </c>
      <c r="H14" s="185" t="str">
        <f t="shared" si="5"/>
        <v/>
      </c>
      <c r="I14" s="185" t="str">
        <f t="shared" si="6"/>
        <v/>
      </c>
      <c r="J14" s="331" t="str">
        <f t="shared" si="9"/>
        <v/>
      </c>
      <c r="K14" s="153"/>
      <c r="L14" s="326" t="str">
        <f t="shared" si="7"/>
        <v/>
      </c>
      <c r="M14" s="327"/>
      <c r="N14" s="315"/>
      <c r="P14" s="315"/>
    </row>
    <row r="15" spans="1:16" ht="15" customHeight="1" x14ac:dyDescent="0.25">
      <c r="A15" s="249">
        <f t="shared" si="10"/>
        <v>10</v>
      </c>
      <c r="B15" s="158" t="str">
        <f t="shared" si="0"/>
        <v/>
      </c>
      <c r="C15" s="328" t="str">
        <f t="shared" si="1"/>
        <v/>
      </c>
      <c r="D15" s="239" t="str">
        <f t="shared" si="2"/>
        <v/>
      </c>
      <c r="E15" s="185" t="str">
        <f t="shared" si="3"/>
        <v/>
      </c>
      <c r="F15" s="329" t="str">
        <f t="shared" si="4"/>
        <v/>
      </c>
      <c r="G15" s="330" t="str">
        <f t="shared" si="8"/>
        <v/>
      </c>
      <c r="H15" s="185" t="str">
        <f t="shared" si="5"/>
        <v/>
      </c>
      <c r="I15" s="185" t="str">
        <f t="shared" si="6"/>
        <v/>
      </c>
      <c r="J15" s="331" t="str">
        <f t="shared" si="9"/>
        <v/>
      </c>
      <c r="K15" s="153"/>
      <c r="L15" s="326" t="str">
        <f t="shared" si="7"/>
        <v/>
      </c>
      <c r="M15" s="327"/>
      <c r="N15" s="315"/>
    </row>
    <row r="16" spans="1:16" ht="15" customHeight="1" x14ac:dyDescent="0.25">
      <c r="A16" s="249">
        <f t="shared" si="10"/>
        <v>11</v>
      </c>
      <c r="B16" s="158" t="str">
        <f t="shared" si="0"/>
        <v/>
      </c>
      <c r="C16" s="328" t="str">
        <f t="shared" si="1"/>
        <v/>
      </c>
      <c r="D16" s="239" t="str">
        <f t="shared" si="2"/>
        <v/>
      </c>
      <c r="E16" s="185" t="str">
        <f t="shared" si="3"/>
        <v/>
      </c>
      <c r="F16" s="329" t="str">
        <f t="shared" si="4"/>
        <v/>
      </c>
      <c r="G16" s="330" t="str">
        <f t="shared" si="8"/>
        <v/>
      </c>
      <c r="H16" s="185" t="str">
        <f t="shared" si="5"/>
        <v/>
      </c>
      <c r="I16" s="185" t="str">
        <f t="shared" si="6"/>
        <v/>
      </c>
      <c r="J16" s="331" t="str">
        <f t="shared" si="9"/>
        <v/>
      </c>
      <c r="K16" s="153"/>
      <c r="L16" s="326" t="str">
        <f t="shared" si="7"/>
        <v/>
      </c>
      <c r="M16" s="327"/>
      <c r="N16" s="315"/>
      <c r="P16" s="315"/>
    </row>
    <row r="17" spans="1:16" ht="15" customHeight="1" x14ac:dyDescent="0.25">
      <c r="A17" s="249">
        <f t="shared" si="10"/>
        <v>12</v>
      </c>
      <c r="B17" s="158" t="str">
        <f t="shared" si="0"/>
        <v/>
      </c>
      <c r="C17" s="328" t="str">
        <f t="shared" si="1"/>
        <v/>
      </c>
      <c r="D17" s="239" t="str">
        <f t="shared" si="2"/>
        <v/>
      </c>
      <c r="E17" s="185" t="str">
        <f t="shared" si="3"/>
        <v/>
      </c>
      <c r="F17" s="329" t="str">
        <f t="shared" si="4"/>
        <v/>
      </c>
      <c r="G17" s="330" t="str">
        <f t="shared" si="8"/>
        <v/>
      </c>
      <c r="H17" s="185" t="str">
        <f t="shared" si="5"/>
        <v/>
      </c>
      <c r="I17" s="185" t="str">
        <f t="shared" si="6"/>
        <v/>
      </c>
      <c r="J17" s="331" t="str">
        <f t="shared" si="9"/>
        <v/>
      </c>
      <c r="K17" s="153"/>
      <c r="L17" s="326" t="str">
        <f t="shared" si="7"/>
        <v/>
      </c>
      <c r="M17" s="327"/>
      <c r="N17" s="315"/>
    </row>
    <row r="18" spans="1:16" ht="15" customHeight="1" x14ac:dyDescent="0.25">
      <c r="A18" s="249">
        <f t="shared" si="10"/>
        <v>13</v>
      </c>
      <c r="B18" s="158" t="str">
        <f t="shared" si="0"/>
        <v/>
      </c>
      <c r="C18" s="328" t="str">
        <f t="shared" si="1"/>
        <v/>
      </c>
      <c r="D18" s="239" t="str">
        <f t="shared" si="2"/>
        <v/>
      </c>
      <c r="E18" s="185" t="str">
        <f t="shared" si="3"/>
        <v/>
      </c>
      <c r="F18" s="329" t="str">
        <f t="shared" si="4"/>
        <v/>
      </c>
      <c r="G18" s="330" t="str">
        <f t="shared" si="8"/>
        <v/>
      </c>
      <c r="H18" s="185" t="str">
        <f t="shared" si="5"/>
        <v/>
      </c>
      <c r="I18" s="185" t="str">
        <f t="shared" si="6"/>
        <v/>
      </c>
      <c r="J18" s="331" t="str">
        <f t="shared" si="9"/>
        <v/>
      </c>
      <c r="K18" s="153"/>
      <c r="L18" s="326" t="str">
        <f t="shared" si="7"/>
        <v/>
      </c>
      <c r="M18" s="327"/>
      <c r="N18" s="315"/>
      <c r="P18" s="315"/>
    </row>
    <row r="19" spans="1:16" ht="15" customHeight="1" x14ac:dyDescent="0.25">
      <c r="A19" s="249">
        <f t="shared" si="10"/>
        <v>14</v>
      </c>
      <c r="B19" s="158" t="str">
        <f t="shared" si="0"/>
        <v/>
      </c>
      <c r="C19" s="328" t="str">
        <f t="shared" si="1"/>
        <v/>
      </c>
      <c r="D19" s="239" t="str">
        <f t="shared" si="2"/>
        <v/>
      </c>
      <c r="E19" s="185" t="str">
        <f t="shared" si="3"/>
        <v/>
      </c>
      <c r="F19" s="329" t="str">
        <f t="shared" si="4"/>
        <v/>
      </c>
      <c r="G19" s="330" t="str">
        <f t="shared" si="8"/>
        <v/>
      </c>
      <c r="H19" s="185" t="str">
        <f t="shared" si="5"/>
        <v/>
      </c>
      <c r="I19" s="185" t="str">
        <f t="shared" si="6"/>
        <v/>
      </c>
      <c r="J19" s="331" t="str">
        <f t="shared" si="9"/>
        <v/>
      </c>
      <c r="K19" s="153"/>
      <c r="L19" s="326" t="str">
        <f t="shared" si="7"/>
        <v/>
      </c>
      <c r="M19" s="327"/>
      <c r="N19" s="315"/>
    </row>
    <row r="20" spans="1:16" ht="15" customHeight="1" x14ac:dyDescent="0.25">
      <c r="A20" s="249">
        <f t="shared" si="10"/>
        <v>15</v>
      </c>
      <c r="B20" s="158" t="str">
        <f t="shared" si="0"/>
        <v/>
      </c>
      <c r="C20" s="328" t="str">
        <f t="shared" si="1"/>
        <v/>
      </c>
      <c r="D20" s="239" t="str">
        <f t="shared" si="2"/>
        <v/>
      </c>
      <c r="E20" s="185" t="str">
        <f t="shared" si="3"/>
        <v/>
      </c>
      <c r="F20" s="329" t="str">
        <f t="shared" si="4"/>
        <v/>
      </c>
      <c r="G20" s="330" t="str">
        <f t="shared" si="8"/>
        <v/>
      </c>
      <c r="H20" s="185" t="str">
        <f t="shared" si="5"/>
        <v/>
      </c>
      <c r="I20" s="185" t="str">
        <f t="shared" si="6"/>
        <v/>
      </c>
      <c r="J20" s="331" t="str">
        <f t="shared" si="9"/>
        <v/>
      </c>
      <c r="K20" s="153"/>
      <c r="L20" s="326" t="str">
        <f t="shared" si="7"/>
        <v/>
      </c>
      <c r="M20" s="327"/>
      <c r="N20" s="315"/>
    </row>
    <row r="21" spans="1:16" ht="15" customHeight="1" x14ac:dyDescent="0.25">
      <c r="A21" s="249">
        <f t="shared" si="10"/>
        <v>16</v>
      </c>
      <c r="B21" s="158" t="str">
        <f t="shared" si="0"/>
        <v/>
      </c>
      <c r="C21" s="328" t="str">
        <f t="shared" si="1"/>
        <v/>
      </c>
      <c r="D21" s="239" t="str">
        <f t="shared" si="2"/>
        <v/>
      </c>
      <c r="E21" s="185" t="str">
        <f t="shared" si="3"/>
        <v/>
      </c>
      <c r="F21" s="329" t="str">
        <f t="shared" si="4"/>
        <v/>
      </c>
      <c r="G21" s="330" t="str">
        <f t="shared" si="8"/>
        <v/>
      </c>
      <c r="H21" s="185" t="str">
        <f t="shared" si="5"/>
        <v/>
      </c>
      <c r="I21" s="185" t="str">
        <f t="shared" si="6"/>
        <v/>
      </c>
      <c r="J21" s="331" t="str">
        <f t="shared" si="9"/>
        <v/>
      </c>
      <c r="K21" s="153"/>
      <c r="L21" s="326" t="str">
        <f t="shared" si="7"/>
        <v/>
      </c>
      <c r="M21" s="327"/>
      <c r="N21" s="315"/>
    </row>
    <row r="22" spans="1:16" ht="15" customHeight="1" x14ac:dyDescent="0.25">
      <c r="A22" s="249">
        <f t="shared" si="10"/>
        <v>17</v>
      </c>
      <c r="B22" s="158" t="str">
        <f t="shared" si="0"/>
        <v/>
      </c>
      <c r="C22" s="328" t="str">
        <f t="shared" si="1"/>
        <v/>
      </c>
      <c r="D22" s="239" t="str">
        <f t="shared" si="2"/>
        <v/>
      </c>
      <c r="E22" s="185" t="str">
        <f t="shared" si="3"/>
        <v/>
      </c>
      <c r="F22" s="329" t="str">
        <f t="shared" si="4"/>
        <v/>
      </c>
      <c r="G22" s="330" t="str">
        <f t="shared" si="8"/>
        <v/>
      </c>
      <c r="H22" s="185" t="str">
        <f t="shared" si="5"/>
        <v/>
      </c>
      <c r="I22" s="185" t="str">
        <f t="shared" si="6"/>
        <v/>
      </c>
      <c r="J22" s="331" t="str">
        <f t="shared" si="9"/>
        <v/>
      </c>
      <c r="K22" s="153"/>
      <c r="L22" s="326" t="str">
        <f t="shared" si="7"/>
        <v/>
      </c>
      <c r="M22" s="327"/>
      <c r="N22" s="315"/>
    </row>
    <row r="23" spans="1:16" ht="15" customHeight="1" x14ac:dyDescent="0.25">
      <c r="A23" s="249">
        <f t="shared" si="10"/>
        <v>18</v>
      </c>
      <c r="B23" s="158" t="str">
        <f t="shared" si="0"/>
        <v/>
      </c>
      <c r="C23" s="328" t="str">
        <f t="shared" si="1"/>
        <v/>
      </c>
      <c r="D23" s="239" t="str">
        <f t="shared" si="2"/>
        <v/>
      </c>
      <c r="E23" s="185" t="str">
        <f t="shared" si="3"/>
        <v/>
      </c>
      <c r="F23" s="329" t="str">
        <f t="shared" si="4"/>
        <v/>
      </c>
      <c r="G23" s="330" t="str">
        <f t="shared" si="8"/>
        <v/>
      </c>
      <c r="H23" s="185" t="str">
        <f t="shared" si="5"/>
        <v/>
      </c>
      <c r="I23" s="185" t="str">
        <f t="shared" si="6"/>
        <v/>
      </c>
      <c r="J23" s="331" t="str">
        <f t="shared" si="9"/>
        <v/>
      </c>
      <c r="K23" s="153"/>
      <c r="L23" s="326" t="str">
        <f t="shared" si="7"/>
        <v/>
      </c>
      <c r="M23" s="327"/>
      <c r="N23" s="315"/>
    </row>
    <row r="24" spans="1:16" ht="15" customHeight="1" x14ac:dyDescent="0.25">
      <c r="A24" s="249">
        <f t="shared" si="10"/>
        <v>19</v>
      </c>
      <c r="B24" s="158" t="str">
        <f t="shared" si="0"/>
        <v/>
      </c>
      <c r="C24" s="328" t="str">
        <f t="shared" si="1"/>
        <v/>
      </c>
      <c r="D24" s="239" t="str">
        <f t="shared" si="2"/>
        <v/>
      </c>
      <c r="E24" s="185" t="str">
        <f t="shared" si="3"/>
        <v/>
      </c>
      <c r="F24" s="329" t="str">
        <f t="shared" si="4"/>
        <v/>
      </c>
      <c r="G24" s="330" t="str">
        <f t="shared" si="8"/>
        <v/>
      </c>
      <c r="H24" s="185" t="str">
        <f t="shared" si="5"/>
        <v/>
      </c>
      <c r="I24" s="185" t="str">
        <f t="shared" si="6"/>
        <v/>
      </c>
      <c r="J24" s="331" t="str">
        <f t="shared" si="9"/>
        <v/>
      </c>
      <c r="K24" s="153"/>
      <c r="L24" s="326" t="str">
        <f t="shared" si="7"/>
        <v/>
      </c>
      <c r="M24" s="327"/>
      <c r="N24" s="315"/>
      <c r="P24" s="315"/>
    </row>
    <row r="25" spans="1:16" ht="15" customHeight="1" x14ac:dyDescent="0.25">
      <c r="A25" s="249">
        <f t="shared" si="10"/>
        <v>20</v>
      </c>
      <c r="B25" s="158" t="str">
        <f t="shared" si="0"/>
        <v/>
      </c>
      <c r="C25" s="328" t="str">
        <f t="shared" si="1"/>
        <v/>
      </c>
      <c r="D25" s="239" t="str">
        <f t="shared" si="2"/>
        <v/>
      </c>
      <c r="E25" s="185" t="str">
        <f t="shared" si="3"/>
        <v/>
      </c>
      <c r="F25" s="329" t="str">
        <f t="shared" si="4"/>
        <v/>
      </c>
      <c r="G25" s="330" t="str">
        <f t="shared" si="8"/>
        <v/>
      </c>
      <c r="H25" s="185" t="str">
        <f t="shared" si="5"/>
        <v/>
      </c>
      <c r="I25" s="185" t="str">
        <f t="shared" si="6"/>
        <v/>
      </c>
      <c r="J25" s="331" t="str">
        <f t="shared" si="9"/>
        <v/>
      </c>
      <c r="K25" s="153"/>
      <c r="L25" s="326" t="str">
        <f t="shared" si="7"/>
        <v/>
      </c>
      <c r="M25" s="327"/>
      <c r="N25" s="315"/>
    </row>
    <row r="26" spans="1:16" ht="15" customHeight="1" x14ac:dyDescent="0.25">
      <c r="A26" s="249">
        <f t="shared" si="10"/>
        <v>21</v>
      </c>
      <c r="B26" s="158" t="str">
        <f t="shared" si="0"/>
        <v/>
      </c>
      <c r="C26" s="328" t="str">
        <f t="shared" si="1"/>
        <v/>
      </c>
      <c r="D26" s="239" t="str">
        <f t="shared" si="2"/>
        <v/>
      </c>
      <c r="E26" s="185" t="str">
        <f t="shared" si="3"/>
        <v/>
      </c>
      <c r="F26" s="329" t="str">
        <f t="shared" si="4"/>
        <v/>
      </c>
      <c r="G26" s="330" t="str">
        <f t="shared" si="8"/>
        <v/>
      </c>
      <c r="H26" s="185" t="str">
        <f t="shared" si="5"/>
        <v/>
      </c>
      <c r="I26" s="185" t="str">
        <f t="shared" si="6"/>
        <v/>
      </c>
      <c r="J26" s="331" t="str">
        <f t="shared" si="9"/>
        <v/>
      </c>
      <c r="K26" s="153"/>
      <c r="L26" s="326" t="str">
        <f t="shared" si="7"/>
        <v/>
      </c>
      <c r="M26" s="327"/>
      <c r="N26" s="315"/>
    </row>
    <row r="27" spans="1:16" ht="15" customHeight="1" x14ac:dyDescent="0.25">
      <c r="A27" s="249">
        <f t="shared" si="10"/>
        <v>22</v>
      </c>
      <c r="B27" s="158" t="str">
        <f t="shared" si="0"/>
        <v/>
      </c>
      <c r="C27" s="328" t="str">
        <f t="shared" si="1"/>
        <v/>
      </c>
      <c r="D27" s="239" t="str">
        <f t="shared" si="2"/>
        <v/>
      </c>
      <c r="E27" s="185" t="str">
        <f t="shared" si="3"/>
        <v/>
      </c>
      <c r="F27" s="329" t="str">
        <f t="shared" si="4"/>
        <v/>
      </c>
      <c r="G27" s="330" t="str">
        <f t="shared" si="8"/>
        <v/>
      </c>
      <c r="H27" s="185" t="str">
        <f t="shared" si="5"/>
        <v/>
      </c>
      <c r="I27" s="185" t="str">
        <f t="shared" si="6"/>
        <v/>
      </c>
      <c r="J27" s="331" t="str">
        <f t="shared" si="9"/>
        <v/>
      </c>
      <c r="K27" s="153"/>
      <c r="L27" s="326" t="str">
        <f t="shared" si="7"/>
        <v/>
      </c>
      <c r="M27" s="327"/>
      <c r="N27" s="315"/>
      <c r="P27" s="315"/>
    </row>
    <row r="28" spans="1:16" ht="15" customHeight="1" x14ac:dyDescent="0.25">
      <c r="A28" s="249">
        <f t="shared" si="10"/>
        <v>23</v>
      </c>
      <c r="B28" s="158" t="str">
        <f t="shared" si="0"/>
        <v/>
      </c>
      <c r="C28" s="328" t="str">
        <f t="shared" si="1"/>
        <v/>
      </c>
      <c r="D28" s="239" t="str">
        <f t="shared" si="2"/>
        <v/>
      </c>
      <c r="E28" s="185" t="str">
        <f t="shared" si="3"/>
        <v/>
      </c>
      <c r="F28" s="329" t="str">
        <f t="shared" si="4"/>
        <v/>
      </c>
      <c r="G28" s="330" t="str">
        <f t="shared" si="8"/>
        <v/>
      </c>
      <c r="H28" s="185" t="str">
        <f t="shared" si="5"/>
        <v/>
      </c>
      <c r="I28" s="185" t="str">
        <f t="shared" si="6"/>
        <v/>
      </c>
      <c r="J28" s="331" t="str">
        <f t="shared" si="9"/>
        <v/>
      </c>
      <c r="K28" s="153"/>
      <c r="L28" s="326" t="str">
        <f t="shared" si="7"/>
        <v/>
      </c>
      <c r="M28" s="327"/>
      <c r="N28" s="315"/>
    </row>
    <row r="29" spans="1:16" ht="15" customHeight="1" x14ac:dyDescent="0.25">
      <c r="A29" s="249">
        <f t="shared" si="10"/>
        <v>24</v>
      </c>
      <c r="B29" s="158" t="str">
        <f t="shared" si="0"/>
        <v/>
      </c>
      <c r="C29" s="328" t="str">
        <f t="shared" si="1"/>
        <v/>
      </c>
      <c r="D29" s="239" t="str">
        <f t="shared" si="2"/>
        <v/>
      </c>
      <c r="E29" s="185" t="str">
        <f t="shared" si="3"/>
        <v/>
      </c>
      <c r="F29" s="329" t="str">
        <f t="shared" si="4"/>
        <v/>
      </c>
      <c r="G29" s="330" t="str">
        <f t="shared" si="8"/>
        <v/>
      </c>
      <c r="H29" s="185" t="str">
        <f t="shared" si="5"/>
        <v/>
      </c>
      <c r="I29" s="185" t="str">
        <f t="shared" si="6"/>
        <v/>
      </c>
      <c r="J29" s="331" t="str">
        <f t="shared" si="9"/>
        <v/>
      </c>
      <c r="K29" s="153"/>
      <c r="L29" s="326" t="str">
        <f t="shared" si="7"/>
        <v/>
      </c>
      <c r="M29" s="327"/>
      <c r="N29" s="315"/>
    </row>
    <row r="30" spans="1:16" ht="15" customHeight="1" x14ac:dyDescent="0.25">
      <c r="A30" s="249">
        <f t="shared" si="10"/>
        <v>25</v>
      </c>
      <c r="B30" s="158" t="str">
        <f t="shared" si="0"/>
        <v/>
      </c>
      <c r="C30" s="328" t="str">
        <f t="shared" si="1"/>
        <v/>
      </c>
      <c r="D30" s="239" t="str">
        <f t="shared" si="2"/>
        <v/>
      </c>
      <c r="E30" s="185" t="str">
        <f t="shared" si="3"/>
        <v/>
      </c>
      <c r="F30" s="329" t="str">
        <f t="shared" si="4"/>
        <v/>
      </c>
      <c r="G30" s="330" t="str">
        <f t="shared" si="8"/>
        <v/>
      </c>
      <c r="H30" s="185" t="str">
        <f t="shared" si="5"/>
        <v/>
      </c>
      <c r="I30" s="185" t="str">
        <f t="shared" si="6"/>
        <v/>
      </c>
      <c r="J30" s="331" t="str">
        <f t="shared" si="9"/>
        <v/>
      </c>
      <c r="K30" s="153"/>
      <c r="L30" s="326" t="str">
        <f t="shared" si="7"/>
        <v/>
      </c>
      <c r="M30" s="327"/>
      <c r="N30" s="315"/>
    </row>
    <row r="31" spans="1:16" ht="15" customHeight="1" x14ac:dyDescent="0.25">
      <c r="A31" s="249">
        <f t="shared" si="10"/>
        <v>26</v>
      </c>
      <c r="B31" s="158" t="str">
        <f t="shared" si="0"/>
        <v/>
      </c>
      <c r="C31" s="328" t="str">
        <f t="shared" si="1"/>
        <v/>
      </c>
      <c r="D31" s="239" t="str">
        <f t="shared" si="2"/>
        <v/>
      </c>
      <c r="E31" s="185" t="str">
        <f t="shared" si="3"/>
        <v/>
      </c>
      <c r="F31" s="329" t="str">
        <f t="shared" si="4"/>
        <v/>
      </c>
      <c r="G31" s="330" t="str">
        <f t="shared" si="8"/>
        <v/>
      </c>
      <c r="H31" s="185" t="str">
        <f t="shared" si="5"/>
        <v/>
      </c>
      <c r="I31" s="185" t="str">
        <f t="shared" si="6"/>
        <v/>
      </c>
      <c r="J31" s="331" t="str">
        <f t="shared" si="9"/>
        <v/>
      </c>
      <c r="K31" s="153"/>
      <c r="L31" s="326" t="str">
        <f t="shared" si="7"/>
        <v/>
      </c>
      <c r="M31" s="327"/>
      <c r="N31" s="315"/>
    </row>
    <row r="32" spans="1:16" ht="15" customHeight="1" x14ac:dyDescent="0.25">
      <c r="A32" s="249">
        <f t="shared" si="10"/>
        <v>27</v>
      </c>
      <c r="B32" s="158" t="str">
        <f t="shared" si="0"/>
        <v/>
      </c>
      <c r="C32" s="328" t="str">
        <f t="shared" si="1"/>
        <v/>
      </c>
      <c r="D32" s="239" t="str">
        <f t="shared" si="2"/>
        <v/>
      </c>
      <c r="E32" s="185" t="str">
        <f t="shared" si="3"/>
        <v/>
      </c>
      <c r="F32" s="329" t="str">
        <f t="shared" si="4"/>
        <v/>
      </c>
      <c r="G32" s="330" t="str">
        <f t="shared" si="8"/>
        <v/>
      </c>
      <c r="H32" s="185" t="str">
        <f t="shared" si="5"/>
        <v/>
      </c>
      <c r="I32" s="185" t="str">
        <f t="shared" si="6"/>
        <v/>
      </c>
      <c r="J32" s="331" t="str">
        <f t="shared" si="9"/>
        <v/>
      </c>
      <c r="K32" s="153"/>
      <c r="L32" s="326" t="str">
        <f t="shared" si="7"/>
        <v/>
      </c>
      <c r="M32" s="327"/>
      <c r="N32" s="315"/>
    </row>
    <row r="33" spans="1:16" ht="15" customHeight="1" x14ac:dyDescent="0.25">
      <c r="A33" s="249">
        <f t="shared" si="10"/>
        <v>28</v>
      </c>
      <c r="B33" s="158" t="str">
        <f t="shared" si="0"/>
        <v/>
      </c>
      <c r="C33" s="328" t="str">
        <f t="shared" si="1"/>
        <v/>
      </c>
      <c r="D33" s="239" t="str">
        <f t="shared" si="2"/>
        <v/>
      </c>
      <c r="E33" s="185" t="str">
        <f t="shared" si="3"/>
        <v/>
      </c>
      <c r="F33" s="329" t="str">
        <f t="shared" si="4"/>
        <v/>
      </c>
      <c r="G33" s="330" t="str">
        <f t="shared" si="8"/>
        <v/>
      </c>
      <c r="H33" s="185" t="str">
        <f t="shared" si="5"/>
        <v/>
      </c>
      <c r="I33" s="185" t="str">
        <f t="shared" si="6"/>
        <v/>
      </c>
      <c r="J33" s="331" t="str">
        <f t="shared" si="9"/>
        <v/>
      </c>
      <c r="K33" s="153"/>
      <c r="L33" s="326" t="str">
        <f t="shared" si="7"/>
        <v/>
      </c>
      <c r="M33" s="327"/>
      <c r="N33" s="315"/>
    </row>
    <row r="34" spans="1:16" ht="15" customHeight="1" x14ac:dyDescent="0.25">
      <c r="A34" s="249">
        <f t="shared" si="10"/>
        <v>29</v>
      </c>
      <c r="B34" s="158" t="str">
        <f t="shared" si="0"/>
        <v/>
      </c>
      <c r="C34" s="328" t="str">
        <f t="shared" si="1"/>
        <v/>
      </c>
      <c r="D34" s="239" t="str">
        <f t="shared" si="2"/>
        <v/>
      </c>
      <c r="E34" s="185" t="str">
        <f t="shared" si="3"/>
        <v/>
      </c>
      <c r="F34" s="329" t="str">
        <f t="shared" si="4"/>
        <v/>
      </c>
      <c r="G34" s="330" t="str">
        <f t="shared" si="8"/>
        <v/>
      </c>
      <c r="H34" s="185" t="str">
        <f t="shared" si="5"/>
        <v/>
      </c>
      <c r="I34" s="185" t="str">
        <f t="shared" si="6"/>
        <v/>
      </c>
      <c r="J34" s="331" t="str">
        <f t="shared" si="9"/>
        <v/>
      </c>
      <c r="K34" s="153"/>
      <c r="L34" s="326" t="str">
        <f t="shared" si="7"/>
        <v/>
      </c>
      <c r="M34" s="327"/>
      <c r="N34" s="315"/>
    </row>
    <row r="35" spans="1:16" ht="15" customHeight="1" x14ac:dyDescent="0.25">
      <c r="A35" s="249">
        <f t="shared" si="10"/>
        <v>30</v>
      </c>
      <c r="B35" s="158" t="str">
        <f t="shared" si="0"/>
        <v/>
      </c>
      <c r="C35" s="328" t="str">
        <f t="shared" si="1"/>
        <v/>
      </c>
      <c r="D35" s="239" t="str">
        <f t="shared" si="2"/>
        <v/>
      </c>
      <c r="E35" s="185" t="str">
        <f t="shared" si="3"/>
        <v/>
      </c>
      <c r="F35" s="329" t="str">
        <f t="shared" si="4"/>
        <v/>
      </c>
      <c r="G35" s="330" t="str">
        <f t="shared" si="8"/>
        <v/>
      </c>
      <c r="H35" s="185" t="str">
        <f t="shared" si="5"/>
        <v/>
      </c>
      <c r="I35" s="185" t="str">
        <f t="shared" si="6"/>
        <v/>
      </c>
      <c r="J35" s="331" t="str">
        <f t="shared" si="9"/>
        <v/>
      </c>
      <c r="K35" s="153"/>
      <c r="L35" s="326" t="str">
        <f t="shared" si="7"/>
        <v/>
      </c>
      <c r="M35" s="327"/>
      <c r="N35" s="315"/>
    </row>
    <row r="36" spans="1:16" ht="15" customHeight="1" x14ac:dyDescent="0.25">
      <c r="A36" s="249">
        <f t="shared" si="10"/>
        <v>31</v>
      </c>
      <c r="B36" s="158" t="str">
        <f t="shared" si="0"/>
        <v/>
      </c>
      <c r="C36" s="328" t="str">
        <f t="shared" si="1"/>
        <v/>
      </c>
      <c r="D36" s="239" t="str">
        <f t="shared" si="2"/>
        <v/>
      </c>
      <c r="E36" s="185" t="str">
        <f t="shared" si="3"/>
        <v/>
      </c>
      <c r="F36" s="329" t="str">
        <f t="shared" si="4"/>
        <v/>
      </c>
      <c r="G36" s="330" t="str">
        <f t="shared" si="8"/>
        <v/>
      </c>
      <c r="H36" s="185" t="str">
        <f t="shared" si="5"/>
        <v/>
      </c>
      <c r="I36" s="185" t="str">
        <f t="shared" si="6"/>
        <v/>
      </c>
      <c r="J36" s="331" t="str">
        <f t="shared" si="9"/>
        <v/>
      </c>
      <c r="K36" s="153"/>
      <c r="L36" s="326" t="str">
        <f t="shared" si="7"/>
        <v/>
      </c>
      <c r="M36" s="332"/>
      <c r="N36" s="315"/>
      <c r="P36" s="315"/>
    </row>
    <row r="37" spans="1:16" ht="15" customHeight="1" x14ac:dyDescent="0.25">
      <c r="A37" s="249">
        <f t="shared" si="10"/>
        <v>32</v>
      </c>
      <c r="B37" s="158" t="str">
        <f t="shared" si="0"/>
        <v/>
      </c>
      <c r="C37" s="328" t="str">
        <f t="shared" si="1"/>
        <v/>
      </c>
      <c r="D37" s="239" t="str">
        <f t="shared" si="2"/>
        <v/>
      </c>
      <c r="E37" s="185" t="str">
        <f t="shared" si="3"/>
        <v/>
      </c>
      <c r="F37" s="329" t="str">
        <f t="shared" si="4"/>
        <v/>
      </c>
      <c r="G37" s="330" t="str">
        <f t="shared" si="8"/>
        <v/>
      </c>
      <c r="H37" s="185" t="str">
        <f t="shared" si="5"/>
        <v/>
      </c>
      <c r="I37" s="185" t="str">
        <f t="shared" si="6"/>
        <v/>
      </c>
      <c r="J37" s="331" t="str">
        <f t="shared" si="9"/>
        <v/>
      </c>
      <c r="K37" s="153"/>
      <c r="L37" s="326" t="str">
        <f t="shared" si="7"/>
        <v/>
      </c>
      <c r="M37" s="327"/>
      <c r="N37" s="315"/>
    </row>
    <row r="38" spans="1:16" ht="15" customHeight="1" x14ac:dyDescent="0.25">
      <c r="A38" s="249">
        <f t="shared" si="10"/>
        <v>33</v>
      </c>
      <c r="B38" s="158" t="str">
        <f t="shared" ref="B38:B55" si="11">IFERROR(INDEX(LE_ID,MATCH($A38,Block_Index,0)),"")</f>
        <v/>
      </c>
      <c r="C38" s="328" t="str">
        <f t="shared" ref="C38:C55" si="12">IFERROR(INDEX(LE_Name,MATCH($A38,Block_Index,0)),"")</f>
        <v/>
      </c>
      <c r="D38" s="239" t="str">
        <f t="shared" ref="D38:D55" si="13">IFERROR(INDEX(Applicable_Regime,MATCH($C38,BBA_Parent_Names,0)),"")</f>
        <v/>
      </c>
      <c r="E38" s="185" t="str">
        <f t="shared" ref="E38:E55" si="14">IF($C38="","",SUMIF(BBA_Parent_Names,$C38,BBA_Parent_Capital_Resources))</f>
        <v/>
      </c>
      <c r="F38" s="329" t="str">
        <f t="shared" ref="F38:F55" si="15">IF($C38="","",SUMIF(BBA_Parent_Names,$C38,BBA_Parent_RC))</f>
        <v/>
      </c>
      <c r="G38" s="330" t="str">
        <f t="shared" si="8"/>
        <v/>
      </c>
      <c r="H38" s="185" t="str">
        <f t="shared" ref="H38:H55" si="16">IF($C38="","",SUMIF(AC_BBA_Parent_Name,$C38,BBA_Calculated_AC))</f>
        <v/>
      </c>
      <c r="I38" s="185" t="str">
        <f t="shared" ref="I38:I55" si="17">IF($C38="","",SUMIF(RC_BBA_Parent_Name,$C38,BBA_Calculated_RC))</f>
        <v/>
      </c>
      <c r="J38" s="331" t="str">
        <f t="shared" si="9"/>
        <v/>
      </c>
      <c r="K38" s="153"/>
      <c r="L38" s="326" t="str">
        <f t="shared" ref="L38:L55" si="18">IF(G38="","",IF(OR(D38="US Life RBC",D38="US P&amp;C RBC"),J38-G38,J38-($E38+F38*VLOOKUP($D38,AC_Scalar_Table,2,FALSE))/($F38*VLOOKUP($D38,RC_Scalar_Table,2,FALSE))))</f>
        <v/>
      </c>
      <c r="M38" s="327"/>
      <c r="N38" s="315"/>
    </row>
    <row r="39" spans="1:16" ht="15" customHeight="1" x14ac:dyDescent="0.25">
      <c r="A39" s="249">
        <f t="shared" si="10"/>
        <v>34</v>
      </c>
      <c r="B39" s="158" t="str">
        <f t="shared" si="11"/>
        <v/>
      </c>
      <c r="C39" s="328" t="str">
        <f t="shared" si="12"/>
        <v/>
      </c>
      <c r="D39" s="239" t="str">
        <f t="shared" si="13"/>
        <v/>
      </c>
      <c r="E39" s="185" t="str">
        <f t="shared" si="14"/>
        <v/>
      </c>
      <c r="F39" s="329" t="str">
        <f t="shared" si="15"/>
        <v/>
      </c>
      <c r="G39" s="330" t="str">
        <f t="shared" si="8"/>
        <v/>
      </c>
      <c r="H39" s="185" t="str">
        <f t="shared" si="16"/>
        <v/>
      </c>
      <c r="I39" s="185" t="str">
        <f t="shared" si="17"/>
        <v/>
      </c>
      <c r="J39" s="331" t="str">
        <f t="shared" si="9"/>
        <v/>
      </c>
      <c r="K39" s="153"/>
      <c r="L39" s="326" t="str">
        <f t="shared" si="18"/>
        <v/>
      </c>
      <c r="M39" s="327"/>
      <c r="N39" s="315"/>
    </row>
    <row r="40" spans="1:16" ht="15" customHeight="1" x14ac:dyDescent="0.25">
      <c r="A40" s="249">
        <f t="shared" si="10"/>
        <v>35</v>
      </c>
      <c r="B40" s="158" t="str">
        <f t="shared" si="11"/>
        <v/>
      </c>
      <c r="C40" s="328" t="str">
        <f t="shared" si="12"/>
        <v/>
      </c>
      <c r="D40" s="239" t="str">
        <f t="shared" si="13"/>
        <v/>
      </c>
      <c r="E40" s="185" t="str">
        <f t="shared" si="14"/>
        <v/>
      </c>
      <c r="F40" s="329" t="str">
        <f t="shared" si="15"/>
        <v/>
      </c>
      <c r="G40" s="330" t="str">
        <f t="shared" si="8"/>
        <v/>
      </c>
      <c r="H40" s="185" t="str">
        <f t="shared" si="16"/>
        <v/>
      </c>
      <c r="I40" s="185" t="str">
        <f t="shared" si="17"/>
        <v/>
      </c>
      <c r="J40" s="331" t="str">
        <f t="shared" si="9"/>
        <v/>
      </c>
      <c r="K40" s="153"/>
      <c r="L40" s="326" t="str">
        <f t="shared" si="18"/>
        <v/>
      </c>
      <c r="M40" s="327"/>
      <c r="N40" s="315"/>
      <c r="P40" s="315"/>
    </row>
    <row r="41" spans="1:16" ht="15" customHeight="1" x14ac:dyDescent="0.25">
      <c r="A41" s="249">
        <f t="shared" si="10"/>
        <v>36</v>
      </c>
      <c r="B41" s="158" t="str">
        <f t="shared" si="11"/>
        <v/>
      </c>
      <c r="C41" s="328" t="str">
        <f t="shared" si="12"/>
        <v/>
      </c>
      <c r="D41" s="239" t="str">
        <f t="shared" si="13"/>
        <v/>
      </c>
      <c r="E41" s="185" t="str">
        <f t="shared" si="14"/>
        <v/>
      </c>
      <c r="F41" s="329" t="str">
        <f t="shared" si="15"/>
        <v/>
      </c>
      <c r="G41" s="330" t="str">
        <f t="shared" si="8"/>
        <v/>
      </c>
      <c r="H41" s="185" t="str">
        <f t="shared" si="16"/>
        <v/>
      </c>
      <c r="I41" s="185" t="str">
        <f t="shared" si="17"/>
        <v/>
      </c>
      <c r="J41" s="331" t="str">
        <f t="shared" si="9"/>
        <v/>
      </c>
      <c r="K41" s="153"/>
      <c r="L41" s="326" t="str">
        <f t="shared" si="18"/>
        <v/>
      </c>
      <c r="M41" s="327"/>
      <c r="N41" s="315"/>
    </row>
    <row r="42" spans="1:16" ht="15" customHeight="1" x14ac:dyDescent="0.25">
      <c r="A42" s="249">
        <f t="shared" si="10"/>
        <v>37</v>
      </c>
      <c r="B42" s="158" t="str">
        <f t="shared" si="11"/>
        <v/>
      </c>
      <c r="C42" s="328" t="str">
        <f t="shared" si="12"/>
        <v/>
      </c>
      <c r="D42" s="239" t="str">
        <f t="shared" si="13"/>
        <v/>
      </c>
      <c r="E42" s="185" t="str">
        <f t="shared" si="14"/>
        <v/>
      </c>
      <c r="F42" s="329" t="str">
        <f t="shared" si="15"/>
        <v/>
      </c>
      <c r="G42" s="330" t="str">
        <f t="shared" si="8"/>
        <v/>
      </c>
      <c r="H42" s="185" t="str">
        <f t="shared" si="16"/>
        <v/>
      </c>
      <c r="I42" s="185" t="str">
        <f t="shared" si="17"/>
        <v/>
      </c>
      <c r="J42" s="331" t="str">
        <f t="shared" si="9"/>
        <v/>
      </c>
      <c r="K42" s="153"/>
      <c r="L42" s="326" t="str">
        <f t="shared" si="18"/>
        <v/>
      </c>
      <c r="M42" s="327"/>
      <c r="N42" s="315"/>
    </row>
    <row r="43" spans="1:16" ht="15" customHeight="1" x14ac:dyDescent="0.25">
      <c r="A43" s="249">
        <f t="shared" si="10"/>
        <v>38</v>
      </c>
      <c r="B43" s="158" t="str">
        <f t="shared" si="11"/>
        <v/>
      </c>
      <c r="C43" s="328" t="str">
        <f t="shared" si="12"/>
        <v/>
      </c>
      <c r="D43" s="239" t="str">
        <f t="shared" si="13"/>
        <v/>
      </c>
      <c r="E43" s="185" t="str">
        <f t="shared" si="14"/>
        <v/>
      </c>
      <c r="F43" s="329" t="str">
        <f t="shared" si="15"/>
        <v/>
      </c>
      <c r="G43" s="330" t="str">
        <f t="shared" si="8"/>
        <v/>
      </c>
      <c r="H43" s="185" t="str">
        <f t="shared" si="16"/>
        <v/>
      </c>
      <c r="I43" s="185" t="str">
        <f t="shared" si="17"/>
        <v/>
      </c>
      <c r="J43" s="331" t="str">
        <f t="shared" si="9"/>
        <v/>
      </c>
      <c r="K43" s="153"/>
      <c r="L43" s="326" t="str">
        <f t="shared" si="18"/>
        <v/>
      </c>
      <c r="M43" s="327"/>
      <c r="N43" s="315"/>
      <c r="P43" s="315"/>
    </row>
    <row r="44" spans="1:16" ht="15" customHeight="1" x14ac:dyDescent="0.25">
      <c r="A44" s="249">
        <f t="shared" si="10"/>
        <v>39</v>
      </c>
      <c r="B44" s="158" t="str">
        <f t="shared" si="11"/>
        <v/>
      </c>
      <c r="C44" s="328" t="str">
        <f t="shared" si="12"/>
        <v/>
      </c>
      <c r="D44" s="239" t="str">
        <f t="shared" si="13"/>
        <v/>
      </c>
      <c r="E44" s="185" t="str">
        <f t="shared" si="14"/>
        <v/>
      </c>
      <c r="F44" s="329" t="str">
        <f t="shared" si="15"/>
        <v/>
      </c>
      <c r="G44" s="330" t="str">
        <f t="shared" si="8"/>
        <v/>
      </c>
      <c r="H44" s="185" t="str">
        <f t="shared" si="16"/>
        <v/>
      </c>
      <c r="I44" s="185" t="str">
        <f t="shared" si="17"/>
        <v/>
      </c>
      <c r="J44" s="331" t="str">
        <f t="shared" si="9"/>
        <v/>
      </c>
      <c r="K44" s="153"/>
      <c r="L44" s="326" t="str">
        <f t="shared" si="18"/>
        <v/>
      </c>
      <c r="M44" s="327"/>
      <c r="N44" s="315"/>
    </row>
    <row r="45" spans="1:16" ht="15" customHeight="1" x14ac:dyDescent="0.25">
      <c r="A45" s="249">
        <f t="shared" si="10"/>
        <v>40</v>
      </c>
      <c r="B45" s="158" t="str">
        <f t="shared" si="11"/>
        <v/>
      </c>
      <c r="C45" s="328" t="str">
        <f t="shared" si="12"/>
        <v/>
      </c>
      <c r="D45" s="239" t="str">
        <f t="shared" si="13"/>
        <v/>
      </c>
      <c r="E45" s="185" t="str">
        <f t="shared" si="14"/>
        <v/>
      </c>
      <c r="F45" s="329" t="str">
        <f t="shared" si="15"/>
        <v/>
      </c>
      <c r="G45" s="330" t="str">
        <f t="shared" si="8"/>
        <v/>
      </c>
      <c r="H45" s="185" t="str">
        <f t="shared" si="16"/>
        <v/>
      </c>
      <c r="I45" s="185" t="str">
        <f t="shared" si="17"/>
        <v/>
      </c>
      <c r="J45" s="331" t="str">
        <f t="shared" si="9"/>
        <v/>
      </c>
      <c r="K45" s="153"/>
      <c r="L45" s="326" t="str">
        <f t="shared" si="18"/>
        <v/>
      </c>
      <c r="M45" s="327"/>
      <c r="N45" s="315"/>
    </row>
    <row r="46" spans="1:16" ht="15" customHeight="1" x14ac:dyDescent="0.25">
      <c r="A46" s="249">
        <f t="shared" si="10"/>
        <v>41</v>
      </c>
      <c r="B46" s="158" t="str">
        <f t="shared" si="11"/>
        <v/>
      </c>
      <c r="C46" s="328" t="str">
        <f t="shared" si="12"/>
        <v/>
      </c>
      <c r="D46" s="239" t="str">
        <f t="shared" si="13"/>
        <v/>
      </c>
      <c r="E46" s="185" t="str">
        <f t="shared" si="14"/>
        <v/>
      </c>
      <c r="F46" s="329" t="str">
        <f t="shared" si="15"/>
        <v/>
      </c>
      <c r="G46" s="330" t="str">
        <f t="shared" si="8"/>
        <v/>
      </c>
      <c r="H46" s="185" t="str">
        <f t="shared" si="16"/>
        <v/>
      </c>
      <c r="I46" s="185" t="str">
        <f t="shared" si="17"/>
        <v/>
      </c>
      <c r="J46" s="331" t="str">
        <f t="shared" si="9"/>
        <v/>
      </c>
      <c r="K46" s="153"/>
      <c r="L46" s="326" t="str">
        <f t="shared" si="18"/>
        <v/>
      </c>
      <c r="M46" s="327"/>
      <c r="N46" s="315"/>
    </row>
    <row r="47" spans="1:16" ht="15" customHeight="1" x14ac:dyDescent="0.25">
      <c r="A47" s="249">
        <f t="shared" si="10"/>
        <v>42</v>
      </c>
      <c r="B47" s="158" t="str">
        <f t="shared" si="11"/>
        <v/>
      </c>
      <c r="C47" s="328" t="str">
        <f t="shared" si="12"/>
        <v/>
      </c>
      <c r="D47" s="239" t="str">
        <f t="shared" si="13"/>
        <v/>
      </c>
      <c r="E47" s="185" t="str">
        <f t="shared" si="14"/>
        <v/>
      </c>
      <c r="F47" s="329" t="str">
        <f t="shared" si="15"/>
        <v/>
      </c>
      <c r="G47" s="330" t="str">
        <f t="shared" si="8"/>
        <v/>
      </c>
      <c r="H47" s="185" t="str">
        <f t="shared" si="16"/>
        <v/>
      </c>
      <c r="I47" s="185" t="str">
        <f t="shared" si="17"/>
        <v/>
      </c>
      <c r="J47" s="331" t="str">
        <f t="shared" si="9"/>
        <v/>
      </c>
      <c r="K47" s="153"/>
      <c r="L47" s="326" t="str">
        <f t="shared" si="18"/>
        <v/>
      </c>
      <c r="M47" s="327"/>
      <c r="N47" s="315"/>
      <c r="P47" s="315"/>
    </row>
    <row r="48" spans="1:16" ht="15" customHeight="1" x14ac:dyDescent="0.25">
      <c r="A48" s="249">
        <f t="shared" si="10"/>
        <v>43</v>
      </c>
      <c r="B48" s="158" t="str">
        <f t="shared" si="11"/>
        <v/>
      </c>
      <c r="C48" s="328" t="str">
        <f t="shared" si="12"/>
        <v/>
      </c>
      <c r="D48" s="239" t="str">
        <f t="shared" si="13"/>
        <v/>
      </c>
      <c r="E48" s="185" t="str">
        <f t="shared" si="14"/>
        <v/>
      </c>
      <c r="F48" s="329" t="str">
        <f t="shared" si="15"/>
        <v/>
      </c>
      <c r="G48" s="330" t="str">
        <f t="shared" si="8"/>
        <v/>
      </c>
      <c r="H48" s="185" t="str">
        <f t="shared" si="16"/>
        <v/>
      </c>
      <c r="I48" s="185" t="str">
        <f t="shared" si="17"/>
        <v/>
      </c>
      <c r="J48" s="331" t="str">
        <f t="shared" si="9"/>
        <v/>
      </c>
      <c r="K48" s="153"/>
      <c r="L48" s="326" t="str">
        <f t="shared" si="18"/>
        <v/>
      </c>
      <c r="M48" s="327"/>
      <c r="N48" s="315"/>
    </row>
    <row r="49" spans="1:16" ht="15" customHeight="1" x14ac:dyDescent="0.25">
      <c r="A49" s="249">
        <f t="shared" si="10"/>
        <v>44</v>
      </c>
      <c r="B49" s="158" t="str">
        <f t="shared" si="11"/>
        <v/>
      </c>
      <c r="C49" s="328" t="str">
        <f t="shared" si="12"/>
        <v/>
      </c>
      <c r="D49" s="239" t="str">
        <f t="shared" si="13"/>
        <v/>
      </c>
      <c r="E49" s="185" t="str">
        <f t="shared" si="14"/>
        <v/>
      </c>
      <c r="F49" s="329" t="str">
        <f t="shared" si="15"/>
        <v/>
      </c>
      <c r="G49" s="330" t="str">
        <f t="shared" si="8"/>
        <v/>
      </c>
      <c r="H49" s="185" t="str">
        <f t="shared" si="16"/>
        <v/>
      </c>
      <c r="I49" s="185" t="str">
        <f t="shared" si="17"/>
        <v/>
      </c>
      <c r="J49" s="331" t="str">
        <f t="shared" si="9"/>
        <v/>
      </c>
      <c r="K49" s="153"/>
      <c r="L49" s="326" t="str">
        <f t="shared" si="18"/>
        <v/>
      </c>
      <c r="M49" s="327"/>
      <c r="N49" s="315"/>
    </row>
    <row r="50" spans="1:16" ht="15" customHeight="1" x14ac:dyDescent="0.25">
      <c r="A50" s="249">
        <f t="shared" si="10"/>
        <v>45</v>
      </c>
      <c r="B50" s="158" t="str">
        <f t="shared" si="11"/>
        <v/>
      </c>
      <c r="C50" s="328" t="str">
        <f t="shared" si="12"/>
        <v/>
      </c>
      <c r="D50" s="239" t="str">
        <f t="shared" si="13"/>
        <v/>
      </c>
      <c r="E50" s="185" t="str">
        <f t="shared" si="14"/>
        <v/>
      </c>
      <c r="F50" s="329" t="str">
        <f t="shared" si="15"/>
        <v/>
      </c>
      <c r="G50" s="330" t="str">
        <f t="shared" si="8"/>
        <v/>
      </c>
      <c r="H50" s="185" t="str">
        <f t="shared" si="16"/>
        <v/>
      </c>
      <c r="I50" s="185" t="str">
        <f t="shared" si="17"/>
        <v/>
      </c>
      <c r="J50" s="331" t="str">
        <f t="shared" si="9"/>
        <v/>
      </c>
      <c r="K50" s="153"/>
      <c r="L50" s="326" t="str">
        <f t="shared" si="18"/>
        <v/>
      </c>
      <c r="M50" s="327"/>
      <c r="N50" s="315"/>
    </row>
    <row r="51" spans="1:16" ht="15" customHeight="1" x14ac:dyDescent="0.25">
      <c r="A51" s="249">
        <f t="shared" si="10"/>
        <v>46</v>
      </c>
      <c r="B51" s="158" t="str">
        <f t="shared" si="11"/>
        <v/>
      </c>
      <c r="C51" s="328" t="str">
        <f t="shared" si="12"/>
        <v/>
      </c>
      <c r="D51" s="239" t="str">
        <f t="shared" si="13"/>
        <v/>
      </c>
      <c r="E51" s="185" t="str">
        <f t="shared" si="14"/>
        <v/>
      </c>
      <c r="F51" s="329" t="str">
        <f t="shared" si="15"/>
        <v/>
      </c>
      <c r="G51" s="330" t="str">
        <f t="shared" si="8"/>
        <v/>
      </c>
      <c r="H51" s="185" t="str">
        <f t="shared" si="16"/>
        <v/>
      </c>
      <c r="I51" s="185" t="str">
        <f t="shared" si="17"/>
        <v/>
      </c>
      <c r="J51" s="331" t="str">
        <f t="shared" si="9"/>
        <v/>
      </c>
      <c r="K51" s="153"/>
      <c r="L51" s="326" t="str">
        <f t="shared" si="18"/>
        <v/>
      </c>
      <c r="M51" s="327"/>
      <c r="N51" s="315"/>
    </row>
    <row r="52" spans="1:16" ht="15" customHeight="1" x14ac:dyDescent="0.25">
      <c r="A52" s="249">
        <f t="shared" si="10"/>
        <v>47</v>
      </c>
      <c r="B52" s="158" t="str">
        <f t="shared" si="11"/>
        <v/>
      </c>
      <c r="C52" s="328" t="str">
        <f t="shared" si="12"/>
        <v/>
      </c>
      <c r="D52" s="239" t="str">
        <f t="shared" si="13"/>
        <v/>
      </c>
      <c r="E52" s="185" t="str">
        <f t="shared" si="14"/>
        <v/>
      </c>
      <c r="F52" s="329" t="str">
        <f t="shared" si="15"/>
        <v/>
      </c>
      <c r="G52" s="330" t="str">
        <f t="shared" si="8"/>
        <v/>
      </c>
      <c r="H52" s="185" t="str">
        <f t="shared" si="16"/>
        <v/>
      </c>
      <c r="I52" s="185" t="str">
        <f t="shared" si="17"/>
        <v/>
      </c>
      <c r="J52" s="331" t="str">
        <f t="shared" si="9"/>
        <v/>
      </c>
      <c r="K52" s="153"/>
      <c r="L52" s="326" t="str">
        <f t="shared" si="18"/>
        <v/>
      </c>
      <c r="M52" s="327"/>
      <c r="N52" s="315"/>
    </row>
    <row r="53" spans="1:16" ht="15" customHeight="1" x14ac:dyDescent="0.25">
      <c r="A53" s="249">
        <f t="shared" si="10"/>
        <v>48</v>
      </c>
      <c r="B53" s="158" t="str">
        <f t="shared" si="11"/>
        <v/>
      </c>
      <c r="C53" s="328" t="str">
        <f t="shared" si="12"/>
        <v/>
      </c>
      <c r="D53" s="239" t="str">
        <f t="shared" si="13"/>
        <v/>
      </c>
      <c r="E53" s="185" t="str">
        <f t="shared" si="14"/>
        <v/>
      </c>
      <c r="F53" s="329" t="str">
        <f t="shared" si="15"/>
        <v/>
      </c>
      <c r="G53" s="330" t="str">
        <f t="shared" si="8"/>
        <v/>
      </c>
      <c r="H53" s="185" t="str">
        <f t="shared" si="16"/>
        <v/>
      </c>
      <c r="I53" s="185" t="str">
        <f t="shared" si="17"/>
        <v/>
      </c>
      <c r="J53" s="331" t="str">
        <f t="shared" si="9"/>
        <v/>
      </c>
      <c r="K53" s="153"/>
      <c r="L53" s="326" t="str">
        <f t="shared" si="18"/>
        <v/>
      </c>
      <c r="M53" s="327"/>
      <c r="N53" s="315"/>
      <c r="P53" s="315"/>
    </row>
    <row r="54" spans="1:16" ht="15" customHeight="1" x14ac:dyDescent="0.25">
      <c r="A54" s="249">
        <f t="shared" si="10"/>
        <v>49</v>
      </c>
      <c r="B54" s="158" t="str">
        <f t="shared" si="11"/>
        <v/>
      </c>
      <c r="C54" s="328" t="str">
        <f t="shared" si="12"/>
        <v/>
      </c>
      <c r="D54" s="239" t="str">
        <f t="shared" si="13"/>
        <v/>
      </c>
      <c r="E54" s="185" t="str">
        <f t="shared" si="14"/>
        <v/>
      </c>
      <c r="F54" s="329" t="str">
        <f t="shared" si="15"/>
        <v/>
      </c>
      <c r="G54" s="330" t="str">
        <f t="shared" si="8"/>
        <v/>
      </c>
      <c r="H54" s="185" t="str">
        <f t="shared" si="16"/>
        <v/>
      </c>
      <c r="I54" s="185" t="str">
        <f t="shared" si="17"/>
        <v/>
      </c>
      <c r="J54" s="331" t="str">
        <f t="shared" si="9"/>
        <v/>
      </c>
      <c r="K54" s="153"/>
      <c r="L54" s="326" t="str">
        <f t="shared" si="18"/>
        <v/>
      </c>
      <c r="M54" s="327"/>
      <c r="N54" s="315"/>
    </row>
    <row r="55" spans="1:16" ht="15" customHeight="1" x14ac:dyDescent="0.25">
      <c r="A55" s="250">
        <f t="shared" si="10"/>
        <v>50</v>
      </c>
      <c r="B55" s="162" t="str">
        <f t="shared" si="11"/>
        <v/>
      </c>
      <c r="C55" s="163" t="str">
        <f t="shared" si="12"/>
        <v/>
      </c>
      <c r="D55" s="240" t="str">
        <f t="shared" si="13"/>
        <v/>
      </c>
      <c r="E55" s="188" t="str">
        <f t="shared" si="14"/>
        <v/>
      </c>
      <c r="F55" s="333" t="str">
        <f t="shared" si="15"/>
        <v/>
      </c>
      <c r="G55" s="334" t="str">
        <f t="shared" si="8"/>
        <v/>
      </c>
      <c r="H55" s="188" t="str">
        <f t="shared" si="16"/>
        <v/>
      </c>
      <c r="I55" s="188" t="str">
        <f t="shared" si="17"/>
        <v/>
      </c>
      <c r="J55" s="335" t="str">
        <f t="shared" si="9"/>
        <v/>
      </c>
      <c r="K55" s="153"/>
      <c r="L55" s="336" t="str">
        <f t="shared" si="18"/>
        <v/>
      </c>
      <c r="M55" s="327"/>
      <c r="N55" s="315"/>
    </row>
    <row r="56" spans="1:16" x14ac:dyDescent="0.25">
      <c r="K56" s="153"/>
    </row>
    <row r="57" spans="1:16" x14ac:dyDescent="0.25">
      <c r="K57" s="153"/>
    </row>
    <row r="58" spans="1:16" x14ac:dyDescent="0.25">
      <c r="K58" s="153"/>
    </row>
    <row r="59" spans="1:16" x14ac:dyDescent="0.25">
      <c r="K59" s="153"/>
    </row>
    <row r="60" spans="1:16" x14ac:dyDescent="0.25">
      <c r="K60" s="153"/>
    </row>
    <row r="61" spans="1:16" x14ac:dyDescent="0.25">
      <c r="K61" s="153"/>
    </row>
    <row r="62" spans="1:16" x14ac:dyDescent="0.25">
      <c r="K62" s="153"/>
    </row>
    <row r="63" spans="1:16" x14ac:dyDescent="0.25">
      <c r="K63" s="153"/>
    </row>
    <row r="64" spans="1:16" x14ac:dyDescent="0.25">
      <c r="K64" s="153"/>
    </row>
    <row r="65" spans="11:11" x14ac:dyDescent="0.25">
      <c r="K65" s="153"/>
    </row>
    <row r="66" spans="11:11" x14ac:dyDescent="0.25">
      <c r="K66" s="153"/>
    </row>
    <row r="67" spans="11:11" x14ac:dyDescent="0.25">
      <c r="K67" s="153"/>
    </row>
    <row r="68" spans="11:11" x14ac:dyDescent="0.25">
      <c r="K68" s="153"/>
    </row>
    <row r="69" spans="11:11" x14ac:dyDescent="0.25">
      <c r="K69" s="153"/>
    </row>
    <row r="70" spans="11:11" x14ac:dyDescent="0.25">
      <c r="K70" s="153"/>
    </row>
    <row r="71" spans="11:11" x14ac:dyDescent="0.25">
      <c r="K71" s="153"/>
    </row>
    <row r="72" spans="11:11" x14ac:dyDescent="0.25">
      <c r="K72" s="153"/>
    </row>
    <row r="73" spans="11:11" x14ac:dyDescent="0.25">
      <c r="K73" s="153"/>
    </row>
    <row r="74" spans="11:11" x14ac:dyDescent="0.25">
      <c r="K74" s="153"/>
    </row>
    <row r="75" spans="11:11" x14ac:dyDescent="0.25">
      <c r="K75" s="153"/>
    </row>
    <row r="76" spans="11:11" x14ac:dyDescent="0.25">
      <c r="K76" s="153"/>
    </row>
    <row r="77" spans="11:11" x14ac:dyDescent="0.25">
      <c r="K77" s="153"/>
    </row>
    <row r="78" spans="11:11" x14ac:dyDescent="0.25">
      <c r="K78" s="153"/>
    </row>
    <row r="79" spans="11:11" x14ac:dyDescent="0.25">
      <c r="K79" s="153"/>
    </row>
    <row r="80" spans="11:11" x14ac:dyDescent="0.25">
      <c r="K80" s="153"/>
    </row>
    <row r="81" spans="11:11" x14ac:dyDescent="0.25">
      <c r="K81" s="153"/>
    </row>
    <row r="82" spans="11:11" x14ac:dyDescent="0.25">
      <c r="K82" s="153"/>
    </row>
    <row r="83" spans="11:11" x14ac:dyDescent="0.25">
      <c r="K83" s="153"/>
    </row>
    <row r="84" spans="11:11" x14ac:dyDescent="0.25">
      <c r="K84" s="153"/>
    </row>
    <row r="85" spans="11:11" x14ac:dyDescent="0.25">
      <c r="K85" s="153"/>
    </row>
    <row r="86" spans="11:11" x14ac:dyDescent="0.25">
      <c r="K86" s="153"/>
    </row>
    <row r="87" spans="11:11" x14ac:dyDescent="0.25">
      <c r="K87" s="153"/>
    </row>
    <row r="88" spans="11:11" x14ac:dyDescent="0.25">
      <c r="K88" s="153"/>
    </row>
    <row r="89" spans="11:11" x14ac:dyDescent="0.25">
      <c r="K89" s="153"/>
    </row>
    <row r="90" spans="11:11" x14ac:dyDescent="0.25">
      <c r="K90" s="153"/>
    </row>
    <row r="91" spans="11:11" x14ac:dyDescent="0.25">
      <c r="K91" s="153"/>
    </row>
    <row r="92" spans="11:11" x14ac:dyDescent="0.25">
      <c r="K92" s="153"/>
    </row>
    <row r="93" spans="11:11" x14ac:dyDescent="0.25">
      <c r="K93" s="153"/>
    </row>
    <row r="94" spans="11:11" x14ac:dyDescent="0.25">
      <c r="K94" s="153"/>
    </row>
    <row r="95" spans="11:11" x14ac:dyDescent="0.25">
      <c r="K95" s="153"/>
    </row>
    <row r="96" spans="11:11" x14ac:dyDescent="0.25">
      <c r="K96" s="153"/>
    </row>
    <row r="97" spans="11:11" x14ac:dyDescent="0.25">
      <c r="K97" s="153"/>
    </row>
    <row r="98" spans="11:11" x14ac:dyDescent="0.25">
      <c r="K98" s="153"/>
    </row>
    <row r="99" spans="11:11" x14ac:dyDescent="0.25">
      <c r="K99" s="153"/>
    </row>
    <row r="100" spans="11:11" x14ac:dyDescent="0.25">
      <c r="K100" s="153"/>
    </row>
    <row r="101" spans="11:11" x14ac:dyDescent="0.25">
      <c r="K101" s="153"/>
    </row>
    <row r="102" spans="11:11" x14ac:dyDescent="0.25">
      <c r="K102" s="153"/>
    </row>
    <row r="103" spans="11:11" x14ac:dyDescent="0.25">
      <c r="K103" s="153"/>
    </row>
    <row r="104" spans="11:11" x14ac:dyDescent="0.25">
      <c r="K104" s="153"/>
    </row>
    <row r="105" spans="11:11" x14ac:dyDescent="0.25">
      <c r="K105" s="153"/>
    </row>
    <row r="106" spans="11:11" x14ac:dyDescent="0.25">
      <c r="K106" s="153"/>
    </row>
    <row r="107" spans="11:11" x14ac:dyDescent="0.25">
      <c r="K107" s="153"/>
    </row>
    <row r="108" spans="11:11" x14ac:dyDescent="0.25">
      <c r="K108" s="153"/>
    </row>
    <row r="109" spans="11:11" x14ac:dyDescent="0.25">
      <c r="K109" s="153"/>
    </row>
    <row r="110" spans="11:11" x14ac:dyDescent="0.25">
      <c r="K110" s="153"/>
    </row>
    <row r="111" spans="11:11" x14ac:dyDescent="0.25">
      <c r="K111" s="153"/>
    </row>
    <row r="112" spans="11:11" x14ac:dyDescent="0.25">
      <c r="K112" s="153"/>
    </row>
    <row r="113" spans="11:11" x14ac:dyDescent="0.25">
      <c r="K113" s="153"/>
    </row>
    <row r="114" spans="11:11" x14ac:dyDescent="0.25">
      <c r="K114" s="153"/>
    </row>
    <row r="115" spans="11:11" x14ac:dyDescent="0.25">
      <c r="K115" s="153"/>
    </row>
    <row r="116" spans="11:11" x14ac:dyDescent="0.25">
      <c r="K116" s="153"/>
    </row>
    <row r="117" spans="11:11" x14ac:dyDescent="0.25">
      <c r="K117" s="153"/>
    </row>
    <row r="118" spans="11:11" x14ac:dyDescent="0.25">
      <c r="K118" s="153"/>
    </row>
    <row r="119" spans="11:11" x14ac:dyDescent="0.25">
      <c r="K119" s="153"/>
    </row>
    <row r="120" spans="11:11" x14ac:dyDescent="0.25">
      <c r="K120" s="153"/>
    </row>
    <row r="121" spans="11:11" x14ac:dyDescent="0.25">
      <c r="K121" s="153"/>
    </row>
    <row r="122" spans="11:11" x14ac:dyDescent="0.25">
      <c r="K122" s="153"/>
    </row>
    <row r="123" spans="11:11" x14ac:dyDescent="0.25">
      <c r="K123" s="153"/>
    </row>
    <row r="124" spans="11:11" x14ac:dyDescent="0.25">
      <c r="K124" s="153"/>
    </row>
    <row r="125" spans="11:11" x14ac:dyDescent="0.25">
      <c r="K125" s="153"/>
    </row>
    <row r="126" spans="11:11" x14ac:dyDescent="0.25">
      <c r="K126" s="153"/>
    </row>
    <row r="127" spans="11:11" x14ac:dyDescent="0.25">
      <c r="K127" s="153"/>
    </row>
    <row r="128" spans="11:11" x14ac:dyDescent="0.25">
      <c r="K128" s="153"/>
    </row>
    <row r="129" spans="11:11" x14ac:dyDescent="0.25">
      <c r="K129" s="153"/>
    </row>
    <row r="130" spans="11:11" x14ac:dyDescent="0.25">
      <c r="K130" s="153"/>
    </row>
    <row r="131" spans="11:11" x14ac:dyDescent="0.25">
      <c r="K131" s="153"/>
    </row>
    <row r="132" spans="11:11" x14ac:dyDescent="0.25">
      <c r="K132" s="153"/>
    </row>
    <row r="133" spans="11:11" x14ac:dyDescent="0.25">
      <c r="K133" s="153"/>
    </row>
    <row r="134" spans="11:11" x14ac:dyDescent="0.25">
      <c r="K134" s="153"/>
    </row>
    <row r="135" spans="11:11" x14ac:dyDescent="0.25">
      <c r="K135" s="153"/>
    </row>
    <row r="136" spans="11:11" x14ac:dyDescent="0.25">
      <c r="K136" s="153"/>
    </row>
    <row r="137" spans="11:11" x14ac:dyDescent="0.25">
      <c r="K137" s="153"/>
    </row>
    <row r="138" spans="11:11" x14ac:dyDescent="0.25">
      <c r="K138" s="153"/>
    </row>
    <row r="139" spans="11:11" x14ac:dyDescent="0.25">
      <c r="K139" s="153"/>
    </row>
    <row r="140" spans="11:11" x14ac:dyDescent="0.25">
      <c r="K140" s="153"/>
    </row>
    <row r="141" spans="11:11" x14ac:dyDescent="0.25">
      <c r="K141" s="153"/>
    </row>
    <row r="142" spans="11:11" x14ac:dyDescent="0.25">
      <c r="K142" s="153"/>
    </row>
    <row r="143" spans="11:11" x14ac:dyDescent="0.25">
      <c r="K143" s="153"/>
    </row>
    <row r="144" spans="11:11" x14ac:dyDescent="0.25">
      <c r="K144" s="153"/>
    </row>
    <row r="145" spans="11:11" x14ac:dyDescent="0.25">
      <c r="K145" s="153"/>
    </row>
    <row r="146" spans="11:11" x14ac:dyDescent="0.25">
      <c r="K146" s="153"/>
    </row>
    <row r="147" spans="11:11" x14ac:dyDescent="0.25">
      <c r="K147" s="153"/>
    </row>
    <row r="148" spans="11:11" x14ac:dyDescent="0.25">
      <c r="K148" s="153"/>
    </row>
    <row r="149" spans="11:11" x14ac:dyDescent="0.25">
      <c r="K149" s="153"/>
    </row>
    <row r="150" spans="11:11" x14ac:dyDescent="0.25">
      <c r="K150" s="153"/>
    </row>
    <row r="151" spans="11:11" x14ac:dyDescent="0.25">
      <c r="K151" s="153"/>
    </row>
    <row r="152" spans="11:11" x14ac:dyDescent="0.25">
      <c r="K152" s="153"/>
    </row>
    <row r="153" spans="11:11" x14ac:dyDescent="0.25">
      <c r="K153" s="153"/>
    </row>
    <row r="154" spans="11:11" x14ac:dyDescent="0.25">
      <c r="K154" s="153"/>
    </row>
    <row r="155" spans="11:11" x14ac:dyDescent="0.25">
      <c r="K155" s="153"/>
    </row>
    <row r="156" spans="11:11" x14ac:dyDescent="0.25">
      <c r="K156" s="153"/>
    </row>
    <row r="157" spans="11:11" x14ac:dyDescent="0.25">
      <c r="K157" s="153"/>
    </row>
    <row r="158" spans="11:11" x14ac:dyDescent="0.25">
      <c r="K158" s="153"/>
    </row>
    <row r="159" spans="11:11" x14ac:dyDescent="0.25">
      <c r="K159" s="153"/>
    </row>
    <row r="160" spans="11:11" x14ac:dyDescent="0.25">
      <c r="K160" s="153"/>
    </row>
    <row r="161" spans="11:11" x14ac:dyDescent="0.25">
      <c r="K161" s="153"/>
    </row>
    <row r="162" spans="11:11" x14ac:dyDescent="0.25">
      <c r="K162" s="153"/>
    </row>
    <row r="163" spans="11:11" x14ac:dyDescent="0.25">
      <c r="K163" s="153"/>
    </row>
    <row r="164" spans="11:11" x14ac:dyDescent="0.25">
      <c r="K164" s="153"/>
    </row>
    <row r="165" spans="11:11" x14ac:dyDescent="0.25">
      <c r="K165" s="153"/>
    </row>
    <row r="166" spans="11:11" x14ac:dyDescent="0.25">
      <c r="K166" s="153"/>
    </row>
    <row r="167" spans="11:11" x14ac:dyDescent="0.25">
      <c r="K167" s="153"/>
    </row>
    <row r="168" spans="11:11" x14ac:dyDescent="0.25">
      <c r="K168" s="153"/>
    </row>
    <row r="169" spans="11:11" x14ac:dyDescent="0.25">
      <c r="K169" s="153"/>
    </row>
    <row r="170" spans="11:11" x14ac:dyDescent="0.25">
      <c r="K170" s="153"/>
    </row>
    <row r="171" spans="11:11" x14ac:dyDescent="0.25">
      <c r="K171" s="153"/>
    </row>
    <row r="172" spans="11:11" x14ac:dyDescent="0.25">
      <c r="K172" s="153"/>
    </row>
    <row r="173" spans="11:11" x14ac:dyDescent="0.25">
      <c r="K173" s="153"/>
    </row>
    <row r="174" spans="11:11" x14ac:dyDescent="0.25">
      <c r="K174" s="153"/>
    </row>
    <row r="175" spans="11:11" x14ac:dyDescent="0.25">
      <c r="K175" s="153"/>
    </row>
    <row r="176" spans="11:11" x14ac:dyDescent="0.25">
      <c r="K176" s="153"/>
    </row>
    <row r="177" spans="11:11" x14ac:dyDescent="0.25">
      <c r="K177" s="153"/>
    </row>
    <row r="178" spans="11:11" x14ac:dyDescent="0.25">
      <c r="K178" s="153"/>
    </row>
    <row r="179" spans="11:11" x14ac:dyDescent="0.25">
      <c r="K179" s="153"/>
    </row>
    <row r="180" spans="11:11" x14ac:dyDescent="0.25">
      <c r="K180" s="153"/>
    </row>
    <row r="181" spans="11:11" x14ac:dyDescent="0.25">
      <c r="K181" s="153"/>
    </row>
    <row r="182" spans="11:11" x14ac:dyDescent="0.25">
      <c r="K182" s="153"/>
    </row>
    <row r="183" spans="11:11" x14ac:dyDescent="0.25">
      <c r="K183" s="153"/>
    </row>
    <row r="184" spans="11:11" x14ac:dyDescent="0.25">
      <c r="K184" s="153"/>
    </row>
    <row r="185" spans="11:11" x14ac:dyDescent="0.25">
      <c r="K185" s="153"/>
    </row>
    <row r="186" spans="11:11" x14ac:dyDescent="0.25">
      <c r="K186" s="153"/>
    </row>
    <row r="187" spans="11:11" x14ac:dyDescent="0.25">
      <c r="K187" s="153"/>
    </row>
    <row r="188" spans="11:11" x14ac:dyDescent="0.25">
      <c r="K188" s="153"/>
    </row>
    <row r="189" spans="11:11" x14ac:dyDescent="0.25">
      <c r="K189" s="153"/>
    </row>
    <row r="190" spans="11:11" x14ac:dyDescent="0.25">
      <c r="K190" s="153"/>
    </row>
    <row r="191" spans="11:11" x14ac:dyDescent="0.25">
      <c r="K191" s="153"/>
    </row>
    <row r="192" spans="11:11" x14ac:dyDescent="0.25">
      <c r="K192" s="153"/>
    </row>
    <row r="193" spans="11:11" x14ac:dyDescent="0.25">
      <c r="K193" s="153"/>
    </row>
    <row r="194" spans="11:11" x14ac:dyDescent="0.25">
      <c r="K194" s="153"/>
    </row>
    <row r="195" spans="11:11" x14ac:dyDescent="0.25">
      <c r="K195" s="153"/>
    </row>
    <row r="196" spans="11:11" x14ac:dyDescent="0.25">
      <c r="K196" s="153"/>
    </row>
    <row r="197" spans="11:11" x14ac:dyDescent="0.25">
      <c r="K197" s="153"/>
    </row>
    <row r="198" spans="11:11" x14ac:dyDescent="0.25">
      <c r="K198" s="153"/>
    </row>
    <row r="199" spans="11:11" x14ac:dyDescent="0.25">
      <c r="K199" s="153"/>
    </row>
    <row r="200" spans="11:11" x14ac:dyDescent="0.25">
      <c r="K200" s="153"/>
    </row>
    <row r="201" spans="11:11" x14ac:dyDescent="0.25">
      <c r="K201" s="153"/>
    </row>
    <row r="202" spans="11:11" x14ac:dyDescent="0.25">
      <c r="K202" s="153"/>
    </row>
    <row r="203" spans="11:11" x14ac:dyDescent="0.25">
      <c r="K203" s="153"/>
    </row>
    <row r="204" spans="11:11" x14ac:dyDescent="0.25">
      <c r="K204" s="153"/>
    </row>
    <row r="205" spans="11:11" x14ac:dyDescent="0.25">
      <c r="K205" s="153"/>
    </row>
    <row r="206" spans="11:11" x14ac:dyDescent="0.25">
      <c r="K206" s="153"/>
    </row>
    <row r="207" spans="11:11" x14ac:dyDescent="0.25">
      <c r="K207" s="153"/>
    </row>
    <row r="208" spans="11:11" x14ac:dyDescent="0.25">
      <c r="K208" s="153"/>
    </row>
    <row r="209" spans="11:11" x14ac:dyDescent="0.25">
      <c r="K209" s="153"/>
    </row>
    <row r="210" spans="11:11" x14ac:dyDescent="0.25">
      <c r="K210" s="153"/>
    </row>
    <row r="211" spans="11:11" x14ac:dyDescent="0.25">
      <c r="K211" s="153"/>
    </row>
    <row r="212" spans="11:11" x14ac:dyDescent="0.25">
      <c r="K212" s="153"/>
    </row>
    <row r="213" spans="11:11" x14ac:dyDescent="0.25">
      <c r="K213" s="153"/>
    </row>
    <row r="214" spans="11:11" x14ac:dyDescent="0.25">
      <c r="K214" s="153"/>
    </row>
    <row r="215" spans="11:11" x14ac:dyDescent="0.25">
      <c r="K215" s="153"/>
    </row>
    <row r="216" spans="11:11" x14ac:dyDescent="0.25">
      <c r="K216" s="153"/>
    </row>
    <row r="217" spans="11:11" x14ac:dyDescent="0.25">
      <c r="K217" s="153"/>
    </row>
    <row r="218" spans="11:11" x14ac:dyDescent="0.25">
      <c r="K218" s="153"/>
    </row>
    <row r="219" spans="11:11" x14ac:dyDescent="0.25">
      <c r="K219" s="153"/>
    </row>
    <row r="220" spans="11:11" x14ac:dyDescent="0.25">
      <c r="K220" s="153"/>
    </row>
    <row r="221" spans="11:11" x14ac:dyDescent="0.25">
      <c r="K221" s="153"/>
    </row>
    <row r="222" spans="11:11" x14ac:dyDescent="0.25">
      <c r="K222" s="153"/>
    </row>
    <row r="223" spans="11:11" x14ac:dyDescent="0.25">
      <c r="K223" s="153"/>
    </row>
    <row r="224" spans="11:11" x14ac:dyDescent="0.25">
      <c r="K224" s="153"/>
    </row>
    <row r="225" spans="11:11" x14ac:dyDescent="0.25">
      <c r="K225" s="153"/>
    </row>
    <row r="226" spans="11:11" x14ac:dyDescent="0.25">
      <c r="K226" s="153"/>
    </row>
    <row r="227" spans="11:11" x14ac:dyDescent="0.25">
      <c r="K227" s="153"/>
    </row>
    <row r="228" spans="11:11" x14ac:dyDescent="0.25">
      <c r="K228" s="153"/>
    </row>
    <row r="229" spans="11:11" x14ac:dyDescent="0.25">
      <c r="K229" s="153"/>
    </row>
    <row r="230" spans="11:11" x14ac:dyDescent="0.25">
      <c r="K230" s="153"/>
    </row>
    <row r="231" spans="11:11" x14ac:dyDescent="0.25">
      <c r="K231" s="153"/>
    </row>
    <row r="232" spans="11:11" x14ac:dyDescent="0.25">
      <c r="K232" s="153"/>
    </row>
    <row r="233" spans="11:11" x14ac:dyDescent="0.25">
      <c r="K233" s="153"/>
    </row>
    <row r="234" spans="11:11" x14ac:dyDescent="0.25">
      <c r="K234" s="153"/>
    </row>
    <row r="235" spans="11:11" x14ac:dyDescent="0.25">
      <c r="K235" s="153"/>
    </row>
    <row r="236" spans="11:11" x14ac:dyDescent="0.25">
      <c r="K236" s="153"/>
    </row>
    <row r="237" spans="11:11" x14ac:dyDescent="0.25">
      <c r="K237" s="153"/>
    </row>
    <row r="238" spans="11:11" x14ac:dyDescent="0.25">
      <c r="K238" s="153"/>
    </row>
    <row r="239" spans="11:11" x14ac:dyDescent="0.25">
      <c r="K239" s="153"/>
    </row>
    <row r="240" spans="11:11" x14ac:dyDescent="0.25">
      <c r="K240" s="153"/>
    </row>
    <row r="241" spans="11:11" x14ac:dyDescent="0.25">
      <c r="K241" s="153"/>
    </row>
    <row r="242" spans="11:11" x14ac:dyDescent="0.25">
      <c r="K242" s="153"/>
    </row>
    <row r="243" spans="11:11" x14ac:dyDescent="0.25">
      <c r="K243" s="153"/>
    </row>
    <row r="244" spans="11:11" x14ac:dyDescent="0.25">
      <c r="K244" s="153"/>
    </row>
    <row r="245" spans="11:11" x14ac:dyDescent="0.25">
      <c r="K245" s="153"/>
    </row>
    <row r="246" spans="11:11" x14ac:dyDescent="0.25">
      <c r="K246" s="153"/>
    </row>
    <row r="247" spans="11:11" x14ac:dyDescent="0.25">
      <c r="K247" s="153"/>
    </row>
    <row r="248" spans="11:11" x14ac:dyDescent="0.25">
      <c r="K248" s="153"/>
    </row>
    <row r="249" spans="11:11" x14ac:dyDescent="0.25">
      <c r="K249" s="153"/>
    </row>
    <row r="250" spans="11:11" x14ac:dyDescent="0.25">
      <c r="K250" s="153"/>
    </row>
    <row r="251" spans="11:11" x14ac:dyDescent="0.25">
      <c r="K251" s="153"/>
    </row>
    <row r="252" spans="11:11" x14ac:dyDescent="0.25">
      <c r="K252" s="153"/>
    </row>
    <row r="253" spans="11:11" x14ac:dyDescent="0.25">
      <c r="K253" s="153"/>
    </row>
    <row r="254" spans="11:11" x14ac:dyDescent="0.25">
      <c r="K254" s="153"/>
    </row>
    <row r="255" spans="11:11" x14ac:dyDescent="0.25">
      <c r="K255" s="153"/>
    </row>
    <row r="256" spans="11:11" x14ac:dyDescent="0.25">
      <c r="K256" s="153"/>
    </row>
    <row r="257" spans="11:11" x14ac:dyDescent="0.25">
      <c r="K257" s="153"/>
    </row>
    <row r="258" spans="11:11" x14ac:dyDescent="0.25">
      <c r="K258" s="153"/>
    </row>
    <row r="259" spans="11:11" x14ac:dyDescent="0.25">
      <c r="K259" s="153"/>
    </row>
    <row r="260" spans="11:11" x14ac:dyDescent="0.25">
      <c r="K260" s="153"/>
    </row>
    <row r="261" spans="11:11" x14ac:dyDescent="0.25">
      <c r="K261" s="153"/>
    </row>
    <row r="262" spans="11:11" x14ac:dyDescent="0.25">
      <c r="K262" s="153"/>
    </row>
    <row r="263" spans="11:11" x14ac:dyDescent="0.25">
      <c r="K263" s="153"/>
    </row>
    <row r="264" spans="11:11" x14ac:dyDescent="0.25">
      <c r="K264" s="153"/>
    </row>
    <row r="265" spans="11:11" x14ac:dyDescent="0.25">
      <c r="K265" s="153"/>
    </row>
    <row r="266" spans="11:11" x14ac:dyDescent="0.25">
      <c r="K266" s="153"/>
    </row>
    <row r="267" spans="11:11" x14ac:dyDescent="0.25">
      <c r="K267" s="153"/>
    </row>
    <row r="268" spans="11:11" x14ac:dyDescent="0.25">
      <c r="K268" s="153"/>
    </row>
    <row r="269" spans="11:11" x14ac:dyDescent="0.25">
      <c r="K269" s="153"/>
    </row>
    <row r="270" spans="11:11" x14ac:dyDescent="0.25">
      <c r="K270" s="153"/>
    </row>
    <row r="271" spans="11:11" x14ac:dyDescent="0.25">
      <c r="K271" s="153"/>
    </row>
    <row r="272" spans="11:11" x14ac:dyDescent="0.25">
      <c r="K272" s="153"/>
    </row>
    <row r="273" spans="11:11" x14ac:dyDescent="0.25">
      <c r="K273" s="153"/>
    </row>
    <row r="274" spans="11:11" x14ac:dyDescent="0.25">
      <c r="K274" s="153"/>
    </row>
    <row r="275" spans="11:11" x14ac:dyDescent="0.25">
      <c r="K275" s="153"/>
    </row>
    <row r="276" spans="11:11" x14ac:dyDescent="0.25">
      <c r="K276" s="153"/>
    </row>
    <row r="277" spans="11:11" x14ac:dyDescent="0.25">
      <c r="K277" s="153"/>
    </row>
    <row r="278" spans="11:11" x14ac:dyDescent="0.25">
      <c r="K278" s="153"/>
    </row>
    <row r="279" spans="11:11" x14ac:dyDescent="0.25">
      <c r="K279" s="153"/>
    </row>
    <row r="280" spans="11:11" x14ac:dyDescent="0.25">
      <c r="K280" s="153"/>
    </row>
    <row r="281" spans="11:11" x14ac:dyDescent="0.25">
      <c r="K281" s="153"/>
    </row>
    <row r="282" spans="11:11" x14ac:dyDescent="0.25">
      <c r="K282" s="153"/>
    </row>
    <row r="283" spans="11:11" x14ac:dyDescent="0.25">
      <c r="K283" s="153"/>
    </row>
    <row r="284" spans="11:11" x14ac:dyDescent="0.25">
      <c r="K284" s="153"/>
    </row>
    <row r="285" spans="11:11" x14ac:dyDescent="0.25">
      <c r="K285" s="153"/>
    </row>
    <row r="286" spans="11:11" x14ac:dyDescent="0.25">
      <c r="K286" s="153"/>
    </row>
    <row r="287" spans="11:11" x14ac:dyDescent="0.25">
      <c r="K287" s="153"/>
    </row>
    <row r="288" spans="11:11" x14ac:dyDescent="0.25">
      <c r="K288" s="153"/>
    </row>
    <row r="289" spans="11:11" x14ac:dyDescent="0.25">
      <c r="K289" s="153"/>
    </row>
    <row r="290" spans="11:11" x14ac:dyDescent="0.25">
      <c r="K290" s="153"/>
    </row>
    <row r="291" spans="11:11" x14ac:dyDescent="0.25">
      <c r="K291" s="153"/>
    </row>
    <row r="292" spans="11:11" x14ac:dyDescent="0.25">
      <c r="K292" s="153"/>
    </row>
    <row r="293" spans="11:11" x14ac:dyDescent="0.25">
      <c r="K293" s="153"/>
    </row>
    <row r="294" spans="11:11" x14ac:dyDescent="0.25">
      <c r="K294" s="153"/>
    </row>
    <row r="295" spans="11:11" x14ac:dyDescent="0.25">
      <c r="K295" s="153"/>
    </row>
    <row r="296" spans="11:11" x14ac:dyDescent="0.25">
      <c r="K296" s="153"/>
    </row>
    <row r="297" spans="11:11" x14ac:dyDescent="0.25">
      <c r="K297" s="153"/>
    </row>
    <row r="298" spans="11:11" x14ac:dyDescent="0.25">
      <c r="K298" s="153"/>
    </row>
    <row r="299" spans="11:11" x14ac:dyDescent="0.25">
      <c r="K299" s="153"/>
    </row>
    <row r="300" spans="11:11" x14ac:dyDescent="0.25">
      <c r="K300" s="153"/>
    </row>
    <row r="301" spans="11:11" x14ac:dyDescent="0.25">
      <c r="K301" s="153"/>
    </row>
    <row r="302" spans="11:11" x14ac:dyDescent="0.25">
      <c r="K302" s="153"/>
    </row>
    <row r="303" spans="11:11" x14ac:dyDescent="0.25">
      <c r="K303" s="153"/>
    </row>
    <row r="304" spans="11:11" x14ac:dyDescent="0.25">
      <c r="K304" s="153"/>
    </row>
    <row r="305" spans="11:11" x14ac:dyDescent="0.25">
      <c r="K305" s="153"/>
    </row>
    <row r="306" spans="11:11" x14ac:dyDescent="0.25">
      <c r="K306" s="153"/>
    </row>
    <row r="307" spans="11:11" x14ac:dyDescent="0.25">
      <c r="K307" s="153"/>
    </row>
    <row r="308" spans="11:11" x14ac:dyDescent="0.25">
      <c r="K308" s="153"/>
    </row>
    <row r="309" spans="11:11" x14ac:dyDescent="0.25">
      <c r="K309" s="153"/>
    </row>
    <row r="310" spans="11:11" x14ac:dyDescent="0.25">
      <c r="K310" s="153"/>
    </row>
    <row r="311" spans="11:11" x14ac:dyDescent="0.25">
      <c r="K311" s="153"/>
    </row>
    <row r="312" spans="11:11" x14ac:dyDescent="0.25">
      <c r="K312" s="153"/>
    </row>
    <row r="313" spans="11:11" x14ac:dyDescent="0.25">
      <c r="K313" s="153"/>
    </row>
    <row r="314" spans="11:11" x14ac:dyDescent="0.25">
      <c r="K314" s="153"/>
    </row>
    <row r="315" spans="11:11" x14ac:dyDescent="0.25">
      <c r="K315" s="153"/>
    </row>
    <row r="316" spans="11:11" x14ac:dyDescent="0.25">
      <c r="K316" s="153"/>
    </row>
    <row r="317" spans="11:11" x14ac:dyDescent="0.25">
      <c r="K317" s="153"/>
    </row>
    <row r="318" spans="11:11" x14ac:dyDescent="0.25">
      <c r="K318" s="153"/>
    </row>
    <row r="319" spans="11:11" x14ac:dyDescent="0.25">
      <c r="K319" s="153"/>
    </row>
    <row r="320" spans="11:11" x14ac:dyDescent="0.25">
      <c r="K320" s="153"/>
    </row>
    <row r="321" spans="11:11" x14ac:dyDescent="0.25">
      <c r="K321" s="153"/>
    </row>
    <row r="322" spans="11:11" x14ac:dyDescent="0.25">
      <c r="K322" s="153"/>
    </row>
    <row r="323" spans="11:11" x14ac:dyDescent="0.25">
      <c r="K323" s="153"/>
    </row>
    <row r="324" spans="11:11" x14ac:dyDescent="0.25">
      <c r="K324" s="153"/>
    </row>
    <row r="325" spans="11:11" x14ac:dyDescent="0.25">
      <c r="K325" s="153"/>
    </row>
    <row r="326" spans="11:11" x14ac:dyDescent="0.25">
      <c r="K326" s="153"/>
    </row>
    <row r="327" spans="11:11" x14ac:dyDescent="0.25">
      <c r="K327" s="153"/>
    </row>
    <row r="328" spans="11:11" x14ac:dyDescent="0.25">
      <c r="K328" s="153"/>
    </row>
    <row r="329" spans="11:11" x14ac:dyDescent="0.25">
      <c r="K329" s="153"/>
    </row>
    <row r="330" spans="11:11" x14ac:dyDescent="0.25">
      <c r="K330" s="153"/>
    </row>
    <row r="331" spans="11:11" x14ac:dyDescent="0.25">
      <c r="K331" s="153"/>
    </row>
    <row r="332" spans="11:11" x14ac:dyDescent="0.25">
      <c r="K332" s="153"/>
    </row>
    <row r="333" spans="11:11" x14ac:dyDescent="0.25">
      <c r="K333" s="153"/>
    </row>
    <row r="334" spans="11:11" x14ac:dyDescent="0.25">
      <c r="K334" s="153"/>
    </row>
    <row r="335" spans="11:11" x14ac:dyDescent="0.25">
      <c r="K335" s="153"/>
    </row>
    <row r="336" spans="11:11" x14ac:dyDescent="0.25">
      <c r="K336" s="153"/>
    </row>
    <row r="337" spans="11:11" x14ac:dyDescent="0.25">
      <c r="K337" s="153"/>
    </row>
    <row r="338" spans="11:11" x14ac:dyDescent="0.25">
      <c r="K338" s="153"/>
    </row>
    <row r="339" spans="11:11" x14ac:dyDescent="0.25">
      <c r="K339" s="153"/>
    </row>
    <row r="340" spans="11:11" x14ac:dyDescent="0.25">
      <c r="K340" s="153"/>
    </row>
    <row r="341" spans="11:11" x14ac:dyDescent="0.25">
      <c r="K341" s="153"/>
    </row>
    <row r="342" spans="11:11" x14ac:dyDescent="0.25">
      <c r="K342" s="153"/>
    </row>
    <row r="343" spans="11:11" x14ac:dyDescent="0.25">
      <c r="K343" s="153"/>
    </row>
    <row r="344" spans="11:11" x14ac:dyDescent="0.25">
      <c r="K344" s="153"/>
    </row>
    <row r="345" spans="11:11" x14ac:dyDescent="0.25">
      <c r="K345" s="153"/>
    </row>
    <row r="346" spans="11:11" x14ac:dyDescent="0.25">
      <c r="K346" s="153"/>
    </row>
    <row r="347" spans="11:11" x14ac:dyDescent="0.25">
      <c r="K347" s="153"/>
    </row>
    <row r="348" spans="11:11" x14ac:dyDescent="0.25">
      <c r="K348" s="153"/>
    </row>
    <row r="349" spans="11:11" x14ac:dyDescent="0.25">
      <c r="K349" s="153"/>
    </row>
    <row r="350" spans="11:11" x14ac:dyDescent="0.25">
      <c r="K350" s="153"/>
    </row>
    <row r="351" spans="11:11" x14ac:dyDescent="0.25">
      <c r="K351" s="153"/>
    </row>
    <row r="352" spans="11:11" x14ac:dyDescent="0.25">
      <c r="K352" s="153"/>
    </row>
    <row r="353" spans="11:11" x14ac:dyDescent="0.25">
      <c r="K353" s="153"/>
    </row>
    <row r="354" spans="11:11" x14ac:dyDescent="0.25">
      <c r="K354" s="153"/>
    </row>
    <row r="355" spans="11:11" x14ac:dyDescent="0.25">
      <c r="K355" s="153"/>
    </row>
    <row r="356" spans="11:11" x14ac:dyDescent="0.25">
      <c r="K356" s="153"/>
    </row>
    <row r="357" spans="11:11" x14ac:dyDescent="0.25">
      <c r="K357" s="153"/>
    </row>
    <row r="358" spans="11:11" x14ac:dyDescent="0.25">
      <c r="K358" s="153"/>
    </row>
    <row r="359" spans="11:11" x14ac:dyDescent="0.25">
      <c r="K359" s="153"/>
    </row>
    <row r="360" spans="11:11" x14ac:dyDescent="0.25">
      <c r="K360" s="153"/>
    </row>
    <row r="361" spans="11:11" x14ac:dyDescent="0.25">
      <c r="K361" s="153"/>
    </row>
    <row r="362" spans="11:11" x14ac:dyDescent="0.25">
      <c r="K362" s="153"/>
    </row>
    <row r="363" spans="11:11" x14ac:dyDescent="0.25">
      <c r="K363" s="153"/>
    </row>
    <row r="364" spans="11:11" x14ac:dyDescent="0.25">
      <c r="K364" s="153"/>
    </row>
    <row r="365" spans="11:11" x14ac:dyDescent="0.25">
      <c r="K365" s="153"/>
    </row>
    <row r="366" spans="11:11" x14ac:dyDescent="0.25">
      <c r="K366" s="153"/>
    </row>
    <row r="367" spans="11:11" x14ac:dyDescent="0.25">
      <c r="K367" s="153"/>
    </row>
    <row r="368" spans="11:11" x14ac:dyDescent="0.25">
      <c r="K368" s="153"/>
    </row>
    <row r="369" spans="11:11" x14ac:dyDescent="0.25">
      <c r="K369" s="153"/>
    </row>
    <row r="370" spans="11:11" x14ac:dyDescent="0.25">
      <c r="K370" s="153"/>
    </row>
    <row r="371" spans="11:11" x14ac:dyDescent="0.25">
      <c r="K371" s="153"/>
    </row>
    <row r="372" spans="11:11" x14ac:dyDescent="0.25">
      <c r="K372" s="153"/>
    </row>
    <row r="373" spans="11:11" x14ac:dyDescent="0.25">
      <c r="K373" s="153"/>
    </row>
    <row r="374" spans="11:11" x14ac:dyDescent="0.25">
      <c r="K374" s="153"/>
    </row>
    <row r="375" spans="11:11" x14ac:dyDescent="0.25">
      <c r="K375" s="153"/>
    </row>
    <row r="376" spans="11:11" x14ac:dyDescent="0.25">
      <c r="K376" s="153"/>
    </row>
    <row r="377" spans="11:11" x14ac:dyDescent="0.25">
      <c r="K377" s="153"/>
    </row>
    <row r="378" spans="11:11" x14ac:dyDescent="0.25">
      <c r="K378" s="153"/>
    </row>
    <row r="379" spans="11:11" x14ac:dyDescent="0.25">
      <c r="K379" s="153"/>
    </row>
    <row r="380" spans="11:11" x14ac:dyDescent="0.25">
      <c r="K380" s="153"/>
    </row>
    <row r="381" spans="11:11" x14ac:dyDescent="0.25">
      <c r="K381" s="153"/>
    </row>
    <row r="382" spans="11:11" x14ac:dyDescent="0.25">
      <c r="K382" s="153"/>
    </row>
    <row r="383" spans="11:11" x14ac:dyDescent="0.25">
      <c r="K383" s="153"/>
    </row>
    <row r="384" spans="11:11" x14ac:dyDescent="0.25">
      <c r="K384" s="153"/>
    </row>
    <row r="385" spans="11:11" x14ac:dyDescent="0.25">
      <c r="K385" s="153"/>
    </row>
    <row r="386" spans="11:11" x14ac:dyDescent="0.25">
      <c r="K386" s="153"/>
    </row>
    <row r="387" spans="11:11" x14ac:dyDescent="0.25">
      <c r="K387" s="153"/>
    </row>
    <row r="388" spans="11:11" x14ac:dyDescent="0.25">
      <c r="K388" s="153"/>
    </row>
    <row r="389" spans="11:11" x14ac:dyDescent="0.25">
      <c r="K389" s="153"/>
    </row>
    <row r="390" spans="11:11" x14ac:dyDescent="0.25">
      <c r="K390" s="153"/>
    </row>
    <row r="391" spans="11:11" x14ac:dyDescent="0.25">
      <c r="K391" s="153"/>
    </row>
    <row r="392" spans="11:11" x14ac:dyDescent="0.25">
      <c r="K392" s="153"/>
    </row>
    <row r="393" spans="11:11" x14ac:dyDescent="0.25">
      <c r="K393" s="153"/>
    </row>
    <row r="394" spans="11:11" x14ac:dyDescent="0.25">
      <c r="K394" s="153"/>
    </row>
    <row r="395" spans="11:11" x14ac:dyDescent="0.25">
      <c r="K395" s="153"/>
    </row>
    <row r="396" spans="11:11" x14ac:dyDescent="0.25">
      <c r="K396" s="153"/>
    </row>
    <row r="397" spans="11:11" x14ac:dyDescent="0.25">
      <c r="K397" s="153"/>
    </row>
    <row r="398" spans="11:11" x14ac:dyDescent="0.25">
      <c r="K398" s="153"/>
    </row>
    <row r="399" spans="11:11" x14ac:dyDescent="0.25">
      <c r="K399" s="153"/>
    </row>
    <row r="400" spans="11:11" x14ac:dyDescent="0.25">
      <c r="K400" s="153"/>
    </row>
    <row r="401" spans="11:11" x14ac:dyDescent="0.25">
      <c r="K401" s="153"/>
    </row>
    <row r="402" spans="11:11" x14ac:dyDescent="0.25">
      <c r="K402" s="153"/>
    </row>
    <row r="403" spans="11:11" x14ac:dyDescent="0.25">
      <c r="K403" s="153"/>
    </row>
    <row r="404" spans="11:11" x14ac:dyDescent="0.25">
      <c r="K404" s="153"/>
    </row>
    <row r="405" spans="11:11" x14ac:dyDescent="0.25">
      <c r="K405" s="153"/>
    </row>
    <row r="406" spans="11:11" x14ac:dyDescent="0.25">
      <c r="K406" s="153"/>
    </row>
    <row r="407" spans="11:11" x14ac:dyDescent="0.25">
      <c r="K407" s="153"/>
    </row>
    <row r="408" spans="11:11" x14ac:dyDescent="0.25">
      <c r="K408" s="153"/>
    </row>
    <row r="409" spans="11:11" x14ac:dyDescent="0.25">
      <c r="K409" s="153"/>
    </row>
    <row r="410" spans="11:11" x14ac:dyDescent="0.25">
      <c r="K410" s="153"/>
    </row>
    <row r="411" spans="11:11" x14ac:dyDescent="0.25">
      <c r="K411" s="153"/>
    </row>
    <row r="412" spans="11:11" x14ac:dyDescent="0.25">
      <c r="K412" s="153"/>
    </row>
    <row r="413" spans="11:11" x14ac:dyDescent="0.25">
      <c r="K413" s="153"/>
    </row>
    <row r="414" spans="11:11" x14ac:dyDescent="0.25">
      <c r="K414" s="153"/>
    </row>
    <row r="415" spans="11:11" x14ac:dyDescent="0.25">
      <c r="K415" s="153"/>
    </row>
    <row r="416" spans="11:11" x14ac:dyDescent="0.25">
      <c r="K416" s="153"/>
    </row>
    <row r="417" spans="11:11" x14ac:dyDescent="0.25">
      <c r="K417" s="153"/>
    </row>
    <row r="418" spans="11:11" x14ac:dyDescent="0.25">
      <c r="K418" s="153"/>
    </row>
    <row r="419" spans="11:11" x14ac:dyDescent="0.25">
      <c r="K419" s="153"/>
    </row>
    <row r="420" spans="11:11" x14ac:dyDescent="0.25">
      <c r="K420" s="153"/>
    </row>
    <row r="421" spans="11:11" x14ac:dyDescent="0.25">
      <c r="K421" s="153"/>
    </row>
    <row r="422" spans="11:11" x14ac:dyDescent="0.25">
      <c r="K422" s="153"/>
    </row>
    <row r="423" spans="11:11" x14ac:dyDescent="0.25">
      <c r="K423" s="153"/>
    </row>
    <row r="424" spans="11:11" x14ac:dyDescent="0.25">
      <c r="K424" s="153"/>
    </row>
    <row r="425" spans="11:11" x14ac:dyDescent="0.25">
      <c r="K425" s="153"/>
    </row>
    <row r="426" spans="11:11" x14ac:dyDescent="0.25">
      <c r="K426" s="153"/>
    </row>
    <row r="427" spans="11:11" x14ac:dyDescent="0.25">
      <c r="K427" s="153"/>
    </row>
    <row r="428" spans="11:11" x14ac:dyDescent="0.25">
      <c r="K428" s="153"/>
    </row>
    <row r="429" spans="11:11" x14ac:dyDescent="0.25">
      <c r="K429" s="153"/>
    </row>
    <row r="430" spans="11:11" x14ac:dyDescent="0.25">
      <c r="K430" s="153"/>
    </row>
    <row r="431" spans="11:11" x14ac:dyDescent="0.25">
      <c r="K431" s="153"/>
    </row>
    <row r="432" spans="11:11" x14ac:dyDescent="0.25">
      <c r="K432" s="153"/>
    </row>
    <row r="433" spans="11:11" x14ac:dyDescent="0.25">
      <c r="K433" s="153"/>
    </row>
    <row r="434" spans="11:11" x14ac:dyDescent="0.25">
      <c r="K434" s="153"/>
    </row>
    <row r="435" spans="11:11" x14ac:dyDescent="0.25">
      <c r="K435" s="153"/>
    </row>
    <row r="436" spans="11:11" x14ac:dyDescent="0.25">
      <c r="K436" s="153"/>
    </row>
    <row r="437" spans="11:11" x14ac:dyDescent="0.25">
      <c r="K437" s="153"/>
    </row>
    <row r="438" spans="11:11" x14ac:dyDescent="0.25">
      <c r="K438" s="153"/>
    </row>
    <row r="439" spans="11:11" x14ac:dyDescent="0.25">
      <c r="K439" s="153"/>
    </row>
    <row r="440" spans="11:11" x14ac:dyDescent="0.25">
      <c r="K440" s="153"/>
    </row>
    <row r="441" spans="11:11" x14ac:dyDescent="0.25">
      <c r="K441" s="153"/>
    </row>
    <row r="442" spans="11:11" x14ac:dyDescent="0.25">
      <c r="K442" s="153"/>
    </row>
    <row r="443" spans="11:11" x14ac:dyDescent="0.25">
      <c r="K443" s="153"/>
    </row>
    <row r="444" spans="11:11" x14ac:dyDescent="0.25">
      <c r="K444" s="153"/>
    </row>
    <row r="445" spans="11:11" x14ac:dyDescent="0.25">
      <c r="K445" s="153"/>
    </row>
    <row r="446" spans="11:11" x14ac:dyDescent="0.25">
      <c r="K446" s="153"/>
    </row>
    <row r="447" spans="11:11" x14ac:dyDescent="0.25">
      <c r="K447" s="153"/>
    </row>
    <row r="448" spans="11:11" x14ac:dyDescent="0.25">
      <c r="K448" s="153"/>
    </row>
    <row r="449" spans="11:11" x14ac:dyDescent="0.25">
      <c r="K449" s="153"/>
    </row>
    <row r="450" spans="11:11" x14ac:dyDescent="0.25">
      <c r="K450" s="153"/>
    </row>
    <row r="451" spans="11:11" x14ac:dyDescent="0.25">
      <c r="K451" s="153"/>
    </row>
    <row r="452" spans="11:11" x14ac:dyDescent="0.25">
      <c r="K452" s="153"/>
    </row>
    <row r="453" spans="11:11" x14ac:dyDescent="0.25">
      <c r="K453" s="153"/>
    </row>
    <row r="454" spans="11:11" x14ac:dyDescent="0.25">
      <c r="K454" s="153"/>
    </row>
    <row r="455" spans="11:11" x14ac:dyDescent="0.25">
      <c r="K455" s="153"/>
    </row>
    <row r="456" spans="11:11" x14ac:dyDescent="0.25">
      <c r="K456" s="153"/>
    </row>
    <row r="457" spans="11:11" x14ac:dyDescent="0.25">
      <c r="K457" s="153"/>
    </row>
    <row r="458" spans="11:11" x14ac:dyDescent="0.25">
      <c r="K458" s="153"/>
    </row>
    <row r="459" spans="11:11" x14ac:dyDescent="0.25">
      <c r="K459" s="153"/>
    </row>
    <row r="460" spans="11:11" x14ac:dyDescent="0.25">
      <c r="K460" s="153"/>
    </row>
    <row r="461" spans="11:11" x14ac:dyDescent="0.25">
      <c r="K461" s="153"/>
    </row>
    <row r="462" spans="11:11" x14ac:dyDescent="0.25">
      <c r="K462" s="153"/>
    </row>
    <row r="463" spans="11:11" x14ac:dyDescent="0.25">
      <c r="K463" s="153"/>
    </row>
    <row r="464" spans="11:11" x14ac:dyDescent="0.25">
      <c r="K464" s="153"/>
    </row>
    <row r="465" spans="11:11" x14ac:dyDescent="0.25">
      <c r="K465" s="153"/>
    </row>
    <row r="466" spans="11:11" x14ac:dyDescent="0.25">
      <c r="K466" s="153"/>
    </row>
    <row r="467" spans="11:11" x14ac:dyDescent="0.25">
      <c r="K467" s="153"/>
    </row>
    <row r="468" spans="11:11" x14ac:dyDescent="0.25">
      <c r="K468" s="153"/>
    </row>
    <row r="469" spans="11:11" x14ac:dyDescent="0.25">
      <c r="K469" s="153"/>
    </row>
    <row r="470" spans="11:11" x14ac:dyDescent="0.25">
      <c r="K470" s="153"/>
    </row>
    <row r="471" spans="11:11" x14ac:dyDescent="0.25">
      <c r="K471" s="153"/>
    </row>
    <row r="472" spans="11:11" x14ac:dyDescent="0.25">
      <c r="K472" s="153"/>
    </row>
    <row r="473" spans="11:11" x14ac:dyDescent="0.25">
      <c r="K473" s="153"/>
    </row>
    <row r="474" spans="11:11" x14ac:dyDescent="0.25">
      <c r="K474" s="153"/>
    </row>
    <row r="475" spans="11:11" x14ac:dyDescent="0.25">
      <c r="K475" s="153"/>
    </row>
    <row r="476" spans="11:11" x14ac:dyDescent="0.25">
      <c r="K476" s="153"/>
    </row>
    <row r="477" spans="11:11" x14ac:dyDescent="0.25">
      <c r="K477" s="153"/>
    </row>
    <row r="478" spans="11:11" x14ac:dyDescent="0.25">
      <c r="K478" s="153"/>
    </row>
    <row r="479" spans="11:11" x14ac:dyDescent="0.25">
      <c r="K479" s="153"/>
    </row>
    <row r="480" spans="11:11" x14ac:dyDescent="0.25">
      <c r="K480" s="153"/>
    </row>
    <row r="481" spans="11:11" x14ac:dyDescent="0.25">
      <c r="K481" s="153"/>
    </row>
    <row r="482" spans="11:11" x14ac:dyDescent="0.25">
      <c r="K482" s="153"/>
    </row>
    <row r="483" spans="11:11" x14ac:dyDescent="0.25">
      <c r="K483" s="153"/>
    </row>
    <row r="484" spans="11:11" x14ac:dyDescent="0.25">
      <c r="K484" s="153"/>
    </row>
    <row r="485" spans="11:11" x14ac:dyDescent="0.25">
      <c r="K485" s="153"/>
    </row>
    <row r="486" spans="11:11" x14ac:dyDescent="0.25">
      <c r="K486" s="153"/>
    </row>
    <row r="487" spans="11:11" x14ac:dyDescent="0.25">
      <c r="K487" s="153"/>
    </row>
    <row r="488" spans="11:11" x14ac:dyDescent="0.25">
      <c r="K488" s="153"/>
    </row>
    <row r="489" spans="11:11" x14ac:dyDescent="0.25">
      <c r="K489" s="153"/>
    </row>
    <row r="490" spans="11:11" x14ac:dyDescent="0.25">
      <c r="K490" s="153"/>
    </row>
    <row r="491" spans="11:11" x14ac:dyDescent="0.25">
      <c r="K491" s="153"/>
    </row>
    <row r="492" spans="11:11" x14ac:dyDescent="0.25">
      <c r="K492" s="153"/>
    </row>
    <row r="493" spans="11:11" x14ac:dyDescent="0.25">
      <c r="K493" s="153"/>
    </row>
    <row r="494" spans="11:11" x14ac:dyDescent="0.25">
      <c r="K494" s="153"/>
    </row>
    <row r="495" spans="11:11" x14ac:dyDescent="0.25">
      <c r="K495" s="153"/>
    </row>
    <row r="496" spans="11:11" x14ac:dyDescent="0.25">
      <c r="K496" s="153"/>
    </row>
    <row r="497" spans="11:11" x14ac:dyDescent="0.25">
      <c r="K497" s="153"/>
    </row>
    <row r="498" spans="11:11" x14ac:dyDescent="0.25">
      <c r="K498" s="153"/>
    </row>
    <row r="499" spans="11:11" x14ac:dyDescent="0.25">
      <c r="K499" s="153"/>
    </row>
    <row r="500" spans="11:11" x14ac:dyDescent="0.25">
      <c r="K500" s="153"/>
    </row>
    <row r="501" spans="11:11" x14ac:dyDescent="0.25">
      <c r="K501" s="153"/>
    </row>
    <row r="502" spans="11:11" x14ac:dyDescent="0.25">
      <c r="K502" s="153"/>
    </row>
    <row r="503" spans="11:11" x14ac:dyDescent="0.25">
      <c r="K503" s="153"/>
    </row>
    <row r="504" spans="11:11" x14ac:dyDescent="0.25">
      <c r="K504" s="153"/>
    </row>
    <row r="505" spans="11:11" x14ac:dyDescent="0.25">
      <c r="K505" s="153"/>
    </row>
    <row r="506" spans="11:11" x14ac:dyDescent="0.25">
      <c r="K506" s="153"/>
    </row>
    <row r="507" spans="11:11" x14ac:dyDescent="0.25">
      <c r="K507" s="153"/>
    </row>
    <row r="508" spans="11:11" x14ac:dyDescent="0.25">
      <c r="K508" s="153"/>
    </row>
    <row r="509" spans="11:11" x14ac:dyDescent="0.25">
      <c r="K509" s="153"/>
    </row>
    <row r="510" spans="11:11" x14ac:dyDescent="0.25">
      <c r="K510" s="153"/>
    </row>
    <row r="511" spans="11:11" x14ac:dyDescent="0.25">
      <c r="K511" s="153"/>
    </row>
    <row r="512" spans="11:11" x14ac:dyDescent="0.25">
      <c r="K512" s="153"/>
    </row>
    <row r="513" spans="11:11" x14ac:dyDescent="0.25">
      <c r="K513" s="153"/>
    </row>
    <row r="514" spans="11:11" x14ac:dyDescent="0.25">
      <c r="K514" s="153"/>
    </row>
    <row r="515" spans="11:11" x14ac:dyDescent="0.25">
      <c r="K515" s="153"/>
    </row>
    <row r="516" spans="11:11" x14ac:dyDescent="0.25">
      <c r="K516" s="153"/>
    </row>
    <row r="517" spans="11:11" x14ac:dyDescent="0.25">
      <c r="K517" s="153"/>
    </row>
    <row r="518" spans="11:11" x14ac:dyDescent="0.25">
      <c r="K518" s="153"/>
    </row>
    <row r="519" spans="11:11" x14ac:dyDescent="0.25">
      <c r="K519" s="153"/>
    </row>
    <row r="520" spans="11:11" x14ac:dyDescent="0.25">
      <c r="K520" s="153"/>
    </row>
    <row r="521" spans="11:11" x14ac:dyDescent="0.25">
      <c r="K521" s="153"/>
    </row>
    <row r="522" spans="11:11" x14ac:dyDescent="0.25">
      <c r="K522" s="153"/>
    </row>
    <row r="523" spans="11:11" x14ac:dyDescent="0.25">
      <c r="K523" s="153"/>
    </row>
    <row r="524" spans="11:11" x14ac:dyDescent="0.25">
      <c r="K524" s="153"/>
    </row>
    <row r="525" spans="11:11" x14ac:dyDescent="0.25">
      <c r="K525" s="153"/>
    </row>
    <row r="526" spans="11:11" x14ac:dyDescent="0.25">
      <c r="K526" s="153"/>
    </row>
    <row r="527" spans="11:11" x14ac:dyDescent="0.25">
      <c r="K527" s="153"/>
    </row>
    <row r="528" spans="11:11" x14ac:dyDescent="0.25">
      <c r="K528" s="153"/>
    </row>
    <row r="529" spans="11:11" x14ac:dyDescent="0.25">
      <c r="K529" s="153"/>
    </row>
    <row r="530" spans="11:11" x14ac:dyDescent="0.25">
      <c r="K530" s="153"/>
    </row>
    <row r="531" spans="11:11" x14ac:dyDescent="0.25">
      <c r="K531" s="153"/>
    </row>
    <row r="532" spans="11:11" x14ac:dyDescent="0.25">
      <c r="K532" s="153"/>
    </row>
    <row r="533" spans="11:11" x14ac:dyDescent="0.25">
      <c r="K533" s="153"/>
    </row>
    <row r="534" spans="11:11" x14ac:dyDescent="0.25">
      <c r="K534" s="153"/>
    </row>
    <row r="535" spans="11:11" x14ac:dyDescent="0.25">
      <c r="K535" s="153"/>
    </row>
    <row r="536" spans="11:11" x14ac:dyDescent="0.25">
      <c r="K536" s="153"/>
    </row>
    <row r="537" spans="11:11" x14ac:dyDescent="0.25">
      <c r="K537" s="153"/>
    </row>
    <row r="538" spans="11:11" x14ac:dyDescent="0.25">
      <c r="K538" s="153"/>
    </row>
    <row r="539" spans="11:11" x14ac:dyDescent="0.25">
      <c r="K539" s="153"/>
    </row>
    <row r="540" spans="11:11" x14ac:dyDescent="0.25">
      <c r="K540" s="153"/>
    </row>
    <row r="541" spans="11:11" x14ac:dyDescent="0.25">
      <c r="K541" s="153"/>
    </row>
    <row r="542" spans="11:11" x14ac:dyDescent="0.25">
      <c r="K542" s="153"/>
    </row>
    <row r="543" spans="11:11" x14ac:dyDescent="0.25">
      <c r="K543" s="153"/>
    </row>
    <row r="544" spans="11:11" x14ac:dyDescent="0.25">
      <c r="K544" s="153"/>
    </row>
    <row r="545" spans="11:11" x14ac:dyDescent="0.25">
      <c r="K545" s="153"/>
    </row>
    <row r="546" spans="11:11" x14ac:dyDescent="0.25">
      <c r="K546" s="153"/>
    </row>
    <row r="547" spans="11:11" x14ac:dyDescent="0.25">
      <c r="K547" s="153"/>
    </row>
    <row r="548" spans="11:11" x14ac:dyDescent="0.25">
      <c r="K548" s="153"/>
    </row>
    <row r="549" spans="11:11" x14ac:dyDescent="0.25">
      <c r="K549" s="153"/>
    </row>
    <row r="550" spans="11:11" x14ac:dyDescent="0.25">
      <c r="K550" s="153"/>
    </row>
    <row r="551" spans="11:11" x14ac:dyDescent="0.25">
      <c r="K551" s="153"/>
    </row>
    <row r="552" spans="11:11" x14ac:dyDescent="0.25">
      <c r="K552" s="153"/>
    </row>
    <row r="553" spans="11:11" x14ac:dyDescent="0.25">
      <c r="K553" s="153"/>
    </row>
    <row r="554" spans="11:11" x14ac:dyDescent="0.25">
      <c r="K554" s="153"/>
    </row>
    <row r="555" spans="11:11" x14ac:dyDescent="0.25">
      <c r="K555" s="153"/>
    </row>
    <row r="556" spans="11:11" x14ac:dyDescent="0.25">
      <c r="K556" s="153"/>
    </row>
    <row r="557" spans="11:11" x14ac:dyDescent="0.25">
      <c r="K557" s="153"/>
    </row>
    <row r="558" spans="11:11" x14ac:dyDescent="0.25">
      <c r="K558" s="153"/>
    </row>
    <row r="559" spans="11:11" x14ac:dyDescent="0.25">
      <c r="K559" s="153"/>
    </row>
    <row r="560" spans="11:11" x14ac:dyDescent="0.25">
      <c r="K560" s="153"/>
    </row>
    <row r="561" spans="11:11" x14ac:dyDescent="0.25">
      <c r="K561" s="153"/>
    </row>
    <row r="562" spans="11:11" x14ac:dyDescent="0.25">
      <c r="K562" s="153"/>
    </row>
    <row r="563" spans="11:11" x14ac:dyDescent="0.25">
      <c r="K563" s="153"/>
    </row>
    <row r="564" spans="11:11" x14ac:dyDescent="0.25">
      <c r="K564" s="153"/>
    </row>
    <row r="565" spans="11:11" x14ac:dyDescent="0.25">
      <c r="K565" s="153"/>
    </row>
    <row r="566" spans="11:11" x14ac:dyDescent="0.25">
      <c r="K566" s="153"/>
    </row>
    <row r="567" spans="11:11" x14ac:dyDescent="0.25">
      <c r="K567" s="153"/>
    </row>
    <row r="568" spans="11:11" x14ac:dyDescent="0.25">
      <c r="K568" s="153"/>
    </row>
    <row r="569" spans="11:11" x14ac:dyDescent="0.25">
      <c r="K569" s="153"/>
    </row>
    <row r="570" spans="11:11" x14ac:dyDescent="0.25">
      <c r="K570" s="153"/>
    </row>
    <row r="571" spans="11:11" x14ac:dyDescent="0.25">
      <c r="K571" s="153"/>
    </row>
    <row r="572" spans="11:11" x14ac:dyDescent="0.25">
      <c r="K572" s="153"/>
    </row>
    <row r="573" spans="11:11" x14ac:dyDescent="0.25">
      <c r="K573" s="153"/>
    </row>
    <row r="574" spans="11:11" x14ac:dyDescent="0.25">
      <c r="K574" s="153"/>
    </row>
    <row r="575" spans="11:11" x14ac:dyDescent="0.25">
      <c r="K575" s="153"/>
    </row>
    <row r="576" spans="11:11" x14ac:dyDescent="0.25">
      <c r="K576" s="153"/>
    </row>
    <row r="577" spans="11:11" x14ac:dyDescent="0.25">
      <c r="K577" s="153"/>
    </row>
    <row r="578" spans="11:11" x14ac:dyDescent="0.25">
      <c r="K578" s="153"/>
    </row>
    <row r="579" spans="11:11" x14ac:dyDescent="0.25">
      <c r="K579" s="153"/>
    </row>
    <row r="580" spans="11:11" x14ac:dyDescent="0.25">
      <c r="K580" s="153"/>
    </row>
    <row r="581" spans="11:11" x14ac:dyDescent="0.25">
      <c r="K581" s="153"/>
    </row>
    <row r="582" spans="11:11" x14ac:dyDescent="0.25">
      <c r="K582" s="153"/>
    </row>
    <row r="583" spans="11:11" x14ac:dyDescent="0.25">
      <c r="K583" s="153"/>
    </row>
    <row r="584" spans="11:11" x14ac:dyDescent="0.25">
      <c r="K584" s="153"/>
    </row>
    <row r="585" spans="11:11" x14ac:dyDescent="0.25">
      <c r="K585" s="153"/>
    </row>
    <row r="586" spans="11:11" x14ac:dyDescent="0.25">
      <c r="K586" s="153"/>
    </row>
    <row r="587" spans="11:11" x14ac:dyDescent="0.25">
      <c r="K587" s="153"/>
    </row>
    <row r="588" spans="11:11" x14ac:dyDescent="0.25">
      <c r="K588" s="153"/>
    </row>
    <row r="589" spans="11:11" x14ac:dyDescent="0.25">
      <c r="K589" s="153"/>
    </row>
    <row r="590" spans="11:11" x14ac:dyDescent="0.25">
      <c r="K590" s="153"/>
    </row>
    <row r="591" spans="11:11" x14ac:dyDescent="0.25">
      <c r="K591" s="153"/>
    </row>
    <row r="592" spans="11:11" x14ac:dyDescent="0.25">
      <c r="K592" s="153"/>
    </row>
    <row r="593" spans="11:11" x14ac:dyDescent="0.25">
      <c r="K593" s="153"/>
    </row>
    <row r="594" spans="11:11" x14ac:dyDescent="0.25">
      <c r="K594" s="153"/>
    </row>
    <row r="595" spans="11:11" x14ac:dyDescent="0.25">
      <c r="K595" s="153"/>
    </row>
    <row r="596" spans="11:11" x14ac:dyDescent="0.25">
      <c r="K596" s="153"/>
    </row>
    <row r="597" spans="11:11" x14ac:dyDescent="0.25">
      <c r="K597" s="153"/>
    </row>
    <row r="598" spans="11:11" x14ac:dyDescent="0.25">
      <c r="K598" s="153"/>
    </row>
    <row r="599" spans="11:11" x14ac:dyDescent="0.25">
      <c r="K599" s="153"/>
    </row>
    <row r="600" spans="11:11" x14ac:dyDescent="0.25">
      <c r="K600" s="153"/>
    </row>
    <row r="601" spans="11:11" x14ac:dyDescent="0.25">
      <c r="K601" s="153"/>
    </row>
    <row r="602" spans="11:11" x14ac:dyDescent="0.25">
      <c r="K602" s="153"/>
    </row>
    <row r="603" spans="11:11" x14ac:dyDescent="0.25">
      <c r="K603" s="153"/>
    </row>
    <row r="604" spans="11:11" x14ac:dyDescent="0.25">
      <c r="K604" s="153"/>
    </row>
    <row r="605" spans="11:11" x14ac:dyDescent="0.25">
      <c r="K605" s="153"/>
    </row>
    <row r="606" spans="11:11" x14ac:dyDescent="0.25">
      <c r="K606" s="153"/>
    </row>
    <row r="607" spans="11:11" x14ac:dyDescent="0.25">
      <c r="K607" s="153"/>
    </row>
    <row r="608" spans="11:11" x14ac:dyDescent="0.25">
      <c r="K608" s="153"/>
    </row>
    <row r="609" spans="11:11" x14ac:dyDescent="0.25">
      <c r="K609" s="153"/>
    </row>
    <row r="610" spans="11:11" x14ac:dyDescent="0.25">
      <c r="K610" s="153"/>
    </row>
    <row r="611" spans="11:11" x14ac:dyDescent="0.25">
      <c r="K611" s="153"/>
    </row>
    <row r="612" spans="11:11" x14ac:dyDescent="0.25">
      <c r="K612" s="153"/>
    </row>
    <row r="613" spans="11:11" x14ac:dyDescent="0.25">
      <c r="K613" s="153"/>
    </row>
    <row r="614" spans="11:11" x14ac:dyDescent="0.25">
      <c r="K614" s="153"/>
    </row>
    <row r="615" spans="11:11" x14ac:dyDescent="0.25">
      <c r="K615" s="153"/>
    </row>
    <row r="616" spans="11:11" x14ac:dyDescent="0.25">
      <c r="K616" s="153"/>
    </row>
    <row r="617" spans="11:11" x14ac:dyDescent="0.25">
      <c r="K617" s="153"/>
    </row>
    <row r="618" spans="11:11" x14ac:dyDescent="0.25">
      <c r="K618" s="153"/>
    </row>
    <row r="619" spans="11:11" x14ac:dyDescent="0.25">
      <c r="K619" s="153"/>
    </row>
    <row r="620" spans="11:11" x14ac:dyDescent="0.25">
      <c r="K620" s="153"/>
    </row>
    <row r="621" spans="11:11" x14ac:dyDescent="0.25">
      <c r="K621" s="153"/>
    </row>
    <row r="622" spans="11:11" x14ac:dyDescent="0.25">
      <c r="K622" s="153"/>
    </row>
    <row r="623" spans="11:11" x14ac:dyDescent="0.25">
      <c r="K623" s="153"/>
    </row>
    <row r="624" spans="11:11" x14ac:dyDescent="0.25">
      <c r="K624" s="153"/>
    </row>
    <row r="625" spans="11:11" x14ac:dyDescent="0.25">
      <c r="K625" s="153"/>
    </row>
    <row r="626" spans="11:11" x14ac:dyDescent="0.25">
      <c r="K626" s="153"/>
    </row>
    <row r="627" spans="11:11" x14ac:dyDescent="0.25">
      <c r="K627" s="153"/>
    </row>
    <row r="628" spans="11:11" x14ac:dyDescent="0.25">
      <c r="K628" s="153"/>
    </row>
    <row r="629" spans="11:11" x14ac:dyDescent="0.25">
      <c r="K629" s="153"/>
    </row>
    <row r="630" spans="11:11" x14ac:dyDescent="0.25">
      <c r="K630" s="153"/>
    </row>
    <row r="631" spans="11:11" x14ac:dyDescent="0.25">
      <c r="K631" s="153"/>
    </row>
    <row r="632" spans="11:11" x14ac:dyDescent="0.25">
      <c r="K632" s="153"/>
    </row>
    <row r="633" spans="11:11" x14ac:dyDescent="0.25">
      <c r="K633" s="153"/>
    </row>
    <row r="634" spans="11:11" x14ac:dyDescent="0.25">
      <c r="K634" s="153"/>
    </row>
    <row r="635" spans="11:11" x14ac:dyDescent="0.25">
      <c r="K635" s="153"/>
    </row>
    <row r="636" spans="11:11" x14ac:dyDescent="0.25">
      <c r="K636" s="153"/>
    </row>
    <row r="637" spans="11:11" x14ac:dyDescent="0.25">
      <c r="K637" s="153"/>
    </row>
    <row r="638" spans="11:11" x14ac:dyDescent="0.25">
      <c r="K638" s="153"/>
    </row>
    <row r="639" spans="11:11" x14ac:dyDescent="0.25">
      <c r="K639" s="153"/>
    </row>
    <row r="640" spans="11:11" x14ac:dyDescent="0.25">
      <c r="K640" s="153"/>
    </row>
    <row r="641" spans="11:11" x14ac:dyDescent="0.25">
      <c r="K641" s="153"/>
    </row>
    <row r="642" spans="11:11" x14ac:dyDescent="0.25">
      <c r="K642" s="153"/>
    </row>
    <row r="643" spans="11:11" x14ac:dyDescent="0.25">
      <c r="K643" s="153"/>
    </row>
    <row r="644" spans="11:11" x14ac:dyDescent="0.25">
      <c r="K644" s="153"/>
    </row>
    <row r="645" spans="11:11" x14ac:dyDescent="0.25">
      <c r="K645" s="153"/>
    </row>
    <row r="646" spans="11:11" x14ac:dyDescent="0.25">
      <c r="K646" s="153"/>
    </row>
    <row r="647" spans="11:11" x14ac:dyDescent="0.25">
      <c r="K647" s="153"/>
    </row>
    <row r="648" spans="11:11" x14ac:dyDescent="0.25">
      <c r="K648" s="153"/>
    </row>
    <row r="649" spans="11:11" x14ac:dyDescent="0.25">
      <c r="K649" s="153"/>
    </row>
    <row r="650" spans="11:11" x14ac:dyDescent="0.25">
      <c r="K650" s="153"/>
    </row>
    <row r="651" spans="11:11" x14ac:dyDescent="0.25">
      <c r="K651" s="153"/>
    </row>
    <row r="652" spans="11:11" x14ac:dyDescent="0.25">
      <c r="K652" s="153"/>
    </row>
    <row r="653" spans="11:11" x14ac:dyDescent="0.25">
      <c r="K653" s="153"/>
    </row>
    <row r="654" spans="11:11" x14ac:dyDescent="0.25">
      <c r="K654" s="153"/>
    </row>
    <row r="655" spans="11:11" x14ac:dyDescent="0.25">
      <c r="K655" s="153"/>
    </row>
    <row r="656" spans="11:11" x14ac:dyDescent="0.25">
      <c r="K656" s="153"/>
    </row>
    <row r="657" spans="11:11" x14ac:dyDescent="0.25">
      <c r="K657" s="153"/>
    </row>
    <row r="658" spans="11:11" x14ac:dyDescent="0.25">
      <c r="K658" s="153"/>
    </row>
    <row r="659" spans="11:11" x14ac:dyDescent="0.25">
      <c r="K659" s="153"/>
    </row>
    <row r="660" spans="11:11" x14ac:dyDescent="0.25">
      <c r="K660" s="153"/>
    </row>
    <row r="661" spans="11:11" x14ac:dyDescent="0.25">
      <c r="K661" s="153"/>
    </row>
    <row r="662" spans="11:11" x14ac:dyDescent="0.25">
      <c r="K662" s="153"/>
    </row>
    <row r="663" spans="11:11" x14ac:dyDescent="0.25">
      <c r="K663" s="153"/>
    </row>
    <row r="664" spans="11:11" x14ac:dyDescent="0.25">
      <c r="K664" s="153"/>
    </row>
    <row r="665" spans="11:11" x14ac:dyDescent="0.25">
      <c r="K665" s="153"/>
    </row>
    <row r="666" spans="11:11" x14ac:dyDescent="0.25">
      <c r="K666" s="153"/>
    </row>
    <row r="667" spans="11:11" x14ac:dyDescent="0.25">
      <c r="K667" s="153"/>
    </row>
    <row r="668" spans="11:11" x14ac:dyDescent="0.25">
      <c r="K668" s="153"/>
    </row>
    <row r="669" spans="11:11" x14ac:dyDescent="0.25">
      <c r="K669" s="153"/>
    </row>
    <row r="670" spans="11:11" x14ac:dyDescent="0.25">
      <c r="K670" s="153"/>
    </row>
    <row r="671" spans="11:11" x14ac:dyDescent="0.25">
      <c r="K671" s="153"/>
    </row>
    <row r="672" spans="11:11" x14ac:dyDescent="0.25">
      <c r="K672" s="153"/>
    </row>
    <row r="673" spans="11:11" x14ac:dyDescent="0.25">
      <c r="K673" s="153"/>
    </row>
    <row r="674" spans="11:11" x14ac:dyDescent="0.25">
      <c r="K674" s="153"/>
    </row>
    <row r="675" spans="11:11" x14ac:dyDescent="0.25">
      <c r="K675" s="153"/>
    </row>
    <row r="676" spans="11:11" x14ac:dyDescent="0.25">
      <c r="K676" s="153"/>
    </row>
    <row r="677" spans="11:11" x14ac:dyDescent="0.25">
      <c r="K677" s="153"/>
    </row>
    <row r="678" spans="11:11" x14ac:dyDescent="0.25">
      <c r="K678" s="153"/>
    </row>
    <row r="679" spans="11:11" x14ac:dyDescent="0.25">
      <c r="K679" s="153"/>
    </row>
    <row r="680" spans="11:11" x14ac:dyDescent="0.25">
      <c r="K680" s="153"/>
    </row>
    <row r="681" spans="11:11" x14ac:dyDescent="0.25">
      <c r="K681" s="153"/>
    </row>
    <row r="682" spans="11:11" x14ac:dyDescent="0.25">
      <c r="K682" s="153"/>
    </row>
    <row r="683" spans="11:11" x14ac:dyDescent="0.25">
      <c r="K683" s="153"/>
    </row>
    <row r="684" spans="11:11" x14ac:dyDescent="0.25">
      <c r="K684" s="153"/>
    </row>
    <row r="685" spans="11:11" x14ac:dyDescent="0.25">
      <c r="K685" s="153"/>
    </row>
    <row r="686" spans="11:11" x14ac:dyDescent="0.25">
      <c r="K686" s="153"/>
    </row>
    <row r="687" spans="11:11" x14ac:dyDescent="0.25">
      <c r="K687" s="153"/>
    </row>
    <row r="688" spans="11:11" x14ac:dyDescent="0.25">
      <c r="K688" s="153"/>
    </row>
    <row r="689" spans="11:11" x14ac:dyDescent="0.25">
      <c r="K689" s="153"/>
    </row>
    <row r="690" spans="11:11" x14ac:dyDescent="0.25">
      <c r="K690" s="153"/>
    </row>
    <row r="691" spans="11:11" x14ac:dyDescent="0.25">
      <c r="K691" s="153"/>
    </row>
    <row r="692" spans="11:11" x14ac:dyDescent="0.25">
      <c r="K692" s="153"/>
    </row>
    <row r="693" spans="11:11" x14ac:dyDescent="0.25">
      <c r="K693" s="153"/>
    </row>
    <row r="694" spans="11:11" x14ac:dyDescent="0.25">
      <c r="K694" s="153"/>
    </row>
    <row r="695" spans="11:11" x14ac:dyDescent="0.25">
      <c r="K695" s="153"/>
    </row>
    <row r="696" spans="11:11" x14ac:dyDescent="0.25">
      <c r="K696" s="153"/>
    </row>
    <row r="697" spans="11:11" x14ac:dyDescent="0.25">
      <c r="K697" s="153"/>
    </row>
    <row r="698" spans="11:11" x14ac:dyDescent="0.25">
      <c r="K698" s="153"/>
    </row>
    <row r="699" spans="11:11" x14ac:dyDescent="0.25">
      <c r="K699" s="153"/>
    </row>
    <row r="700" spans="11:11" x14ac:dyDescent="0.25">
      <c r="K700" s="153"/>
    </row>
    <row r="701" spans="11:11" x14ac:dyDescent="0.25">
      <c r="K701" s="153"/>
    </row>
    <row r="702" spans="11:11" x14ac:dyDescent="0.25">
      <c r="K702" s="153"/>
    </row>
    <row r="703" spans="11:11" x14ac:dyDescent="0.25">
      <c r="K703" s="153"/>
    </row>
    <row r="704" spans="11:11" x14ac:dyDescent="0.25">
      <c r="K704" s="153"/>
    </row>
    <row r="705" spans="11:11" x14ac:dyDescent="0.25">
      <c r="K705" s="153"/>
    </row>
    <row r="706" spans="11:11" x14ac:dyDescent="0.25">
      <c r="K706" s="153"/>
    </row>
    <row r="707" spans="11:11" x14ac:dyDescent="0.25">
      <c r="K707" s="153"/>
    </row>
    <row r="708" spans="11:11" x14ac:dyDescent="0.25">
      <c r="K708" s="153"/>
    </row>
    <row r="709" spans="11:11" x14ac:dyDescent="0.25">
      <c r="K709" s="153"/>
    </row>
    <row r="710" spans="11:11" x14ac:dyDescent="0.25">
      <c r="K710" s="153"/>
    </row>
    <row r="711" spans="11:11" x14ac:dyDescent="0.25">
      <c r="K711" s="153"/>
    </row>
    <row r="712" spans="11:11" x14ac:dyDescent="0.25">
      <c r="K712" s="153"/>
    </row>
    <row r="713" spans="11:11" x14ac:dyDescent="0.25">
      <c r="K713" s="153"/>
    </row>
    <row r="714" spans="11:11" x14ac:dyDescent="0.25">
      <c r="K714" s="153"/>
    </row>
    <row r="715" spans="11:11" x14ac:dyDescent="0.25">
      <c r="K715" s="153"/>
    </row>
    <row r="716" spans="11:11" x14ac:dyDescent="0.25">
      <c r="K716" s="153"/>
    </row>
    <row r="717" spans="11:11" x14ac:dyDescent="0.25">
      <c r="K717" s="153"/>
    </row>
    <row r="718" spans="11:11" x14ac:dyDescent="0.25">
      <c r="K718" s="153"/>
    </row>
    <row r="719" spans="11:11" x14ac:dyDescent="0.25">
      <c r="K719" s="153"/>
    </row>
    <row r="720" spans="11:11" x14ac:dyDescent="0.25">
      <c r="K720" s="153"/>
    </row>
    <row r="721" spans="11:11" x14ac:dyDescent="0.25">
      <c r="K721" s="153"/>
    </row>
    <row r="722" spans="11:11" x14ac:dyDescent="0.25">
      <c r="K722" s="153"/>
    </row>
    <row r="723" spans="11:11" x14ac:dyDescent="0.25">
      <c r="K723" s="153"/>
    </row>
    <row r="724" spans="11:11" x14ac:dyDescent="0.25">
      <c r="K724" s="153"/>
    </row>
    <row r="725" spans="11:11" x14ac:dyDescent="0.25">
      <c r="K725" s="153"/>
    </row>
    <row r="726" spans="11:11" x14ac:dyDescent="0.25">
      <c r="K726" s="153"/>
    </row>
    <row r="727" spans="11:11" x14ac:dyDescent="0.25">
      <c r="K727" s="153"/>
    </row>
    <row r="728" spans="11:11" x14ac:dyDescent="0.25">
      <c r="K728" s="153"/>
    </row>
    <row r="729" spans="11:11" x14ac:dyDescent="0.25">
      <c r="K729" s="153"/>
    </row>
    <row r="730" spans="11:11" x14ac:dyDescent="0.25">
      <c r="K730" s="153"/>
    </row>
    <row r="731" spans="11:11" x14ac:dyDescent="0.25">
      <c r="K731" s="153"/>
    </row>
    <row r="732" spans="11:11" x14ac:dyDescent="0.25">
      <c r="K732" s="153"/>
    </row>
    <row r="733" spans="11:11" x14ac:dyDescent="0.25">
      <c r="K733" s="153"/>
    </row>
    <row r="734" spans="11:11" x14ac:dyDescent="0.25">
      <c r="K734" s="153"/>
    </row>
    <row r="735" spans="11:11" x14ac:dyDescent="0.25">
      <c r="K735" s="153"/>
    </row>
    <row r="736" spans="11:11" x14ac:dyDescent="0.25">
      <c r="K736" s="153"/>
    </row>
    <row r="737" spans="11:11" x14ac:dyDescent="0.25">
      <c r="K737" s="153"/>
    </row>
    <row r="738" spans="11:11" x14ac:dyDescent="0.25">
      <c r="K738" s="153"/>
    </row>
    <row r="739" spans="11:11" x14ac:dyDescent="0.25">
      <c r="K739" s="153"/>
    </row>
    <row r="740" spans="11:11" x14ac:dyDescent="0.25">
      <c r="K740" s="153"/>
    </row>
    <row r="741" spans="11:11" x14ac:dyDescent="0.25">
      <c r="K741" s="153"/>
    </row>
    <row r="742" spans="11:11" x14ac:dyDescent="0.25">
      <c r="K742" s="153"/>
    </row>
    <row r="743" spans="11:11" x14ac:dyDescent="0.25">
      <c r="K743" s="153"/>
    </row>
    <row r="744" spans="11:11" x14ac:dyDescent="0.25">
      <c r="K744" s="153"/>
    </row>
    <row r="745" spans="11:11" x14ac:dyDescent="0.25">
      <c r="K745" s="153"/>
    </row>
    <row r="746" spans="11:11" x14ac:dyDescent="0.25">
      <c r="K746" s="153"/>
    </row>
    <row r="747" spans="11:11" x14ac:dyDescent="0.25">
      <c r="K747" s="153"/>
    </row>
    <row r="748" spans="11:11" x14ac:dyDescent="0.25">
      <c r="K748" s="153"/>
    </row>
    <row r="749" spans="11:11" x14ac:dyDescent="0.25">
      <c r="K749" s="153"/>
    </row>
    <row r="750" spans="11:11" x14ac:dyDescent="0.25">
      <c r="K750" s="153"/>
    </row>
    <row r="751" spans="11:11" x14ac:dyDescent="0.25">
      <c r="K751" s="153"/>
    </row>
    <row r="752" spans="11:11" x14ac:dyDescent="0.25">
      <c r="K752" s="153"/>
    </row>
    <row r="753" spans="11:11" x14ac:dyDescent="0.25">
      <c r="K753" s="153"/>
    </row>
    <row r="754" spans="11:11" x14ac:dyDescent="0.25">
      <c r="K754" s="153"/>
    </row>
    <row r="755" spans="11:11" x14ac:dyDescent="0.25">
      <c r="K755" s="153"/>
    </row>
    <row r="756" spans="11:11" x14ac:dyDescent="0.25">
      <c r="K756" s="153"/>
    </row>
    <row r="757" spans="11:11" x14ac:dyDescent="0.25">
      <c r="K757" s="153"/>
    </row>
    <row r="758" spans="11:11" x14ac:dyDescent="0.25">
      <c r="K758" s="153"/>
    </row>
    <row r="759" spans="11:11" x14ac:dyDescent="0.25">
      <c r="K759" s="153"/>
    </row>
    <row r="760" spans="11:11" x14ac:dyDescent="0.25">
      <c r="K760" s="153"/>
    </row>
    <row r="761" spans="11:11" x14ac:dyDescent="0.25">
      <c r="K761" s="153"/>
    </row>
    <row r="762" spans="11:11" x14ac:dyDescent="0.25">
      <c r="K762" s="153"/>
    </row>
    <row r="763" spans="11:11" x14ac:dyDescent="0.25">
      <c r="K763" s="153"/>
    </row>
    <row r="764" spans="11:11" x14ac:dyDescent="0.25">
      <c r="K764" s="153"/>
    </row>
    <row r="765" spans="11:11" x14ac:dyDescent="0.25">
      <c r="K765" s="153"/>
    </row>
    <row r="766" spans="11:11" x14ac:dyDescent="0.25">
      <c r="K766" s="153"/>
    </row>
    <row r="767" spans="11:11" x14ac:dyDescent="0.25">
      <c r="K767" s="153"/>
    </row>
    <row r="768" spans="11:11" x14ac:dyDescent="0.25">
      <c r="K768" s="153"/>
    </row>
    <row r="769" spans="11:11" x14ac:dyDescent="0.25">
      <c r="K769" s="153"/>
    </row>
    <row r="770" spans="11:11" x14ac:dyDescent="0.25">
      <c r="K770" s="153"/>
    </row>
    <row r="771" spans="11:11" x14ac:dyDescent="0.25">
      <c r="K771" s="153"/>
    </row>
    <row r="772" spans="11:11" x14ac:dyDescent="0.25">
      <c r="K772" s="153"/>
    </row>
    <row r="773" spans="11:11" x14ac:dyDescent="0.25">
      <c r="K773" s="153"/>
    </row>
    <row r="774" spans="11:11" x14ac:dyDescent="0.25">
      <c r="K774" s="153"/>
    </row>
    <row r="775" spans="11:11" x14ac:dyDescent="0.25">
      <c r="K775" s="153"/>
    </row>
    <row r="776" spans="11:11" x14ac:dyDescent="0.25">
      <c r="K776" s="153"/>
    </row>
    <row r="777" spans="11:11" x14ac:dyDescent="0.25">
      <c r="K777" s="153"/>
    </row>
    <row r="778" spans="11:11" x14ac:dyDescent="0.25">
      <c r="K778" s="153"/>
    </row>
    <row r="779" spans="11:11" x14ac:dyDescent="0.25">
      <c r="K779" s="153"/>
    </row>
    <row r="780" spans="11:11" x14ac:dyDescent="0.25">
      <c r="K780" s="153"/>
    </row>
    <row r="781" spans="11:11" x14ac:dyDescent="0.25">
      <c r="K781" s="153"/>
    </row>
    <row r="782" spans="11:11" x14ac:dyDescent="0.25">
      <c r="K782" s="153"/>
    </row>
    <row r="783" spans="11:11" x14ac:dyDescent="0.25">
      <c r="K783" s="153"/>
    </row>
    <row r="784" spans="11:11" x14ac:dyDescent="0.25">
      <c r="K784" s="153"/>
    </row>
    <row r="785" spans="11:11" x14ac:dyDescent="0.25">
      <c r="K785" s="153"/>
    </row>
    <row r="786" spans="11:11" x14ac:dyDescent="0.25">
      <c r="K786" s="153"/>
    </row>
    <row r="787" spans="11:11" x14ac:dyDescent="0.25">
      <c r="K787" s="153"/>
    </row>
    <row r="788" spans="11:11" x14ac:dyDescent="0.25">
      <c r="K788" s="153"/>
    </row>
    <row r="789" spans="11:11" x14ac:dyDescent="0.25">
      <c r="K789" s="153"/>
    </row>
    <row r="790" spans="11:11" x14ac:dyDescent="0.25">
      <c r="K790" s="153"/>
    </row>
    <row r="791" spans="11:11" x14ac:dyDescent="0.25">
      <c r="K791" s="153"/>
    </row>
    <row r="792" spans="11:11" x14ac:dyDescent="0.25">
      <c r="K792" s="153"/>
    </row>
    <row r="793" spans="11:11" x14ac:dyDescent="0.25">
      <c r="K793" s="153"/>
    </row>
    <row r="794" spans="11:11" x14ac:dyDescent="0.25">
      <c r="K794" s="153"/>
    </row>
    <row r="795" spans="11:11" x14ac:dyDescent="0.25">
      <c r="K795" s="153"/>
    </row>
    <row r="796" spans="11:11" x14ac:dyDescent="0.25">
      <c r="K796" s="153"/>
    </row>
    <row r="797" spans="11:11" x14ac:dyDescent="0.25">
      <c r="K797" s="153"/>
    </row>
    <row r="798" spans="11:11" x14ac:dyDescent="0.25">
      <c r="K798" s="153"/>
    </row>
    <row r="799" spans="11:11" x14ac:dyDescent="0.25">
      <c r="K799" s="153"/>
    </row>
    <row r="800" spans="11:11" x14ac:dyDescent="0.25">
      <c r="K800" s="153"/>
    </row>
    <row r="801" spans="11:11" x14ac:dyDescent="0.25">
      <c r="K801" s="153"/>
    </row>
    <row r="802" spans="11:11" x14ac:dyDescent="0.25">
      <c r="K802" s="153"/>
    </row>
    <row r="803" spans="11:11" x14ac:dyDescent="0.25">
      <c r="K803" s="153"/>
    </row>
    <row r="804" spans="11:11" x14ac:dyDescent="0.25">
      <c r="K804" s="153"/>
    </row>
    <row r="805" spans="11:11" x14ac:dyDescent="0.25">
      <c r="K805" s="153"/>
    </row>
    <row r="806" spans="11:11" x14ac:dyDescent="0.25">
      <c r="K806" s="153"/>
    </row>
    <row r="807" spans="11:11" x14ac:dyDescent="0.25">
      <c r="K807" s="153"/>
    </row>
    <row r="808" spans="11:11" x14ac:dyDescent="0.25">
      <c r="K808" s="153"/>
    </row>
    <row r="809" spans="11:11" x14ac:dyDescent="0.25">
      <c r="K809" s="153"/>
    </row>
    <row r="810" spans="11:11" x14ac:dyDescent="0.25">
      <c r="K810" s="153"/>
    </row>
    <row r="811" spans="11:11" x14ac:dyDescent="0.25">
      <c r="K811" s="153"/>
    </row>
    <row r="812" spans="11:11" x14ac:dyDescent="0.25">
      <c r="K812" s="153"/>
    </row>
    <row r="813" spans="11:11" x14ac:dyDescent="0.25">
      <c r="K813" s="153"/>
    </row>
    <row r="814" spans="11:11" x14ac:dyDescent="0.25">
      <c r="K814" s="153"/>
    </row>
    <row r="815" spans="11:11" x14ac:dyDescent="0.25">
      <c r="K815" s="153"/>
    </row>
    <row r="816" spans="11:11" x14ac:dyDescent="0.25">
      <c r="K816" s="153"/>
    </row>
    <row r="817" spans="11:11" x14ac:dyDescent="0.25">
      <c r="K817" s="153"/>
    </row>
    <row r="818" spans="11:11" x14ac:dyDescent="0.25">
      <c r="K818" s="153"/>
    </row>
    <row r="819" spans="11:11" x14ac:dyDescent="0.25">
      <c r="K819" s="153"/>
    </row>
    <row r="820" spans="11:11" x14ac:dyDescent="0.25">
      <c r="K820" s="153"/>
    </row>
    <row r="821" spans="11:11" x14ac:dyDescent="0.25">
      <c r="K821" s="153"/>
    </row>
    <row r="822" spans="11:11" x14ac:dyDescent="0.25">
      <c r="K822" s="153"/>
    </row>
    <row r="823" spans="11:11" x14ac:dyDescent="0.25">
      <c r="K823" s="153"/>
    </row>
    <row r="824" spans="11:11" x14ac:dyDescent="0.25">
      <c r="K824" s="153"/>
    </row>
    <row r="825" spans="11:11" x14ac:dyDescent="0.25">
      <c r="K825" s="153"/>
    </row>
    <row r="826" spans="11:11" x14ac:dyDescent="0.25">
      <c r="K826" s="153"/>
    </row>
    <row r="827" spans="11:11" x14ac:dyDescent="0.25">
      <c r="K827" s="153"/>
    </row>
    <row r="828" spans="11:11" x14ac:dyDescent="0.25">
      <c r="K828" s="153"/>
    </row>
    <row r="829" spans="11:11" x14ac:dyDescent="0.25">
      <c r="K829" s="153"/>
    </row>
    <row r="830" spans="11:11" x14ac:dyDescent="0.25">
      <c r="K830" s="153"/>
    </row>
    <row r="831" spans="11:11" x14ac:dyDescent="0.25">
      <c r="K831" s="153"/>
    </row>
    <row r="832" spans="11:11" x14ac:dyDescent="0.25">
      <c r="K832" s="153"/>
    </row>
    <row r="833" spans="11:11" x14ac:dyDescent="0.25">
      <c r="K833" s="153"/>
    </row>
    <row r="834" spans="11:11" x14ac:dyDescent="0.25">
      <c r="K834" s="153"/>
    </row>
    <row r="835" spans="11:11" x14ac:dyDescent="0.25">
      <c r="K835" s="153"/>
    </row>
    <row r="836" spans="11:11" x14ac:dyDescent="0.25">
      <c r="K836" s="153"/>
    </row>
    <row r="837" spans="11:11" x14ac:dyDescent="0.25">
      <c r="K837" s="153"/>
    </row>
    <row r="838" spans="11:11" x14ac:dyDescent="0.25">
      <c r="K838" s="153"/>
    </row>
    <row r="839" spans="11:11" x14ac:dyDescent="0.25">
      <c r="K839" s="153"/>
    </row>
    <row r="840" spans="11:11" x14ac:dyDescent="0.25">
      <c r="K840" s="153"/>
    </row>
    <row r="841" spans="11:11" x14ac:dyDescent="0.25">
      <c r="K841" s="153"/>
    </row>
    <row r="842" spans="11:11" x14ac:dyDescent="0.25">
      <c r="K842" s="153"/>
    </row>
    <row r="843" spans="11:11" x14ac:dyDescent="0.25">
      <c r="K843" s="153"/>
    </row>
    <row r="844" spans="11:11" x14ac:dyDescent="0.25">
      <c r="K844" s="153"/>
    </row>
    <row r="845" spans="11:11" x14ac:dyDescent="0.25">
      <c r="K845" s="153"/>
    </row>
    <row r="846" spans="11:11" x14ac:dyDescent="0.25">
      <c r="K846" s="153"/>
    </row>
    <row r="847" spans="11:11" x14ac:dyDescent="0.25">
      <c r="K847" s="153"/>
    </row>
    <row r="848" spans="11:11" x14ac:dyDescent="0.25">
      <c r="K848" s="153"/>
    </row>
    <row r="849" spans="11:11" x14ac:dyDescent="0.25">
      <c r="K849" s="153"/>
    </row>
    <row r="850" spans="11:11" x14ac:dyDescent="0.25">
      <c r="K850" s="153"/>
    </row>
    <row r="851" spans="11:11" x14ac:dyDescent="0.25">
      <c r="K851" s="153"/>
    </row>
    <row r="852" spans="11:11" x14ac:dyDescent="0.25">
      <c r="K852" s="153"/>
    </row>
    <row r="853" spans="11:11" x14ac:dyDescent="0.25">
      <c r="K853" s="153"/>
    </row>
    <row r="854" spans="11:11" x14ac:dyDescent="0.25">
      <c r="K854" s="153"/>
    </row>
    <row r="855" spans="11:11" x14ac:dyDescent="0.25">
      <c r="K855" s="153"/>
    </row>
    <row r="856" spans="11:11" x14ac:dyDescent="0.25">
      <c r="K856" s="153"/>
    </row>
    <row r="857" spans="11:11" x14ac:dyDescent="0.25">
      <c r="K857" s="153"/>
    </row>
    <row r="858" spans="11:11" x14ac:dyDescent="0.25">
      <c r="K858" s="153"/>
    </row>
    <row r="859" spans="11:11" x14ac:dyDescent="0.25">
      <c r="K859" s="153"/>
    </row>
    <row r="860" spans="11:11" x14ac:dyDescent="0.25">
      <c r="K860" s="153"/>
    </row>
    <row r="861" spans="11:11" x14ac:dyDescent="0.25">
      <c r="K861" s="153"/>
    </row>
    <row r="862" spans="11:11" x14ac:dyDescent="0.25">
      <c r="K862" s="153"/>
    </row>
    <row r="863" spans="11:11" x14ac:dyDescent="0.25">
      <c r="K863" s="153"/>
    </row>
    <row r="864" spans="11:11" x14ac:dyDescent="0.25">
      <c r="K864" s="153"/>
    </row>
    <row r="865" spans="11:11" x14ac:dyDescent="0.25">
      <c r="K865" s="153"/>
    </row>
    <row r="866" spans="11:11" x14ac:dyDescent="0.25">
      <c r="K866" s="153"/>
    </row>
    <row r="867" spans="11:11" x14ac:dyDescent="0.25">
      <c r="K867" s="153"/>
    </row>
    <row r="868" spans="11:11" x14ac:dyDescent="0.25">
      <c r="K868" s="153"/>
    </row>
    <row r="869" spans="11:11" x14ac:dyDescent="0.25">
      <c r="K869" s="153"/>
    </row>
    <row r="870" spans="11:11" x14ac:dyDescent="0.25">
      <c r="K870" s="153"/>
    </row>
    <row r="871" spans="11:11" x14ac:dyDescent="0.25">
      <c r="K871" s="153"/>
    </row>
    <row r="872" spans="11:11" x14ac:dyDescent="0.25">
      <c r="K872" s="153"/>
    </row>
    <row r="873" spans="11:11" x14ac:dyDescent="0.25">
      <c r="K873" s="153"/>
    </row>
    <row r="874" spans="11:11" x14ac:dyDescent="0.25">
      <c r="K874" s="153"/>
    </row>
    <row r="875" spans="11:11" x14ac:dyDescent="0.25">
      <c r="K875" s="153"/>
    </row>
    <row r="876" spans="11:11" x14ac:dyDescent="0.25">
      <c r="K876" s="153"/>
    </row>
    <row r="877" spans="11:11" x14ac:dyDescent="0.25">
      <c r="K877" s="153"/>
    </row>
    <row r="878" spans="11:11" x14ac:dyDescent="0.25">
      <c r="K878" s="153"/>
    </row>
    <row r="879" spans="11:11" x14ac:dyDescent="0.25">
      <c r="K879" s="153"/>
    </row>
    <row r="880" spans="11:11" x14ac:dyDescent="0.25">
      <c r="K880" s="153"/>
    </row>
    <row r="881" spans="11:11" x14ac:dyDescent="0.25">
      <c r="K881" s="153"/>
    </row>
    <row r="882" spans="11:11" x14ac:dyDescent="0.25">
      <c r="K882" s="153"/>
    </row>
    <row r="883" spans="11:11" x14ac:dyDescent="0.25">
      <c r="K883" s="153"/>
    </row>
    <row r="884" spans="11:11" x14ac:dyDescent="0.25">
      <c r="K884" s="153"/>
    </row>
    <row r="885" spans="11:11" x14ac:dyDescent="0.25">
      <c r="K885" s="153"/>
    </row>
    <row r="886" spans="11:11" x14ac:dyDescent="0.25">
      <c r="K886" s="153"/>
    </row>
    <row r="887" spans="11:11" x14ac:dyDescent="0.25">
      <c r="K887" s="153"/>
    </row>
    <row r="888" spans="11:11" x14ac:dyDescent="0.25">
      <c r="K888" s="153"/>
    </row>
    <row r="889" spans="11:11" x14ac:dyDescent="0.25">
      <c r="K889" s="153"/>
    </row>
    <row r="890" spans="11:11" x14ac:dyDescent="0.25">
      <c r="K890" s="153"/>
    </row>
    <row r="891" spans="11:11" x14ac:dyDescent="0.25">
      <c r="K891" s="153"/>
    </row>
    <row r="892" spans="11:11" x14ac:dyDescent="0.25">
      <c r="K892" s="153"/>
    </row>
    <row r="893" spans="11:11" x14ac:dyDescent="0.25">
      <c r="K893" s="153"/>
    </row>
    <row r="894" spans="11:11" x14ac:dyDescent="0.25">
      <c r="K894" s="153"/>
    </row>
    <row r="895" spans="11:11" x14ac:dyDescent="0.25">
      <c r="K895" s="153"/>
    </row>
    <row r="896" spans="11:11" x14ac:dyDescent="0.25">
      <c r="K896" s="153"/>
    </row>
    <row r="897" spans="11:11" x14ac:dyDescent="0.25">
      <c r="K897" s="153"/>
    </row>
    <row r="898" spans="11:11" x14ac:dyDescent="0.25">
      <c r="K898" s="153"/>
    </row>
    <row r="899" spans="11:11" x14ac:dyDescent="0.25">
      <c r="K899" s="153"/>
    </row>
    <row r="900" spans="11:11" x14ac:dyDescent="0.25">
      <c r="K900" s="153"/>
    </row>
    <row r="901" spans="11:11" x14ac:dyDescent="0.25">
      <c r="K901" s="153"/>
    </row>
    <row r="902" spans="11:11" x14ac:dyDescent="0.25">
      <c r="K902" s="153"/>
    </row>
    <row r="903" spans="11:11" x14ac:dyDescent="0.25">
      <c r="K903" s="153"/>
    </row>
    <row r="904" spans="11:11" x14ac:dyDescent="0.25">
      <c r="K904" s="153"/>
    </row>
    <row r="905" spans="11:11" x14ac:dyDescent="0.25">
      <c r="K905" s="153"/>
    </row>
    <row r="906" spans="11:11" x14ac:dyDescent="0.25">
      <c r="K906" s="153"/>
    </row>
    <row r="907" spans="11:11" x14ac:dyDescent="0.25">
      <c r="K907" s="153"/>
    </row>
    <row r="908" spans="11:11" x14ac:dyDescent="0.25">
      <c r="K908" s="153"/>
    </row>
    <row r="909" spans="11:11" x14ac:dyDescent="0.25">
      <c r="K909" s="153"/>
    </row>
    <row r="910" spans="11:11" x14ac:dyDescent="0.25">
      <c r="K910" s="153"/>
    </row>
    <row r="911" spans="11:11" x14ac:dyDescent="0.25">
      <c r="K911" s="153"/>
    </row>
    <row r="912" spans="11:11" x14ac:dyDescent="0.25">
      <c r="K912" s="153"/>
    </row>
    <row r="913" spans="11:11" x14ac:dyDescent="0.25">
      <c r="K913" s="153"/>
    </row>
    <row r="914" spans="11:11" x14ac:dyDescent="0.25">
      <c r="K914" s="153"/>
    </row>
    <row r="915" spans="11:11" x14ac:dyDescent="0.25">
      <c r="K915" s="153"/>
    </row>
    <row r="916" spans="11:11" x14ac:dyDescent="0.25">
      <c r="K916" s="153"/>
    </row>
    <row r="917" spans="11:11" x14ac:dyDescent="0.25">
      <c r="K917" s="153"/>
    </row>
    <row r="918" spans="11:11" x14ac:dyDescent="0.25">
      <c r="K918" s="153"/>
    </row>
    <row r="919" spans="11:11" x14ac:dyDescent="0.25">
      <c r="K919" s="153"/>
    </row>
    <row r="920" spans="11:11" x14ac:dyDescent="0.25">
      <c r="K920" s="153"/>
    </row>
    <row r="921" spans="11:11" x14ac:dyDescent="0.25">
      <c r="K921" s="153"/>
    </row>
    <row r="922" spans="11:11" x14ac:dyDescent="0.25">
      <c r="K922" s="153"/>
    </row>
    <row r="923" spans="11:11" x14ac:dyDescent="0.25">
      <c r="K923" s="153"/>
    </row>
    <row r="924" spans="11:11" x14ac:dyDescent="0.25">
      <c r="K924" s="153"/>
    </row>
    <row r="925" spans="11:11" x14ac:dyDescent="0.25">
      <c r="K925" s="153"/>
    </row>
    <row r="926" spans="11:11" x14ac:dyDescent="0.25">
      <c r="K926" s="153"/>
    </row>
    <row r="927" spans="11:11" x14ac:dyDescent="0.25">
      <c r="K927" s="153"/>
    </row>
    <row r="928" spans="11:11" x14ac:dyDescent="0.25">
      <c r="K928" s="153"/>
    </row>
    <row r="929" spans="11:11" x14ac:dyDescent="0.25">
      <c r="K929" s="153"/>
    </row>
    <row r="930" spans="11:11" x14ac:dyDescent="0.25">
      <c r="K930" s="153"/>
    </row>
    <row r="931" spans="11:11" x14ac:dyDescent="0.25">
      <c r="K931" s="153"/>
    </row>
    <row r="932" spans="11:11" x14ac:dyDescent="0.25">
      <c r="K932" s="153"/>
    </row>
    <row r="933" spans="11:11" x14ac:dyDescent="0.25">
      <c r="K933" s="153"/>
    </row>
    <row r="934" spans="11:11" x14ac:dyDescent="0.25">
      <c r="K934" s="153"/>
    </row>
    <row r="935" spans="11:11" x14ac:dyDescent="0.25">
      <c r="K935" s="153"/>
    </row>
    <row r="936" spans="11:11" x14ac:dyDescent="0.25">
      <c r="K936" s="153"/>
    </row>
    <row r="937" spans="11:11" x14ac:dyDescent="0.25">
      <c r="K937" s="153"/>
    </row>
    <row r="938" spans="11:11" x14ac:dyDescent="0.25">
      <c r="K938" s="153"/>
    </row>
    <row r="939" spans="11:11" x14ac:dyDescent="0.25">
      <c r="K939" s="153"/>
    </row>
    <row r="940" spans="11:11" x14ac:dyDescent="0.25">
      <c r="K940" s="153"/>
    </row>
    <row r="941" spans="11:11" x14ac:dyDescent="0.25">
      <c r="K941" s="153"/>
    </row>
    <row r="942" spans="11:11" x14ac:dyDescent="0.25">
      <c r="K942" s="153"/>
    </row>
    <row r="943" spans="11:11" x14ac:dyDescent="0.25">
      <c r="K943" s="153"/>
    </row>
    <row r="944" spans="11:11" x14ac:dyDescent="0.25">
      <c r="K944" s="153"/>
    </row>
    <row r="945" spans="11:11" x14ac:dyDescent="0.25">
      <c r="K945" s="153"/>
    </row>
    <row r="946" spans="11:11" x14ac:dyDescent="0.25">
      <c r="K946" s="153"/>
    </row>
    <row r="947" spans="11:11" x14ac:dyDescent="0.25">
      <c r="K947" s="153"/>
    </row>
    <row r="948" spans="11:11" x14ac:dyDescent="0.25">
      <c r="K948" s="153"/>
    </row>
    <row r="949" spans="11:11" x14ac:dyDescent="0.25">
      <c r="K949" s="153"/>
    </row>
    <row r="950" spans="11:11" x14ac:dyDescent="0.25">
      <c r="K950" s="153"/>
    </row>
    <row r="951" spans="11:11" x14ac:dyDescent="0.25">
      <c r="K951" s="153"/>
    </row>
    <row r="952" spans="11:11" x14ac:dyDescent="0.25">
      <c r="K952" s="153"/>
    </row>
    <row r="953" spans="11:11" x14ac:dyDescent="0.25">
      <c r="K953" s="153"/>
    </row>
    <row r="954" spans="11:11" x14ac:dyDescent="0.25">
      <c r="K954" s="153"/>
    </row>
    <row r="955" spans="11:11" x14ac:dyDescent="0.25">
      <c r="K955" s="153"/>
    </row>
    <row r="956" spans="11:11" x14ac:dyDescent="0.25">
      <c r="K956" s="153"/>
    </row>
    <row r="957" spans="11:11" x14ac:dyDescent="0.25">
      <c r="K957" s="153"/>
    </row>
    <row r="958" spans="11:11" x14ac:dyDescent="0.25">
      <c r="K958" s="153"/>
    </row>
    <row r="959" spans="11:11" x14ac:dyDescent="0.25">
      <c r="K959" s="153"/>
    </row>
    <row r="960" spans="11:11" x14ac:dyDescent="0.25">
      <c r="K960" s="153"/>
    </row>
    <row r="961" spans="11:11" x14ac:dyDescent="0.25">
      <c r="K961" s="153"/>
    </row>
    <row r="962" spans="11:11" x14ac:dyDescent="0.25">
      <c r="K962" s="153"/>
    </row>
    <row r="963" spans="11:11" x14ac:dyDescent="0.25">
      <c r="K963" s="153"/>
    </row>
    <row r="964" spans="11:11" x14ac:dyDescent="0.25">
      <c r="K964" s="153"/>
    </row>
    <row r="965" spans="11:11" x14ac:dyDescent="0.25">
      <c r="K965" s="153"/>
    </row>
    <row r="966" spans="11:11" x14ac:dyDescent="0.25">
      <c r="K966" s="153"/>
    </row>
    <row r="967" spans="11:11" x14ac:dyDescent="0.25">
      <c r="K967" s="153"/>
    </row>
    <row r="968" spans="11:11" x14ac:dyDescent="0.25">
      <c r="K968" s="153"/>
    </row>
    <row r="969" spans="11:11" x14ac:dyDescent="0.25">
      <c r="K969" s="153"/>
    </row>
    <row r="970" spans="11:11" x14ac:dyDescent="0.25">
      <c r="K970" s="153"/>
    </row>
    <row r="971" spans="11:11" x14ac:dyDescent="0.25">
      <c r="K971" s="153"/>
    </row>
    <row r="972" spans="11:11" x14ac:dyDescent="0.25">
      <c r="K972" s="153"/>
    </row>
    <row r="973" spans="11:11" x14ac:dyDescent="0.25">
      <c r="K973" s="153"/>
    </row>
    <row r="974" spans="11:11" x14ac:dyDescent="0.25">
      <c r="K974" s="153"/>
    </row>
    <row r="975" spans="11:11" x14ac:dyDescent="0.25">
      <c r="K975" s="153"/>
    </row>
    <row r="976" spans="11:11" x14ac:dyDescent="0.25">
      <c r="K976" s="153"/>
    </row>
    <row r="977" spans="11:11" x14ac:dyDescent="0.25">
      <c r="K977" s="153"/>
    </row>
    <row r="978" spans="11:11" x14ac:dyDescent="0.25">
      <c r="K978" s="153"/>
    </row>
    <row r="979" spans="11:11" x14ac:dyDescent="0.25">
      <c r="K979" s="153"/>
    </row>
    <row r="980" spans="11:11" x14ac:dyDescent="0.25">
      <c r="K980" s="153"/>
    </row>
    <row r="981" spans="11:11" x14ac:dyDescent="0.25">
      <c r="K981" s="153"/>
    </row>
    <row r="982" spans="11:11" x14ac:dyDescent="0.25">
      <c r="K982" s="153"/>
    </row>
    <row r="983" spans="11:11" x14ac:dyDescent="0.25">
      <c r="K983" s="153"/>
    </row>
    <row r="984" spans="11:11" x14ac:dyDescent="0.25">
      <c r="K984" s="153"/>
    </row>
    <row r="985" spans="11:11" x14ac:dyDescent="0.25">
      <c r="K985" s="153"/>
    </row>
    <row r="986" spans="11:11" x14ac:dyDescent="0.25">
      <c r="K986" s="153"/>
    </row>
    <row r="987" spans="11:11" x14ac:dyDescent="0.25">
      <c r="K987" s="153"/>
    </row>
    <row r="988" spans="11:11" x14ac:dyDescent="0.25">
      <c r="K988" s="153"/>
    </row>
    <row r="989" spans="11:11" x14ac:dyDescent="0.25">
      <c r="K989" s="153"/>
    </row>
    <row r="990" spans="11:11" x14ac:dyDescent="0.25">
      <c r="K990" s="153"/>
    </row>
    <row r="991" spans="11:11" x14ac:dyDescent="0.25">
      <c r="K991" s="153"/>
    </row>
    <row r="992" spans="11:11" x14ac:dyDescent="0.25">
      <c r="K992" s="153"/>
    </row>
    <row r="993" spans="11:11" x14ac:dyDescent="0.25">
      <c r="K993" s="153"/>
    </row>
    <row r="994" spans="11:11" x14ac:dyDescent="0.25">
      <c r="K994" s="153"/>
    </row>
    <row r="995" spans="11:11" x14ac:dyDescent="0.25">
      <c r="K995" s="153"/>
    </row>
    <row r="996" spans="11:11" x14ac:dyDescent="0.25">
      <c r="K996" s="153"/>
    </row>
    <row r="997" spans="11:11" x14ac:dyDescent="0.25">
      <c r="K997" s="153"/>
    </row>
    <row r="998" spans="11:11" x14ac:dyDescent="0.25">
      <c r="K998" s="153"/>
    </row>
    <row r="999" spans="11:11" x14ac:dyDescent="0.25">
      <c r="K999" s="153"/>
    </row>
    <row r="1000" spans="11:11" x14ac:dyDescent="0.25">
      <c r="K1000" s="153"/>
    </row>
    <row r="1001" spans="11:11" x14ac:dyDescent="0.25">
      <c r="K1001" s="153"/>
    </row>
    <row r="1002" spans="11:11" x14ac:dyDescent="0.25">
      <c r="K1002" s="153"/>
    </row>
    <row r="1003" spans="11:11" x14ac:dyDescent="0.25">
      <c r="K1003" s="153"/>
    </row>
    <row r="1004" spans="11:11" x14ac:dyDescent="0.25">
      <c r="K1004" s="153"/>
    </row>
    <row r="1005" spans="11:11" x14ac:dyDescent="0.25">
      <c r="K1005" s="153"/>
    </row>
    <row r="1006" spans="11:11" x14ac:dyDescent="0.25">
      <c r="K1006" s="153"/>
    </row>
    <row r="1007" spans="11:11" x14ac:dyDescent="0.25">
      <c r="K1007" s="153"/>
    </row>
    <row r="1008" spans="11:11" x14ac:dyDescent="0.25">
      <c r="K1008" s="153"/>
    </row>
    <row r="1009" spans="11:11" x14ac:dyDescent="0.25">
      <c r="K1009" s="153"/>
    </row>
    <row r="1010" spans="11:11" x14ac:dyDescent="0.25">
      <c r="K1010" s="153"/>
    </row>
    <row r="1011" spans="11:11" x14ac:dyDescent="0.25">
      <c r="K1011" s="153"/>
    </row>
    <row r="1012" spans="11:11" x14ac:dyDescent="0.25">
      <c r="K1012" s="153"/>
    </row>
    <row r="1013" spans="11:11" x14ac:dyDescent="0.25">
      <c r="K1013" s="153"/>
    </row>
    <row r="1014" spans="11:11" x14ac:dyDescent="0.25">
      <c r="K1014" s="153"/>
    </row>
    <row r="1015" spans="11:11" hidden="1" x14ac:dyDescent="0.25">
      <c r="K1015" s="153"/>
    </row>
    <row r="1016" spans="11:11" hidden="1" x14ac:dyDescent="0.25">
      <c r="K1016" s="153"/>
    </row>
    <row r="1017" spans="11:11" hidden="1" x14ac:dyDescent="0.25">
      <c r="K1017" s="153"/>
    </row>
    <row r="1018" spans="11:11" hidden="1" x14ac:dyDescent="0.25">
      <c r="K1018" s="153"/>
    </row>
    <row r="1019" spans="11:11" hidden="1" x14ac:dyDescent="0.25">
      <c r="K1019" s="153"/>
    </row>
    <row r="1020" spans="11:11" hidden="1" x14ac:dyDescent="0.25">
      <c r="K1020" s="153"/>
    </row>
    <row r="1021" spans="11:11" hidden="1" x14ac:dyDescent="0.25">
      <c r="K1021" s="153"/>
    </row>
    <row r="1022" spans="11:11" hidden="1" x14ac:dyDescent="0.25">
      <c r="K1022" s="153"/>
    </row>
    <row r="1023" spans="11:11" hidden="1" x14ac:dyDescent="0.25">
      <c r="K1023" s="153"/>
    </row>
    <row r="1024" spans="11:11" hidden="1" x14ac:dyDescent="0.25">
      <c r="K1024" s="153"/>
    </row>
    <row r="1025" spans="11:11" hidden="1" x14ac:dyDescent="0.25">
      <c r="K1025" s="153"/>
    </row>
    <row r="1026" spans="11:11" hidden="1" x14ac:dyDescent="0.25">
      <c r="K1026" s="153"/>
    </row>
    <row r="1027" spans="11:11" hidden="1" x14ac:dyDescent="0.25">
      <c r="K1027" s="153"/>
    </row>
    <row r="1028" spans="11:11" hidden="1" x14ac:dyDescent="0.25">
      <c r="K1028" s="153"/>
    </row>
    <row r="1029" spans="11:11" hidden="1" x14ac:dyDescent="0.25">
      <c r="K1029" s="153"/>
    </row>
    <row r="1030" spans="11:11" hidden="1" x14ac:dyDescent="0.25">
      <c r="K1030" s="153"/>
    </row>
    <row r="1031" spans="11:11" hidden="1" x14ac:dyDescent="0.25">
      <c r="K1031" s="153"/>
    </row>
    <row r="1032" spans="11:11" hidden="1" x14ac:dyDescent="0.25">
      <c r="K1032" s="153"/>
    </row>
    <row r="1033" spans="11:11" hidden="1" x14ac:dyDescent="0.25">
      <c r="K1033" s="153"/>
    </row>
    <row r="1034" spans="11:11" hidden="1" x14ac:dyDescent="0.25">
      <c r="K1034" s="153"/>
    </row>
    <row r="1035" spans="11:11" hidden="1" x14ac:dyDescent="0.25">
      <c r="K1035" s="153"/>
    </row>
    <row r="1036" spans="11:11" hidden="1" x14ac:dyDescent="0.25">
      <c r="K1036" s="153"/>
    </row>
    <row r="1037" spans="11:11" hidden="1" x14ac:dyDescent="0.25">
      <c r="K1037" s="153"/>
    </row>
    <row r="1038" spans="11:11" hidden="1" x14ac:dyDescent="0.25">
      <c r="K1038" s="153"/>
    </row>
    <row r="1039" spans="11:11" hidden="1" x14ac:dyDescent="0.25">
      <c r="K1039" s="153"/>
    </row>
    <row r="1040" spans="11:11" hidden="1" x14ac:dyDescent="0.25">
      <c r="K1040" s="153"/>
    </row>
    <row r="1041" spans="11:11" hidden="1" x14ac:dyDescent="0.25">
      <c r="K1041" s="153"/>
    </row>
    <row r="1042" spans="11:11" hidden="1" x14ac:dyDescent="0.25">
      <c r="K1042" s="153"/>
    </row>
    <row r="1043" spans="11:11" hidden="1" x14ac:dyDescent="0.25">
      <c r="K1043" s="153"/>
    </row>
    <row r="1044" spans="11:11" hidden="1" x14ac:dyDescent="0.25">
      <c r="K1044" s="153"/>
    </row>
    <row r="1045" spans="11:11" hidden="1" x14ac:dyDescent="0.25">
      <c r="K1045" s="153"/>
    </row>
    <row r="1046" spans="11:11" hidden="1" x14ac:dyDescent="0.25">
      <c r="K1046" s="153"/>
    </row>
    <row r="1047" spans="11:11" hidden="1" x14ac:dyDescent="0.25">
      <c r="K1047" s="153"/>
    </row>
    <row r="1048" spans="11:11" hidden="1" x14ac:dyDescent="0.25">
      <c r="K1048" s="153"/>
    </row>
    <row r="1049" spans="11:11" hidden="1" x14ac:dyDescent="0.25">
      <c r="K1049" s="153"/>
    </row>
    <row r="1050" spans="11:11" hidden="1" x14ac:dyDescent="0.25">
      <c r="K1050" s="153"/>
    </row>
    <row r="1051" spans="11:11" hidden="1" x14ac:dyDescent="0.25">
      <c r="K1051" s="153"/>
    </row>
    <row r="1052" spans="11:11" hidden="1" x14ac:dyDescent="0.25">
      <c r="K1052" s="153"/>
    </row>
    <row r="1053" spans="11:11" hidden="1" x14ac:dyDescent="0.25">
      <c r="K1053" s="153"/>
    </row>
    <row r="1054" spans="11:11" hidden="1" x14ac:dyDescent="0.25">
      <c r="K1054" s="153"/>
    </row>
    <row r="1055" spans="11:11" hidden="1" x14ac:dyDescent="0.25">
      <c r="K1055" s="153"/>
    </row>
    <row r="1056" spans="11:11" hidden="1" x14ac:dyDescent="0.25">
      <c r="K1056" s="153"/>
    </row>
    <row r="1057" spans="11:11" hidden="1" x14ac:dyDescent="0.25">
      <c r="K1057" s="153"/>
    </row>
    <row r="1058" spans="11:11" hidden="1" x14ac:dyDescent="0.25">
      <c r="K1058" s="153"/>
    </row>
    <row r="1059" spans="11:11" hidden="1" x14ac:dyDescent="0.25">
      <c r="K1059" s="153"/>
    </row>
    <row r="1060" spans="11:11" hidden="1" x14ac:dyDescent="0.25">
      <c r="K1060" s="153"/>
    </row>
    <row r="1061" spans="11:11" hidden="1" x14ac:dyDescent="0.25">
      <c r="K1061" s="153"/>
    </row>
    <row r="1062" spans="11:11" hidden="1" x14ac:dyDescent="0.25">
      <c r="K1062" s="153"/>
    </row>
    <row r="1063" spans="11:11" hidden="1" x14ac:dyDescent="0.25">
      <c r="K1063" s="153"/>
    </row>
    <row r="1064" spans="11:11" hidden="1" x14ac:dyDescent="0.25">
      <c r="K1064" s="153"/>
    </row>
    <row r="1065" spans="11:11" hidden="1" x14ac:dyDescent="0.25">
      <c r="K1065" s="153"/>
    </row>
    <row r="1066" spans="11:11" hidden="1" x14ac:dyDescent="0.25">
      <c r="K1066" s="153"/>
    </row>
    <row r="1067" spans="11:11" hidden="1" x14ac:dyDescent="0.25">
      <c r="K1067" s="153"/>
    </row>
    <row r="1068" spans="11:11" hidden="1" x14ac:dyDescent="0.25">
      <c r="K1068" s="153"/>
    </row>
    <row r="1069" spans="11:11" hidden="1" x14ac:dyDescent="0.25">
      <c r="K1069" s="153"/>
    </row>
    <row r="1070" spans="11:11" hidden="1" x14ac:dyDescent="0.25">
      <c r="K1070" s="153"/>
    </row>
    <row r="1071" spans="11:11" hidden="1" x14ac:dyDescent="0.25">
      <c r="K1071" s="153"/>
    </row>
    <row r="1072" spans="11:11" hidden="1" x14ac:dyDescent="0.25">
      <c r="K1072" s="153"/>
    </row>
    <row r="1073" spans="11:11" hidden="1" x14ac:dyDescent="0.25">
      <c r="K1073" s="153"/>
    </row>
    <row r="1074" spans="11:11" hidden="1" x14ac:dyDescent="0.25">
      <c r="K1074" s="153"/>
    </row>
    <row r="1075" spans="11:11" hidden="1" x14ac:dyDescent="0.25">
      <c r="K1075" s="153"/>
    </row>
    <row r="1076" spans="11:11" hidden="1" x14ac:dyDescent="0.25">
      <c r="K1076" s="153"/>
    </row>
    <row r="1077" spans="11:11" hidden="1" x14ac:dyDescent="0.25">
      <c r="K1077" s="153"/>
    </row>
    <row r="1078" spans="11:11" hidden="1" x14ac:dyDescent="0.25">
      <c r="K1078" s="153"/>
    </row>
    <row r="1079" spans="11:11" hidden="1" x14ac:dyDescent="0.25">
      <c r="K1079" s="153"/>
    </row>
    <row r="1080" spans="11:11" hidden="1" x14ac:dyDescent="0.25">
      <c r="K1080" s="153"/>
    </row>
    <row r="1081" spans="11:11" hidden="1" x14ac:dyDescent="0.25">
      <c r="K1081" s="153"/>
    </row>
    <row r="1082" spans="11:11" hidden="1" x14ac:dyDescent="0.25">
      <c r="K1082" s="153"/>
    </row>
    <row r="1083" spans="11:11" hidden="1" x14ac:dyDescent="0.25">
      <c r="K1083" s="153"/>
    </row>
    <row r="1084" spans="11:11" hidden="1" x14ac:dyDescent="0.25">
      <c r="K1084" s="153"/>
    </row>
    <row r="1085" spans="11:11" hidden="1" x14ac:dyDescent="0.25">
      <c r="K1085" s="153"/>
    </row>
    <row r="1086" spans="11:11" hidden="1" x14ac:dyDescent="0.25">
      <c r="K1086" s="153"/>
    </row>
    <row r="1087" spans="11:11" hidden="1" x14ac:dyDescent="0.25">
      <c r="K1087" s="153"/>
    </row>
    <row r="1088" spans="11:11" hidden="1" x14ac:dyDescent="0.25">
      <c r="K1088" s="153"/>
    </row>
    <row r="1089" spans="11:11" hidden="1" x14ac:dyDescent="0.25">
      <c r="K1089" s="153"/>
    </row>
    <row r="1090" spans="11:11" hidden="1" x14ac:dyDescent="0.25">
      <c r="K1090" s="153"/>
    </row>
    <row r="1091" spans="11:11" hidden="1" x14ac:dyDescent="0.25">
      <c r="K1091" s="153"/>
    </row>
    <row r="1092" spans="11:11" hidden="1" x14ac:dyDescent="0.25">
      <c r="K1092" s="153"/>
    </row>
    <row r="1093" spans="11:11" hidden="1" x14ac:dyDescent="0.25">
      <c r="K1093" s="153"/>
    </row>
    <row r="1094" spans="11:11" hidden="1" x14ac:dyDescent="0.25">
      <c r="K1094" s="153"/>
    </row>
    <row r="1095" spans="11:11" hidden="1" x14ac:dyDescent="0.25">
      <c r="K1095" s="153"/>
    </row>
    <row r="1096" spans="11:11" hidden="1" x14ac:dyDescent="0.25">
      <c r="K1096" s="153"/>
    </row>
    <row r="1097" spans="11:11" hidden="1" x14ac:dyDescent="0.25">
      <c r="K1097" s="153"/>
    </row>
    <row r="1098" spans="11:11" hidden="1" x14ac:dyDescent="0.25">
      <c r="K1098" s="153"/>
    </row>
    <row r="1099" spans="11:11" hidden="1" x14ac:dyDescent="0.25">
      <c r="K1099" s="153"/>
    </row>
    <row r="1100" spans="11:11" hidden="1" x14ac:dyDescent="0.25">
      <c r="K1100" s="153"/>
    </row>
    <row r="1101" spans="11:11" hidden="1" x14ac:dyDescent="0.25">
      <c r="K1101" s="153"/>
    </row>
    <row r="1102" spans="11:11" hidden="1" x14ac:dyDescent="0.25">
      <c r="K1102" s="153"/>
    </row>
    <row r="1103" spans="11:11" hidden="1" x14ac:dyDescent="0.25">
      <c r="K1103" s="153"/>
    </row>
    <row r="1104" spans="11:11" hidden="1" x14ac:dyDescent="0.25">
      <c r="K1104" s="153"/>
    </row>
    <row r="1105" spans="11:11" hidden="1" x14ac:dyDescent="0.25">
      <c r="K1105" s="153"/>
    </row>
    <row r="1106" spans="11:11" hidden="1" x14ac:dyDescent="0.25">
      <c r="K1106" s="153"/>
    </row>
    <row r="1107" spans="11:11" hidden="1" x14ac:dyDescent="0.25">
      <c r="K1107" s="153"/>
    </row>
    <row r="1108" spans="11:11" hidden="1" x14ac:dyDescent="0.25">
      <c r="K1108" s="153"/>
    </row>
    <row r="1109" spans="11:11" hidden="1" x14ac:dyDescent="0.25">
      <c r="K1109" s="153"/>
    </row>
    <row r="1110" spans="11:11" hidden="1" x14ac:dyDescent="0.25">
      <c r="K1110" s="153"/>
    </row>
    <row r="1111" spans="11:11" hidden="1" x14ac:dyDescent="0.25">
      <c r="K1111" s="153"/>
    </row>
    <row r="1112" spans="11:11" hidden="1" x14ac:dyDescent="0.25">
      <c r="K1112" s="153"/>
    </row>
    <row r="1113" spans="11:11" hidden="1" x14ac:dyDescent="0.25">
      <c r="K1113" s="153"/>
    </row>
    <row r="1114" spans="11:11" hidden="1" x14ac:dyDescent="0.25">
      <c r="K1114" s="153"/>
    </row>
    <row r="1115" spans="11:11" hidden="1" x14ac:dyDescent="0.25">
      <c r="K1115" s="153"/>
    </row>
    <row r="1116" spans="11:11" hidden="1" x14ac:dyDescent="0.25">
      <c r="K1116" s="153"/>
    </row>
    <row r="1117" spans="11:11" hidden="1" x14ac:dyDescent="0.25">
      <c r="K1117" s="153"/>
    </row>
    <row r="1118" spans="11:11" hidden="1" x14ac:dyDescent="0.25">
      <c r="K1118" s="153"/>
    </row>
    <row r="1119" spans="11:11" hidden="1" x14ac:dyDescent="0.25">
      <c r="K1119" s="153"/>
    </row>
    <row r="1120" spans="11:11" hidden="1" x14ac:dyDescent="0.25">
      <c r="K1120" s="153"/>
    </row>
    <row r="1121" spans="11:11" hidden="1" x14ac:dyDescent="0.25">
      <c r="K1121" s="153"/>
    </row>
    <row r="1122" spans="11:11" hidden="1" x14ac:dyDescent="0.25">
      <c r="K1122" s="153"/>
    </row>
    <row r="1123" spans="11:11" hidden="1" x14ac:dyDescent="0.25">
      <c r="K1123" s="153"/>
    </row>
    <row r="1124" spans="11:11" hidden="1" x14ac:dyDescent="0.25">
      <c r="K1124" s="153"/>
    </row>
    <row r="1125" spans="11:11" hidden="1" x14ac:dyDescent="0.25">
      <c r="K1125" s="153"/>
    </row>
    <row r="1126" spans="11:11" hidden="1" x14ac:dyDescent="0.25">
      <c r="K1126" s="153"/>
    </row>
    <row r="1127" spans="11:11" hidden="1" x14ac:dyDescent="0.25">
      <c r="K1127" s="153"/>
    </row>
    <row r="1128" spans="11:11" hidden="1" x14ac:dyDescent="0.25">
      <c r="K1128" s="153"/>
    </row>
    <row r="1129" spans="11:11" hidden="1" x14ac:dyDescent="0.25">
      <c r="K1129" s="153"/>
    </row>
    <row r="1130" spans="11:11" hidden="1" x14ac:dyDescent="0.25">
      <c r="K1130" s="153"/>
    </row>
    <row r="1131" spans="11:11" hidden="1" x14ac:dyDescent="0.25">
      <c r="K1131" s="153"/>
    </row>
    <row r="1132" spans="11:11" hidden="1" x14ac:dyDescent="0.25">
      <c r="K1132" s="153"/>
    </row>
    <row r="1133" spans="11:11" hidden="1" x14ac:dyDescent="0.25">
      <c r="K1133" s="153"/>
    </row>
    <row r="1134" spans="11:11" hidden="1" x14ac:dyDescent="0.25">
      <c r="K1134" s="153"/>
    </row>
    <row r="1135" spans="11:11" hidden="1" x14ac:dyDescent="0.25">
      <c r="K1135" s="153"/>
    </row>
    <row r="1136" spans="11:11" hidden="1" x14ac:dyDescent="0.25">
      <c r="K1136" s="153"/>
    </row>
    <row r="1137" spans="11:11" hidden="1" x14ac:dyDescent="0.25">
      <c r="K1137" s="153"/>
    </row>
    <row r="1138" spans="11:11" hidden="1" x14ac:dyDescent="0.25">
      <c r="K1138" s="153"/>
    </row>
    <row r="1139" spans="11:11" hidden="1" x14ac:dyDescent="0.25">
      <c r="K1139" s="153"/>
    </row>
    <row r="1140" spans="11:11" hidden="1" x14ac:dyDescent="0.25">
      <c r="K1140" s="153"/>
    </row>
    <row r="1141" spans="11:11" hidden="1" x14ac:dyDescent="0.25">
      <c r="K1141" s="153"/>
    </row>
    <row r="1142" spans="11:11" hidden="1" x14ac:dyDescent="0.25">
      <c r="K1142" s="153"/>
    </row>
    <row r="1143" spans="11:11" hidden="1" x14ac:dyDescent="0.25">
      <c r="K1143" s="153"/>
    </row>
    <row r="1144" spans="11:11" hidden="1" x14ac:dyDescent="0.25">
      <c r="K1144" s="153"/>
    </row>
    <row r="1145" spans="11:11" hidden="1" x14ac:dyDescent="0.25">
      <c r="K1145" s="153"/>
    </row>
    <row r="1146" spans="11:11" hidden="1" x14ac:dyDescent="0.25">
      <c r="K1146" s="153"/>
    </row>
    <row r="1147" spans="11:11" hidden="1" x14ac:dyDescent="0.25">
      <c r="K1147" s="153"/>
    </row>
    <row r="1148" spans="11:11" hidden="1" x14ac:dyDescent="0.25">
      <c r="K1148" s="153"/>
    </row>
    <row r="1149" spans="11:11" hidden="1" x14ac:dyDescent="0.25">
      <c r="K1149" s="153"/>
    </row>
    <row r="1150" spans="11:11" hidden="1" x14ac:dyDescent="0.25">
      <c r="K1150" s="153"/>
    </row>
    <row r="1151" spans="11:11" hidden="1" x14ac:dyDescent="0.25">
      <c r="K1151" s="153"/>
    </row>
    <row r="1152" spans="11:11" hidden="1" x14ac:dyDescent="0.25">
      <c r="K1152" s="153"/>
    </row>
    <row r="1153" spans="11:11" hidden="1" x14ac:dyDescent="0.25">
      <c r="K1153" s="153"/>
    </row>
    <row r="1154" spans="11:11" hidden="1" x14ac:dyDescent="0.25">
      <c r="K1154" s="153"/>
    </row>
    <row r="1155" spans="11:11" hidden="1" x14ac:dyDescent="0.25">
      <c r="K1155" s="153"/>
    </row>
    <row r="1156" spans="11:11" hidden="1" x14ac:dyDescent="0.25">
      <c r="K1156" s="153"/>
    </row>
    <row r="1157" spans="11:11" hidden="1" x14ac:dyDescent="0.25">
      <c r="K1157" s="153"/>
    </row>
    <row r="1158" spans="11:11" hidden="1" x14ac:dyDescent="0.25">
      <c r="K1158" s="153"/>
    </row>
    <row r="1159" spans="11:11" hidden="1" x14ac:dyDescent="0.25">
      <c r="K1159" s="153"/>
    </row>
    <row r="1160" spans="11:11" hidden="1" x14ac:dyDescent="0.25">
      <c r="K1160" s="153"/>
    </row>
    <row r="1161" spans="11:11" hidden="1" x14ac:dyDescent="0.25">
      <c r="K1161" s="153"/>
    </row>
    <row r="1162" spans="11:11" hidden="1" x14ac:dyDescent="0.25">
      <c r="K1162" s="153"/>
    </row>
    <row r="1163" spans="11:11" hidden="1" x14ac:dyDescent="0.25">
      <c r="K1163" s="153"/>
    </row>
    <row r="1164" spans="11:11" hidden="1" x14ac:dyDescent="0.25">
      <c r="K1164" s="153"/>
    </row>
    <row r="1165" spans="11:11" hidden="1" x14ac:dyDescent="0.25">
      <c r="K1165" s="153"/>
    </row>
    <row r="1166" spans="11:11" hidden="1" x14ac:dyDescent="0.25">
      <c r="K1166" s="153"/>
    </row>
    <row r="1167" spans="11:11" hidden="1" x14ac:dyDescent="0.25">
      <c r="K1167" s="153"/>
    </row>
    <row r="1168" spans="11:11" hidden="1" x14ac:dyDescent="0.25">
      <c r="K1168" s="153"/>
    </row>
    <row r="1169" spans="11:11" hidden="1" x14ac:dyDescent="0.25">
      <c r="K1169" s="153"/>
    </row>
    <row r="1170" spans="11:11" hidden="1" x14ac:dyDescent="0.25">
      <c r="K1170" s="153"/>
    </row>
    <row r="1171" spans="11:11" hidden="1" x14ac:dyDescent="0.25">
      <c r="K1171" s="153"/>
    </row>
    <row r="1172" spans="11:11" hidden="1" x14ac:dyDescent="0.25">
      <c r="K1172" s="153"/>
    </row>
    <row r="1173" spans="11:11" hidden="1" x14ac:dyDescent="0.25">
      <c r="K1173" s="153"/>
    </row>
    <row r="1174" spans="11:11" hidden="1" x14ac:dyDescent="0.25">
      <c r="K1174" s="153"/>
    </row>
    <row r="1175" spans="11:11" hidden="1" x14ac:dyDescent="0.25">
      <c r="K1175" s="153"/>
    </row>
    <row r="1176" spans="11:11" hidden="1" x14ac:dyDescent="0.25">
      <c r="K1176" s="153"/>
    </row>
    <row r="1177" spans="11:11" hidden="1" x14ac:dyDescent="0.25">
      <c r="K1177" s="153"/>
    </row>
    <row r="1178" spans="11:11" hidden="1" x14ac:dyDescent="0.25">
      <c r="K1178" s="153"/>
    </row>
    <row r="1179" spans="11:11" hidden="1" x14ac:dyDescent="0.25">
      <c r="K1179" s="153"/>
    </row>
    <row r="1180" spans="11:11" hidden="1" x14ac:dyDescent="0.25">
      <c r="K1180" s="153"/>
    </row>
    <row r="1181" spans="11:11" hidden="1" x14ac:dyDescent="0.25">
      <c r="K1181" s="153"/>
    </row>
    <row r="1182" spans="11:11" hidden="1" x14ac:dyDescent="0.25">
      <c r="K1182" s="153"/>
    </row>
    <row r="1183" spans="11:11" hidden="1" x14ac:dyDescent="0.25">
      <c r="K1183" s="153"/>
    </row>
    <row r="1184" spans="11:11" hidden="1" x14ac:dyDescent="0.25">
      <c r="K1184" s="153"/>
    </row>
    <row r="1185" spans="11:11" hidden="1" x14ac:dyDescent="0.25">
      <c r="K1185" s="153"/>
    </row>
    <row r="1186" spans="11:11" hidden="1" x14ac:dyDescent="0.25">
      <c r="K1186" s="153"/>
    </row>
    <row r="1187" spans="11:11" hidden="1" x14ac:dyDescent="0.25">
      <c r="K1187" s="153"/>
    </row>
    <row r="1188" spans="11:11" hidden="1" x14ac:dyDescent="0.25">
      <c r="K1188" s="153"/>
    </row>
    <row r="1189" spans="11:11" hidden="1" x14ac:dyDescent="0.25">
      <c r="K1189" s="153"/>
    </row>
    <row r="1190" spans="11:11" hidden="1" x14ac:dyDescent="0.25">
      <c r="K1190" s="153"/>
    </row>
    <row r="1191" spans="11:11" hidden="1" x14ac:dyDescent="0.25">
      <c r="K1191" s="153"/>
    </row>
    <row r="1192" spans="11:11" hidden="1" x14ac:dyDescent="0.25">
      <c r="K1192" s="153"/>
    </row>
    <row r="1193" spans="11:11" hidden="1" x14ac:dyDescent="0.25">
      <c r="K1193" s="153"/>
    </row>
    <row r="1194" spans="11:11" hidden="1" x14ac:dyDescent="0.25">
      <c r="K1194" s="153"/>
    </row>
    <row r="1195" spans="11:11" hidden="1" x14ac:dyDescent="0.25">
      <c r="K1195" s="153"/>
    </row>
    <row r="1196" spans="11:11" hidden="1" x14ac:dyDescent="0.25">
      <c r="K1196" s="153"/>
    </row>
    <row r="1197" spans="11:11" hidden="1" x14ac:dyDescent="0.25">
      <c r="K1197" s="153"/>
    </row>
    <row r="1198" spans="11:11" hidden="1" x14ac:dyDescent="0.25">
      <c r="K1198" s="153"/>
    </row>
    <row r="1199" spans="11:11" hidden="1" x14ac:dyDescent="0.25">
      <c r="K1199" s="153"/>
    </row>
    <row r="1200" spans="11:11" hidden="1" x14ac:dyDescent="0.25">
      <c r="K1200" s="153"/>
    </row>
    <row r="1201" spans="11:11" hidden="1" x14ac:dyDescent="0.25">
      <c r="K1201" s="153"/>
    </row>
    <row r="1202" spans="11:11" hidden="1" x14ac:dyDescent="0.25">
      <c r="K1202" s="153"/>
    </row>
    <row r="1203" spans="11:11" hidden="1" x14ac:dyDescent="0.25">
      <c r="K1203" s="153"/>
    </row>
    <row r="1204" spans="11:11" hidden="1" x14ac:dyDescent="0.25">
      <c r="K1204" s="153"/>
    </row>
    <row r="1205" spans="11:11" hidden="1" x14ac:dyDescent="0.25">
      <c r="K1205" s="153"/>
    </row>
    <row r="1206" spans="11:11" hidden="1" x14ac:dyDescent="0.25">
      <c r="K1206" s="153"/>
    </row>
    <row r="1207" spans="11:11" hidden="1" x14ac:dyDescent="0.25">
      <c r="K1207" s="153"/>
    </row>
    <row r="1208" spans="11:11" hidden="1" x14ac:dyDescent="0.25">
      <c r="K1208" s="153"/>
    </row>
    <row r="1209" spans="11:11" hidden="1" x14ac:dyDescent="0.25">
      <c r="K1209" s="153"/>
    </row>
    <row r="1210" spans="11:11" hidden="1" x14ac:dyDescent="0.25">
      <c r="K1210" s="153"/>
    </row>
    <row r="1211" spans="11:11" hidden="1" x14ac:dyDescent="0.25">
      <c r="K1211" s="153"/>
    </row>
    <row r="1212" spans="11:11" hidden="1" x14ac:dyDescent="0.25">
      <c r="K1212" s="153"/>
    </row>
    <row r="1213" spans="11:11" hidden="1" x14ac:dyDescent="0.25">
      <c r="K1213" s="153"/>
    </row>
    <row r="1214" spans="11:11" hidden="1" x14ac:dyDescent="0.25">
      <c r="K1214" s="153"/>
    </row>
    <row r="1215" spans="11:11" hidden="1" x14ac:dyDescent="0.25">
      <c r="K1215" s="153"/>
    </row>
    <row r="1216" spans="11:11" hidden="1" x14ac:dyDescent="0.25">
      <c r="K1216" s="153"/>
    </row>
    <row r="1217" spans="11:11" hidden="1" x14ac:dyDescent="0.25">
      <c r="K1217" s="153"/>
    </row>
    <row r="1218" spans="11:11" hidden="1" x14ac:dyDescent="0.25">
      <c r="K1218" s="153"/>
    </row>
    <row r="1219" spans="11:11" hidden="1" x14ac:dyDescent="0.25">
      <c r="K1219" s="153"/>
    </row>
    <row r="1220" spans="11:11" hidden="1" x14ac:dyDescent="0.25">
      <c r="K1220" s="153"/>
    </row>
    <row r="1221" spans="11:11" hidden="1" x14ac:dyDescent="0.25">
      <c r="K1221" s="153"/>
    </row>
    <row r="1222" spans="11:11" hidden="1" x14ac:dyDescent="0.25">
      <c r="K1222" s="153"/>
    </row>
    <row r="1223" spans="11:11" hidden="1" x14ac:dyDescent="0.25">
      <c r="K1223" s="153"/>
    </row>
    <row r="1224" spans="11:11" hidden="1" x14ac:dyDescent="0.25">
      <c r="K1224" s="153"/>
    </row>
    <row r="1225" spans="11:11" hidden="1" x14ac:dyDescent="0.25">
      <c r="K1225" s="153"/>
    </row>
    <row r="1226" spans="11:11" hidden="1" x14ac:dyDescent="0.25">
      <c r="K1226" s="153"/>
    </row>
    <row r="1227" spans="11:11" hidden="1" x14ac:dyDescent="0.25">
      <c r="K1227" s="153"/>
    </row>
    <row r="1228" spans="11:11" hidden="1" x14ac:dyDescent="0.25">
      <c r="K1228" s="153"/>
    </row>
    <row r="1229" spans="11:11" hidden="1" x14ac:dyDescent="0.25">
      <c r="K1229" s="153"/>
    </row>
    <row r="1230" spans="11:11" hidden="1" x14ac:dyDescent="0.25">
      <c r="K1230" s="153"/>
    </row>
    <row r="1231" spans="11:11" hidden="1" x14ac:dyDescent="0.25">
      <c r="K1231" s="153"/>
    </row>
    <row r="1232" spans="11:11" hidden="1" x14ac:dyDescent="0.25">
      <c r="K1232" s="153"/>
    </row>
    <row r="1233" spans="11:11" hidden="1" x14ac:dyDescent="0.25">
      <c r="K1233" s="153"/>
    </row>
    <row r="1234" spans="11:11" hidden="1" x14ac:dyDescent="0.25">
      <c r="K1234" s="153"/>
    </row>
    <row r="1235" spans="11:11" hidden="1" x14ac:dyDescent="0.25">
      <c r="K1235" s="153"/>
    </row>
    <row r="1236" spans="11:11" hidden="1" x14ac:dyDescent="0.25">
      <c r="K1236" s="153"/>
    </row>
    <row r="1237" spans="11:11" hidden="1" x14ac:dyDescent="0.25">
      <c r="K1237" s="153"/>
    </row>
    <row r="1238" spans="11:11" hidden="1" x14ac:dyDescent="0.25">
      <c r="K1238" s="153"/>
    </row>
    <row r="1239" spans="11:11" hidden="1" x14ac:dyDescent="0.25">
      <c r="K1239" s="153"/>
    </row>
    <row r="1240" spans="11:11" hidden="1" x14ac:dyDescent="0.25">
      <c r="K1240" s="153"/>
    </row>
    <row r="1241" spans="11:11" hidden="1" x14ac:dyDescent="0.25">
      <c r="K1241" s="153"/>
    </row>
    <row r="1242" spans="11:11" hidden="1" x14ac:dyDescent="0.25">
      <c r="K1242" s="153"/>
    </row>
    <row r="1243" spans="11:11" hidden="1" x14ac:dyDescent="0.25">
      <c r="K1243" s="153"/>
    </row>
    <row r="1244" spans="11:11" hidden="1" x14ac:dyDescent="0.25">
      <c r="K1244" s="153"/>
    </row>
    <row r="1245" spans="11:11" hidden="1" x14ac:dyDescent="0.25">
      <c r="K1245" s="153"/>
    </row>
    <row r="1246" spans="11:11" hidden="1" x14ac:dyDescent="0.25">
      <c r="K1246" s="153"/>
    </row>
    <row r="1247" spans="11:11" hidden="1" x14ac:dyDescent="0.25">
      <c r="K1247" s="153"/>
    </row>
    <row r="1248" spans="11:11" hidden="1" x14ac:dyDescent="0.25">
      <c r="K1248" s="153"/>
    </row>
    <row r="1249" spans="11:11" hidden="1" x14ac:dyDescent="0.25">
      <c r="K1249" s="153"/>
    </row>
    <row r="1250" spans="11:11" hidden="1" x14ac:dyDescent="0.25">
      <c r="K1250" s="153"/>
    </row>
    <row r="1251" spans="11:11" hidden="1" x14ac:dyDescent="0.25">
      <c r="K1251" s="153"/>
    </row>
    <row r="1252" spans="11:11" hidden="1" x14ac:dyDescent="0.25">
      <c r="K1252" s="153"/>
    </row>
    <row r="1253" spans="11:11" hidden="1" x14ac:dyDescent="0.25">
      <c r="K1253" s="153"/>
    </row>
    <row r="1254" spans="11:11" hidden="1" x14ac:dyDescent="0.25">
      <c r="K1254" s="153"/>
    </row>
    <row r="1255" spans="11:11" hidden="1" x14ac:dyDescent="0.25">
      <c r="K1255" s="153"/>
    </row>
    <row r="1256" spans="11:11" hidden="1" x14ac:dyDescent="0.25">
      <c r="K1256" s="153"/>
    </row>
    <row r="1257" spans="11:11" hidden="1" x14ac:dyDescent="0.25">
      <c r="K1257" s="153"/>
    </row>
    <row r="1258" spans="11:11" hidden="1" x14ac:dyDescent="0.25">
      <c r="K1258" s="153"/>
    </row>
    <row r="1259" spans="11:11" hidden="1" x14ac:dyDescent="0.25">
      <c r="K1259" s="153"/>
    </row>
    <row r="1260" spans="11:11" hidden="1" x14ac:dyDescent="0.25">
      <c r="K1260" s="153"/>
    </row>
    <row r="1261" spans="11:11" hidden="1" x14ac:dyDescent="0.25">
      <c r="K1261" s="153"/>
    </row>
    <row r="1262" spans="11:11" hidden="1" x14ac:dyDescent="0.25">
      <c r="K1262" s="153"/>
    </row>
    <row r="1263" spans="11:11" hidden="1" x14ac:dyDescent="0.25">
      <c r="K1263" s="153"/>
    </row>
    <row r="1264" spans="11:11" hidden="1" x14ac:dyDescent="0.25">
      <c r="K1264" s="153"/>
    </row>
    <row r="1265" spans="11:11" hidden="1" x14ac:dyDescent="0.25">
      <c r="K1265" s="153"/>
    </row>
    <row r="1266" spans="11:11" hidden="1" x14ac:dyDescent="0.25">
      <c r="K1266" s="153"/>
    </row>
    <row r="1267" spans="11:11" hidden="1" x14ac:dyDescent="0.25">
      <c r="K1267" s="153"/>
    </row>
    <row r="1268" spans="11:11" hidden="1" x14ac:dyDescent="0.25">
      <c r="K1268" s="153"/>
    </row>
    <row r="1269" spans="11:11" hidden="1" x14ac:dyDescent="0.25">
      <c r="K1269" s="153"/>
    </row>
    <row r="1270" spans="11:11" hidden="1" x14ac:dyDescent="0.25">
      <c r="K1270" s="153"/>
    </row>
    <row r="1271" spans="11:11" hidden="1" x14ac:dyDescent="0.25">
      <c r="K1271" s="153"/>
    </row>
    <row r="1272" spans="11:11" hidden="1" x14ac:dyDescent="0.25">
      <c r="K1272" s="153"/>
    </row>
    <row r="1273" spans="11:11" hidden="1" x14ac:dyDescent="0.25">
      <c r="K1273" s="153"/>
    </row>
    <row r="1274" spans="11:11" hidden="1" x14ac:dyDescent="0.25">
      <c r="K1274" s="153"/>
    </row>
    <row r="1275" spans="11:11" hidden="1" x14ac:dyDescent="0.25">
      <c r="K1275" s="153"/>
    </row>
    <row r="1276" spans="11:11" hidden="1" x14ac:dyDescent="0.25">
      <c r="K1276" s="153"/>
    </row>
    <row r="1277" spans="11:11" hidden="1" x14ac:dyDescent="0.25">
      <c r="K1277" s="153"/>
    </row>
    <row r="1278" spans="11:11" hidden="1" x14ac:dyDescent="0.25">
      <c r="K1278" s="153"/>
    </row>
    <row r="1279" spans="11:11" hidden="1" x14ac:dyDescent="0.25">
      <c r="K1279" s="153"/>
    </row>
    <row r="1280" spans="11:11" hidden="1" x14ac:dyDescent="0.25">
      <c r="K1280" s="153"/>
    </row>
    <row r="1281" spans="11:11" hidden="1" x14ac:dyDescent="0.25">
      <c r="K1281" s="153"/>
    </row>
    <row r="1282" spans="11:11" hidden="1" x14ac:dyDescent="0.25">
      <c r="K1282" s="153"/>
    </row>
    <row r="1283" spans="11:11" hidden="1" x14ac:dyDescent="0.25">
      <c r="K1283" s="153"/>
    </row>
    <row r="1284" spans="11:11" hidden="1" x14ac:dyDescent="0.25">
      <c r="K1284" s="153"/>
    </row>
    <row r="1285" spans="11:11" hidden="1" x14ac:dyDescent="0.25">
      <c r="K1285" s="153"/>
    </row>
    <row r="1286" spans="11:11" hidden="1" x14ac:dyDescent="0.25">
      <c r="K1286" s="153"/>
    </row>
    <row r="1287" spans="11:11" hidden="1" x14ac:dyDescent="0.25">
      <c r="K1287" s="153"/>
    </row>
    <row r="1288" spans="11:11" hidden="1" x14ac:dyDescent="0.25">
      <c r="K1288" s="153"/>
    </row>
    <row r="1289" spans="11:11" hidden="1" x14ac:dyDescent="0.25">
      <c r="K1289" s="153"/>
    </row>
    <row r="1290" spans="11:11" hidden="1" x14ac:dyDescent="0.25">
      <c r="K1290" s="153"/>
    </row>
    <row r="1291" spans="11:11" hidden="1" x14ac:dyDescent="0.25">
      <c r="K1291" s="153"/>
    </row>
    <row r="1292" spans="11:11" hidden="1" x14ac:dyDescent="0.25">
      <c r="K1292" s="153"/>
    </row>
    <row r="1293" spans="11:11" hidden="1" x14ac:dyDescent="0.25">
      <c r="K1293" s="153"/>
    </row>
    <row r="1294" spans="11:11" hidden="1" x14ac:dyDescent="0.25">
      <c r="K1294" s="153"/>
    </row>
    <row r="1295" spans="11:11" hidden="1" x14ac:dyDescent="0.25">
      <c r="K1295" s="153"/>
    </row>
    <row r="1296" spans="11:11" hidden="1" x14ac:dyDescent="0.25">
      <c r="K1296" s="153"/>
    </row>
    <row r="1297" spans="11:11" hidden="1" x14ac:dyDescent="0.25">
      <c r="K1297" s="153"/>
    </row>
    <row r="1298" spans="11:11" hidden="1" x14ac:dyDescent="0.25">
      <c r="K1298" s="153"/>
    </row>
    <row r="1299" spans="11:11" hidden="1" x14ac:dyDescent="0.25">
      <c r="K1299" s="153"/>
    </row>
    <row r="1300" spans="11:11" hidden="1" x14ac:dyDescent="0.25">
      <c r="K1300" s="153"/>
    </row>
    <row r="1301" spans="11:11" hidden="1" x14ac:dyDescent="0.25">
      <c r="K1301" s="153"/>
    </row>
    <row r="1302" spans="11:11" hidden="1" x14ac:dyDescent="0.25">
      <c r="K1302" s="153"/>
    </row>
    <row r="1303" spans="11:11" hidden="1" x14ac:dyDescent="0.25">
      <c r="K1303" s="153"/>
    </row>
    <row r="1304" spans="11:11" hidden="1" x14ac:dyDescent="0.25">
      <c r="K1304" s="153"/>
    </row>
    <row r="1305" spans="11:11" hidden="1" x14ac:dyDescent="0.25">
      <c r="K1305" s="153"/>
    </row>
    <row r="1306" spans="11:11" hidden="1" x14ac:dyDescent="0.25">
      <c r="K1306" s="153"/>
    </row>
    <row r="1307" spans="11:11" hidden="1" x14ac:dyDescent="0.25">
      <c r="K1307" s="153"/>
    </row>
    <row r="1308" spans="11:11" hidden="1" x14ac:dyDescent="0.25">
      <c r="K1308" s="153"/>
    </row>
    <row r="1309" spans="11:11" hidden="1" x14ac:dyDescent="0.25">
      <c r="K1309" s="153"/>
    </row>
    <row r="1310" spans="11:11" hidden="1" x14ac:dyDescent="0.25">
      <c r="K1310" s="153"/>
    </row>
    <row r="1311" spans="11:11" hidden="1" x14ac:dyDescent="0.25">
      <c r="K1311" s="153"/>
    </row>
    <row r="1312" spans="11:11" hidden="1" x14ac:dyDescent="0.25">
      <c r="K1312" s="153"/>
    </row>
    <row r="1313" spans="11:11" hidden="1" x14ac:dyDescent="0.25">
      <c r="K1313" s="153"/>
    </row>
    <row r="1314" spans="11:11" hidden="1" x14ac:dyDescent="0.25">
      <c r="K1314" s="153"/>
    </row>
    <row r="1315" spans="11:11" hidden="1" x14ac:dyDescent="0.25">
      <c r="K1315" s="153"/>
    </row>
    <row r="1316" spans="11:11" hidden="1" x14ac:dyDescent="0.25">
      <c r="K1316" s="153"/>
    </row>
    <row r="1317" spans="11:11" hidden="1" x14ac:dyDescent="0.25">
      <c r="K1317" s="153"/>
    </row>
    <row r="1318" spans="11:11" hidden="1" x14ac:dyDescent="0.25">
      <c r="K1318" s="153"/>
    </row>
    <row r="1319" spans="11:11" hidden="1" x14ac:dyDescent="0.25">
      <c r="K1319" s="153"/>
    </row>
    <row r="1320" spans="11:11" hidden="1" x14ac:dyDescent="0.25">
      <c r="K1320" s="153"/>
    </row>
    <row r="1321" spans="11:11" hidden="1" x14ac:dyDescent="0.25">
      <c r="K1321" s="153"/>
    </row>
    <row r="1322" spans="11:11" hidden="1" x14ac:dyDescent="0.25">
      <c r="K1322" s="153"/>
    </row>
    <row r="1323" spans="11:11" hidden="1" x14ac:dyDescent="0.25">
      <c r="K1323" s="153"/>
    </row>
    <row r="1324" spans="11:11" hidden="1" x14ac:dyDescent="0.25">
      <c r="K1324" s="153"/>
    </row>
    <row r="1325" spans="11:11" hidden="1" x14ac:dyDescent="0.25">
      <c r="K1325" s="153"/>
    </row>
    <row r="1326" spans="11:11" hidden="1" x14ac:dyDescent="0.25">
      <c r="K1326" s="153"/>
    </row>
    <row r="1327" spans="11:11" hidden="1" x14ac:dyDescent="0.25">
      <c r="K1327" s="153"/>
    </row>
    <row r="1328" spans="11:11" hidden="1" x14ac:dyDescent="0.25">
      <c r="K1328" s="153"/>
    </row>
    <row r="1329" spans="11:11" hidden="1" x14ac:dyDescent="0.25">
      <c r="K1329" s="153"/>
    </row>
    <row r="1330" spans="11:11" hidden="1" x14ac:dyDescent="0.25">
      <c r="K1330" s="153"/>
    </row>
    <row r="1331" spans="11:11" hidden="1" x14ac:dyDescent="0.25">
      <c r="K1331" s="153"/>
    </row>
    <row r="1332" spans="11:11" hidden="1" x14ac:dyDescent="0.25">
      <c r="K1332" s="153"/>
    </row>
    <row r="1333" spans="11:11" hidden="1" x14ac:dyDescent="0.25">
      <c r="K1333" s="153"/>
    </row>
    <row r="1334" spans="11:11" hidden="1" x14ac:dyDescent="0.25">
      <c r="K1334" s="153"/>
    </row>
    <row r="1335" spans="11:11" hidden="1" x14ac:dyDescent="0.25">
      <c r="K1335" s="153"/>
    </row>
    <row r="1336" spans="11:11" hidden="1" x14ac:dyDescent="0.25">
      <c r="K1336" s="153"/>
    </row>
    <row r="1337" spans="11:11" hidden="1" x14ac:dyDescent="0.25">
      <c r="K1337" s="153"/>
    </row>
    <row r="1338" spans="11:11" hidden="1" x14ac:dyDescent="0.25">
      <c r="K1338" s="153"/>
    </row>
    <row r="1339" spans="11:11" hidden="1" x14ac:dyDescent="0.25">
      <c r="K1339" s="153"/>
    </row>
    <row r="1340" spans="11:11" hidden="1" x14ac:dyDescent="0.25">
      <c r="K1340" s="153"/>
    </row>
    <row r="1341" spans="11:11" hidden="1" x14ac:dyDescent="0.25">
      <c r="K1341" s="153"/>
    </row>
    <row r="1342" spans="11:11" hidden="1" x14ac:dyDescent="0.25">
      <c r="K1342" s="153"/>
    </row>
    <row r="1343" spans="11:11" hidden="1" x14ac:dyDescent="0.25">
      <c r="K1343" s="153"/>
    </row>
    <row r="1344" spans="11:11" hidden="1" x14ac:dyDescent="0.25">
      <c r="K1344" s="153"/>
    </row>
    <row r="1345" spans="11:11" hidden="1" x14ac:dyDescent="0.25">
      <c r="K1345" s="153"/>
    </row>
    <row r="1346" spans="11:11" hidden="1" x14ac:dyDescent="0.25">
      <c r="K1346" s="153"/>
    </row>
    <row r="1347" spans="11:11" hidden="1" x14ac:dyDescent="0.25">
      <c r="K1347" s="153"/>
    </row>
    <row r="1348" spans="11:11" hidden="1" x14ac:dyDescent="0.25">
      <c r="K1348" s="153"/>
    </row>
    <row r="1349" spans="11:11" hidden="1" x14ac:dyDescent="0.25">
      <c r="K1349" s="153"/>
    </row>
    <row r="1350" spans="11:11" hidden="1" x14ac:dyDescent="0.25">
      <c r="K1350" s="153"/>
    </row>
    <row r="1351" spans="11:11" hidden="1" x14ac:dyDescent="0.25">
      <c r="K1351" s="153"/>
    </row>
    <row r="1352" spans="11:11" hidden="1" x14ac:dyDescent="0.25">
      <c r="K1352" s="153"/>
    </row>
    <row r="1353" spans="11:11" hidden="1" x14ac:dyDescent="0.25">
      <c r="K1353" s="153"/>
    </row>
    <row r="1354" spans="11:11" hidden="1" x14ac:dyDescent="0.25">
      <c r="K1354" s="153"/>
    </row>
    <row r="1355" spans="11:11" hidden="1" x14ac:dyDescent="0.25">
      <c r="K1355" s="153"/>
    </row>
    <row r="1356" spans="11:11" hidden="1" x14ac:dyDescent="0.25">
      <c r="K1356" s="153"/>
    </row>
    <row r="1357" spans="11:11" hidden="1" x14ac:dyDescent="0.25">
      <c r="K1357" s="153"/>
    </row>
    <row r="1358" spans="11:11" hidden="1" x14ac:dyDescent="0.25">
      <c r="K1358" s="153"/>
    </row>
    <row r="1359" spans="11:11" hidden="1" x14ac:dyDescent="0.25">
      <c r="K1359" s="153"/>
    </row>
    <row r="1360" spans="11:11" hidden="1" x14ac:dyDescent="0.25">
      <c r="K1360" s="153"/>
    </row>
    <row r="1361" spans="11:11" hidden="1" x14ac:dyDescent="0.25">
      <c r="K1361" s="153"/>
    </row>
    <row r="1362" spans="11:11" hidden="1" x14ac:dyDescent="0.25">
      <c r="K1362" s="153"/>
    </row>
    <row r="1363" spans="11:11" hidden="1" x14ac:dyDescent="0.25">
      <c r="K1363" s="153"/>
    </row>
    <row r="1364" spans="11:11" hidden="1" x14ac:dyDescent="0.25">
      <c r="K1364" s="153"/>
    </row>
    <row r="1365" spans="11:11" hidden="1" x14ac:dyDescent="0.25">
      <c r="K1365" s="153"/>
    </row>
    <row r="1366" spans="11:11" hidden="1" x14ac:dyDescent="0.25">
      <c r="K1366" s="153"/>
    </row>
    <row r="1367" spans="11:11" hidden="1" x14ac:dyDescent="0.25">
      <c r="K1367" s="153"/>
    </row>
    <row r="1368" spans="11:11" hidden="1" x14ac:dyDescent="0.25">
      <c r="K1368" s="153"/>
    </row>
    <row r="1369" spans="11:11" hidden="1" x14ac:dyDescent="0.25">
      <c r="K1369" s="153"/>
    </row>
    <row r="1370" spans="11:11" hidden="1" x14ac:dyDescent="0.25">
      <c r="K1370" s="153"/>
    </row>
    <row r="1371" spans="11:11" hidden="1" x14ac:dyDescent="0.25">
      <c r="K1371" s="153"/>
    </row>
    <row r="1372" spans="11:11" hidden="1" x14ac:dyDescent="0.25">
      <c r="K1372" s="153"/>
    </row>
    <row r="1373" spans="11:11" hidden="1" x14ac:dyDescent="0.25">
      <c r="K1373" s="153"/>
    </row>
    <row r="1374" spans="11:11" hidden="1" x14ac:dyDescent="0.25">
      <c r="K1374" s="153"/>
    </row>
    <row r="1375" spans="11:11" hidden="1" x14ac:dyDescent="0.25">
      <c r="K1375" s="153"/>
    </row>
    <row r="1376" spans="11:11" hidden="1" x14ac:dyDescent="0.25">
      <c r="K1376" s="153"/>
    </row>
    <row r="1377" spans="11:11" hidden="1" x14ac:dyDescent="0.25">
      <c r="K1377" s="153"/>
    </row>
    <row r="1378" spans="11:11" hidden="1" x14ac:dyDescent="0.25">
      <c r="K1378" s="153"/>
    </row>
    <row r="1379" spans="11:11" hidden="1" x14ac:dyDescent="0.25">
      <c r="K1379" s="153"/>
    </row>
    <row r="1380" spans="11:11" hidden="1" x14ac:dyDescent="0.25">
      <c r="K1380" s="153"/>
    </row>
    <row r="1381" spans="11:11" hidden="1" x14ac:dyDescent="0.25">
      <c r="K1381" s="153"/>
    </row>
    <row r="1382" spans="11:11" hidden="1" x14ac:dyDescent="0.25">
      <c r="K1382" s="153"/>
    </row>
    <row r="1383" spans="11:11" hidden="1" x14ac:dyDescent="0.25">
      <c r="K1383" s="153"/>
    </row>
    <row r="1384" spans="11:11" hidden="1" x14ac:dyDescent="0.25">
      <c r="K1384" s="153"/>
    </row>
    <row r="1385" spans="11:11" hidden="1" x14ac:dyDescent="0.25">
      <c r="K1385" s="153"/>
    </row>
    <row r="1386" spans="11:11" hidden="1" x14ac:dyDescent="0.25">
      <c r="K1386" s="153"/>
    </row>
    <row r="1387" spans="11:11" hidden="1" x14ac:dyDescent="0.25">
      <c r="K1387" s="153"/>
    </row>
    <row r="1388" spans="11:11" hidden="1" x14ac:dyDescent="0.25">
      <c r="K1388" s="153"/>
    </row>
    <row r="1389" spans="11:11" hidden="1" x14ac:dyDescent="0.25">
      <c r="K1389" s="153"/>
    </row>
    <row r="1390" spans="11:11" hidden="1" x14ac:dyDescent="0.25">
      <c r="K1390" s="153"/>
    </row>
    <row r="1391" spans="11:11" hidden="1" x14ac:dyDescent="0.25">
      <c r="K1391" s="153"/>
    </row>
    <row r="1392" spans="11:11" hidden="1" x14ac:dyDescent="0.25">
      <c r="K1392" s="153"/>
    </row>
    <row r="1393" spans="11:11" hidden="1" x14ac:dyDescent="0.25">
      <c r="K1393" s="153"/>
    </row>
    <row r="1394" spans="11:11" hidden="1" x14ac:dyDescent="0.25">
      <c r="K1394" s="153"/>
    </row>
    <row r="1395" spans="11:11" hidden="1" x14ac:dyDescent="0.25">
      <c r="K1395" s="153"/>
    </row>
    <row r="1396" spans="11:11" hidden="1" x14ac:dyDescent="0.25">
      <c r="K1396" s="153"/>
    </row>
    <row r="1397" spans="11:11" hidden="1" x14ac:dyDescent="0.25">
      <c r="K1397" s="153"/>
    </row>
    <row r="1398" spans="11:11" hidden="1" x14ac:dyDescent="0.25">
      <c r="K1398" s="153"/>
    </row>
    <row r="1399" spans="11:11" hidden="1" x14ac:dyDescent="0.25">
      <c r="K1399" s="153"/>
    </row>
    <row r="1400" spans="11:11" hidden="1" x14ac:dyDescent="0.25">
      <c r="K1400" s="153"/>
    </row>
    <row r="1401" spans="11:11" hidden="1" x14ac:dyDescent="0.25">
      <c r="K1401" s="153"/>
    </row>
    <row r="1402" spans="11:11" hidden="1" x14ac:dyDescent="0.25">
      <c r="K1402" s="153"/>
    </row>
    <row r="1403" spans="11:11" hidden="1" x14ac:dyDescent="0.25">
      <c r="K1403" s="153"/>
    </row>
    <row r="1404" spans="11:11" hidden="1" x14ac:dyDescent="0.25">
      <c r="K1404" s="153"/>
    </row>
    <row r="1405" spans="11:11" hidden="1" x14ac:dyDescent="0.25">
      <c r="K1405" s="153"/>
    </row>
    <row r="1406" spans="11:11" hidden="1" x14ac:dyDescent="0.25">
      <c r="K1406" s="153"/>
    </row>
    <row r="1407" spans="11:11" hidden="1" x14ac:dyDescent="0.25">
      <c r="K1407" s="153"/>
    </row>
    <row r="1408" spans="11:11" hidden="1" x14ac:dyDescent="0.25">
      <c r="K1408" s="153"/>
    </row>
    <row r="1409" spans="11:11" hidden="1" x14ac:dyDescent="0.25">
      <c r="K1409" s="153"/>
    </row>
    <row r="1410" spans="11:11" hidden="1" x14ac:dyDescent="0.25">
      <c r="K1410" s="153"/>
    </row>
    <row r="1411" spans="11:11" hidden="1" x14ac:dyDescent="0.25">
      <c r="K1411" s="153"/>
    </row>
    <row r="1412" spans="11:11" hidden="1" x14ac:dyDescent="0.25">
      <c r="K1412" s="153"/>
    </row>
    <row r="1413" spans="11:11" hidden="1" x14ac:dyDescent="0.25">
      <c r="K1413" s="153"/>
    </row>
    <row r="1414" spans="11:11" hidden="1" x14ac:dyDescent="0.25">
      <c r="K1414" s="153"/>
    </row>
    <row r="1415" spans="11:11" hidden="1" x14ac:dyDescent="0.25">
      <c r="K1415" s="153"/>
    </row>
    <row r="1416" spans="11:11" hidden="1" x14ac:dyDescent="0.25">
      <c r="K1416" s="153"/>
    </row>
    <row r="1417" spans="11:11" hidden="1" x14ac:dyDescent="0.25">
      <c r="K1417" s="153"/>
    </row>
    <row r="1418" spans="11:11" hidden="1" x14ac:dyDescent="0.25">
      <c r="K1418" s="153"/>
    </row>
    <row r="1419" spans="11:11" hidden="1" x14ac:dyDescent="0.25">
      <c r="K1419" s="153"/>
    </row>
    <row r="1420" spans="11:11" hidden="1" x14ac:dyDescent="0.25">
      <c r="K1420" s="153"/>
    </row>
    <row r="1421" spans="11:11" hidden="1" x14ac:dyDescent="0.25">
      <c r="K1421" s="153"/>
    </row>
    <row r="1422" spans="11:11" hidden="1" x14ac:dyDescent="0.25">
      <c r="K1422" s="153"/>
    </row>
    <row r="1423" spans="11:11" hidden="1" x14ac:dyDescent="0.25">
      <c r="K1423" s="153"/>
    </row>
    <row r="1424" spans="11:11" hidden="1" x14ac:dyDescent="0.25">
      <c r="K1424" s="153"/>
    </row>
    <row r="1425" spans="11:11" hidden="1" x14ac:dyDescent="0.25">
      <c r="K1425" s="153"/>
    </row>
    <row r="1426" spans="11:11" hidden="1" x14ac:dyDescent="0.25">
      <c r="K1426" s="153"/>
    </row>
    <row r="1427" spans="11:11" hidden="1" x14ac:dyDescent="0.25">
      <c r="K1427" s="153"/>
    </row>
    <row r="1428" spans="11:11" hidden="1" x14ac:dyDescent="0.25">
      <c r="K1428" s="153"/>
    </row>
    <row r="1429" spans="11:11" hidden="1" x14ac:dyDescent="0.25">
      <c r="K1429" s="153"/>
    </row>
    <row r="1430" spans="11:11" hidden="1" x14ac:dyDescent="0.25">
      <c r="K1430" s="153"/>
    </row>
    <row r="1431" spans="11:11" hidden="1" x14ac:dyDescent="0.25">
      <c r="K1431" s="153"/>
    </row>
    <row r="1432" spans="11:11" hidden="1" x14ac:dyDescent="0.25">
      <c r="K1432" s="153"/>
    </row>
    <row r="1433" spans="11:11" hidden="1" x14ac:dyDescent="0.25">
      <c r="K1433" s="153"/>
    </row>
    <row r="1434" spans="11:11" hidden="1" x14ac:dyDescent="0.25">
      <c r="K1434" s="153"/>
    </row>
    <row r="1435" spans="11:11" hidden="1" x14ac:dyDescent="0.25">
      <c r="K1435" s="153"/>
    </row>
    <row r="1436" spans="11:11" hidden="1" x14ac:dyDescent="0.25">
      <c r="K1436" s="153"/>
    </row>
    <row r="1437" spans="11:11" hidden="1" x14ac:dyDescent="0.25">
      <c r="K1437" s="153"/>
    </row>
    <row r="1438" spans="11:11" hidden="1" x14ac:dyDescent="0.25">
      <c r="K1438" s="153"/>
    </row>
    <row r="1439" spans="11:11" hidden="1" x14ac:dyDescent="0.25">
      <c r="K1439" s="153"/>
    </row>
    <row r="1440" spans="11:11" hidden="1" x14ac:dyDescent="0.25">
      <c r="K1440" s="153"/>
    </row>
    <row r="1441" spans="11:11" hidden="1" x14ac:dyDescent="0.25">
      <c r="K1441" s="153"/>
    </row>
    <row r="1442" spans="11:11" hidden="1" x14ac:dyDescent="0.25">
      <c r="K1442" s="153"/>
    </row>
    <row r="1443" spans="11:11" hidden="1" x14ac:dyDescent="0.25">
      <c r="K1443" s="153"/>
    </row>
    <row r="1444" spans="11:11" hidden="1" x14ac:dyDescent="0.25">
      <c r="K1444" s="153"/>
    </row>
    <row r="1445" spans="11:11" hidden="1" x14ac:dyDescent="0.25">
      <c r="K1445" s="153"/>
    </row>
    <row r="1446" spans="11:11" hidden="1" x14ac:dyDescent="0.25">
      <c r="K1446" s="153"/>
    </row>
    <row r="1447" spans="11:11" hidden="1" x14ac:dyDescent="0.25">
      <c r="K1447" s="153"/>
    </row>
    <row r="1448" spans="11:11" hidden="1" x14ac:dyDescent="0.25">
      <c r="K1448" s="153"/>
    </row>
    <row r="1449" spans="11:11" hidden="1" x14ac:dyDescent="0.25">
      <c r="K1449" s="153"/>
    </row>
    <row r="1450" spans="11:11" hidden="1" x14ac:dyDescent="0.25">
      <c r="K1450" s="153"/>
    </row>
    <row r="1451" spans="11:11" hidden="1" x14ac:dyDescent="0.25">
      <c r="K1451" s="153"/>
    </row>
    <row r="1452" spans="11:11" hidden="1" x14ac:dyDescent="0.25">
      <c r="K1452" s="153"/>
    </row>
    <row r="1453" spans="11:11" hidden="1" x14ac:dyDescent="0.25">
      <c r="K1453" s="153"/>
    </row>
    <row r="1454" spans="11:11" hidden="1" x14ac:dyDescent="0.25">
      <c r="K1454" s="153"/>
    </row>
    <row r="1455" spans="11:11" hidden="1" x14ac:dyDescent="0.25">
      <c r="K1455" s="153"/>
    </row>
    <row r="1456" spans="11:11" hidden="1" x14ac:dyDescent="0.25">
      <c r="K1456" s="153"/>
    </row>
    <row r="1457" spans="11:11" hidden="1" x14ac:dyDescent="0.25">
      <c r="K1457" s="153"/>
    </row>
    <row r="1458" spans="11:11" hidden="1" x14ac:dyDescent="0.25">
      <c r="K1458" s="153"/>
    </row>
    <row r="1459" spans="11:11" hidden="1" x14ac:dyDescent="0.25">
      <c r="K1459" s="153"/>
    </row>
    <row r="1460" spans="11:11" hidden="1" x14ac:dyDescent="0.25">
      <c r="K1460" s="153"/>
    </row>
    <row r="1461" spans="11:11" hidden="1" x14ac:dyDescent="0.25">
      <c r="K1461" s="153"/>
    </row>
    <row r="1462" spans="11:11" hidden="1" x14ac:dyDescent="0.25">
      <c r="K1462" s="153"/>
    </row>
    <row r="1463" spans="11:11" hidden="1" x14ac:dyDescent="0.25">
      <c r="K1463" s="153"/>
    </row>
    <row r="1464" spans="11:11" hidden="1" x14ac:dyDescent="0.25">
      <c r="K1464" s="153"/>
    </row>
    <row r="1465" spans="11:11" hidden="1" x14ac:dyDescent="0.25">
      <c r="K1465" s="153"/>
    </row>
    <row r="1466" spans="11:11" hidden="1" x14ac:dyDescent="0.25">
      <c r="K1466" s="153"/>
    </row>
    <row r="1467" spans="11:11" hidden="1" x14ac:dyDescent="0.25">
      <c r="K1467" s="153"/>
    </row>
    <row r="1468" spans="11:11" hidden="1" x14ac:dyDescent="0.25">
      <c r="K1468" s="153"/>
    </row>
    <row r="1469" spans="11:11" hidden="1" x14ac:dyDescent="0.25">
      <c r="K1469" s="153"/>
    </row>
    <row r="1470" spans="11:11" hidden="1" x14ac:dyDescent="0.25">
      <c r="K1470" s="153"/>
    </row>
    <row r="1471" spans="11:11" hidden="1" x14ac:dyDescent="0.25">
      <c r="K1471" s="153"/>
    </row>
    <row r="1472" spans="11:11" hidden="1" x14ac:dyDescent="0.25">
      <c r="K1472" s="153"/>
    </row>
    <row r="1473" spans="11:11" hidden="1" x14ac:dyDescent="0.25">
      <c r="K1473" s="153"/>
    </row>
    <row r="1474" spans="11:11" hidden="1" x14ac:dyDescent="0.25">
      <c r="K1474" s="153"/>
    </row>
    <row r="1475" spans="11:11" hidden="1" x14ac:dyDescent="0.25">
      <c r="K1475" s="153"/>
    </row>
    <row r="1476" spans="11:11" hidden="1" x14ac:dyDescent="0.25">
      <c r="K1476" s="153"/>
    </row>
    <row r="1477" spans="11:11" hidden="1" x14ac:dyDescent="0.25">
      <c r="K1477" s="153"/>
    </row>
    <row r="1478" spans="11:11" hidden="1" x14ac:dyDescent="0.25">
      <c r="K1478" s="153"/>
    </row>
    <row r="1479" spans="11:11" hidden="1" x14ac:dyDescent="0.25">
      <c r="K1479" s="153"/>
    </row>
    <row r="1480" spans="11:11" hidden="1" x14ac:dyDescent="0.25">
      <c r="K1480" s="153"/>
    </row>
    <row r="1481" spans="11:11" hidden="1" x14ac:dyDescent="0.25">
      <c r="K1481" s="153"/>
    </row>
    <row r="1482" spans="11:11" hidden="1" x14ac:dyDescent="0.25">
      <c r="K1482" s="153"/>
    </row>
    <row r="1483" spans="11:11" hidden="1" x14ac:dyDescent="0.25">
      <c r="K1483" s="153"/>
    </row>
    <row r="1484" spans="11:11" hidden="1" x14ac:dyDescent="0.25">
      <c r="K1484" s="153"/>
    </row>
    <row r="1485" spans="11:11" hidden="1" x14ac:dyDescent="0.25">
      <c r="K1485" s="153"/>
    </row>
    <row r="1486" spans="11:11" hidden="1" x14ac:dyDescent="0.25">
      <c r="K1486" s="153"/>
    </row>
    <row r="1487" spans="11:11" hidden="1" x14ac:dyDescent="0.25">
      <c r="K1487" s="153"/>
    </row>
    <row r="1488" spans="11:11" hidden="1" x14ac:dyDescent="0.25">
      <c r="K1488" s="153"/>
    </row>
    <row r="1489" spans="11:11" hidden="1" x14ac:dyDescent="0.25">
      <c r="K1489" s="153"/>
    </row>
    <row r="1490" spans="11:11" hidden="1" x14ac:dyDescent="0.25">
      <c r="K1490" s="153"/>
    </row>
    <row r="1491" spans="11:11" hidden="1" x14ac:dyDescent="0.25">
      <c r="K1491" s="153"/>
    </row>
    <row r="1492" spans="11:11" hidden="1" x14ac:dyDescent="0.25">
      <c r="K1492" s="153"/>
    </row>
    <row r="1493" spans="11:11" hidden="1" x14ac:dyDescent="0.25">
      <c r="K1493" s="153"/>
    </row>
    <row r="1494" spans="11:11" hidden="1" x14ac:dyDescent="0.25">
      <c r="K1494" s="153"/>
    </row>
    <row r="1495" spans="11:11" hidden="1" x14ac:dyDescent="0.25">
      <c r="K1495" s="153"/>
    </row>
    <row r="1496" spans="11:11" hidden="1" x14ac:dyDescent="0.25">
      <c r="K1496" s="153"/>
    </row>
    <row r="1497" spans="11:11" hidden="1" x14ac:dyDescent="0.25">
      <c r="K1497" s="153"/>
    </row>
    <row r="1498" spans="11:11" hidden="1" x14ac:dyDescent="0.25">
      <c r="K1498" s="153"/>
    </row>
    <row r="1499" spans="11:11" hidden="1" x14ac:dyDescent="0.25">
      <c r="K1499" s="153"/>
    </row>
    <row r="1500" spans="11:11" hidden="1" x14ac:dyDescent="0.25">
      <c r="K1500" s="153"/>
    </row>
    <row r="1501" spans="11:11" hidden="1" x14ac:dyDescent="0.25">
      <c r="K1501" s="153"/>
    </row>
    <row r="1502" spans="11:11" hidden="1" x14ac:dyDescent="0.25">
      <c r="K1502" s="153"/>
    </row>
    <row r="1503" spans="11:11" hidden="1" x14ac:dyDescent="0.25">
      <c r="K1503" s="153"/>
    </row>
    <row r="1504" spans="11:11" hidden="1" x14ac:dyDescent="0.25">
      <c r="K1504" s="153"/>
    </row>
    <row r="1505" spans="11:11" hidden="1" x14ac:dyDescent="0.25">
      <c r="K1505" s="153"/>
    </row>
    <row r="1506" spans="11:11" hidden="1" x14ac:dyDescent="0.25">
      <c r="K1506" s="161"/>
    </row>
    <row r="1507" spans="11:11" hidden="1" x14ac:dyDescent="0.25"/>
    <row r="1508" spans="11:11" hidden="1" x14ac:dyDescent="0.25"/>
    <row r="1509" spans="11:11" hidden="1" x14ac:dyDescent="0.25"/>
    <row r="1510" spans="11:11" hidden="1" x14ac:dyDescent="0.25"/>
    <row r="1511" spans="11:11" hidden="1" x14ac:dyDescent="0.25"/>
    <row r="1512" spans="11:11" hidden="1" x14ac:dyDescent="0.25"/>
    <row r="1513" spans="11:11" hidden="1" x14ac:dyDescent="0.25"/>
    <row r="1514" spans="11:11" hidden="1" x14ac:dyDescent="0.25"/>
    <row r="1515" spans="11:11" hidden="1" x14ac:dyDescent="0.25"/>
    <row r="1516" spans="11:11" hidden="1" x14ac:dyDescent="0.25"/>
    <row r="1517" spans="11:11" hidden="1" x14ac:dyDescent="0.25"/>
    <row r="1518" spans="11:11" hidden="1" x14ac:dyDescent="0.25"/>
    <row r="1519" spans="11:11" hidden="1" x14ac:dyDescent="0.25"/>
  </sheetData>
  <sheetProtection algorithmName="SHA-512" hashValue="CLxpCbmOeOYuxVd3Recyj/qbddkj1mBfUjjxSrBYj+hpNEAvAdDU7mvxP+6vkiVxISJc8GBqKpcrLJtGHwLWmg==" saltValue="3L99Nt1B6a/JMTjK3zGh4w==" spinCount="100000" sheet="1" objects="1" scenarios="1" autoFilter="0"/>
  <conditionalFormatting sqref="B4:J55 L4:L55">
    <cfRule type="expression" dxfId="20" priority="6">
      <formula>MOD(ROW(),2)=1</formula>
    </cfRule>
  </conditionalFormatting>
  <conditionalFormatting sqref="K57:K1506">
    <cfRule type="expression" dxfId="19" priority="4" stopIfTrue="1">
      <formula>ISBLANK($B56)</formula>
    </cfRule>
  </conditionalFormatting>
  <conditionalFormatting sqref="K7:K1506">
    <cfRule type="expression" dxfId="18" priority="2">
      <formula>(ROW()=MAX(56,6+COUNTA($B$7:$B$1506)))</formula>
    </cfRule>
  </conditionalFormatting>
  <conditionalFormatting sqref="K7:K1506">
    <cfRule type="expression" dxfId="17" priority="3" stopIfTrue="1">
      <formula>AND(NOT(ISBLANK($B7)),ISBLANK(K7))</formula>
    </cfRule>
  </conditionalFormatting>
  <conditionalFormatting sqref="K1:K1048576">
    <cfRule type="expression" dxfId="16" priority="1" stopIfTrue="1">
      <formula>TRUE</formula>
    </cfRule>
  </conditionalFormatting>
  <conditionalFormatting sqref="K7:K1506">
    <cfRule type="expression" dxfId="15" priority="5">
      <formula>MOD(ROW(),2)=1</formula>
    </cfRule>
  </conditionalFormatting>
  <printOptions horizontalCentered="1" verticalCentered="1"/>
  <pageMargins left="0.7" right="0.7" top="0.75" bottom="0.75" header="0.3" footer="0.3"/>
  <pageSetup paperSize="5" scale="55" fitToWidth="2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9"/>
    <pageSetUpPr fitToPage="1"/>
  </sheetPr>
  <dimension ref="A1:P1015"/>
  <sheetViews>
    <sheetView showGridLines="0" zoomScale="80" zoomScaleNormal="80" zoomScaleSheetLayoutView="70" workbookViewId="0"/>
  </sheetViews>
  <sheetFormatPr defaultColWidth="9" defaultRowHeight="12.5" zeroHeight="1" x14ac:dyDescent="0.25"/>
  <cols>
    <col min="1" max="1" width="10.58203125" style="166" customWidth="1"/>
    <col min="2" max="2" width="45.58203125" style="166" customWidth="1"/>
    <col min="3" max="3" width="32.08203125" style="167" customWidth="1"/>
    <col min="4" max="12" width="13.58203125" style="166" customWidth="1"/>
    <col min="13" max="13" width="5.25" style="166" customWidth="1"/>
    <col min="14" max="16384" width="9" style="166"/>
  </cols>
  <sheetData>
    <row r="1" spans="1:16" ht="23" x14ac:dyDescent="0.5">
      <c r="A1" s="139" t="str">
        <f>Index!A1</f>
        <v>Capital Requirements for Board-regulated Institutions Significantly Engaged in Insurance Activities</v>
      </c>
    </row>
    <row r="2" spans="1:16" ht="13" x14ac:dyDescent="0.3">
      <c r="D2" s="407"/>
      <c r="E2" s="407"/>
      <c r="F2" s="407"/>
      <c r="G2" s="407"/>
      <c r="H2" s="407"/>
      <c r="I2" s="407"/>
      <c r="J2" s="407"/>
      <c r="K2" s="407"/>
      <c r="L2" s="407"/>
    </row>
    <row r="3" spans="1:16" ht="18" x14ac:dyDescent="0.4">
      <c r="A3" s="144" t="s">
        <v>353</v>
      </c>
      <c r="D3" s="307"/>
      <c r="E3" s="307"/>
      <c r="F3" s="307"/>
      <c r="G3" s="307"/>
      <c r="H3" s="307"/>
      <c r="I3" s="307"/>
      <c r="J3" s="307"/>
      <c r="K3" s="307"/>
      <c r="L3" s="307"/>
    </row>
    <row r="4" spans="1:16" ht="18" customHeight="1" x14ac:dyDescent="0.3">
      <c r="B4" s="168"/>
      <c r="C4" s="180"/>
      <c r="D4" s="308" t="s">
        <v>296</v>
      </c>
      <c r="E4" s="309"/>
      <c r="F4" s="310"/>
      <c r="G4" s="308" t="s">
        <v>297</v>
      </c>
      <c r="H4" s="309"/>
      <c r="I4" s="310"/>
      <c r="J4" s="308" t="s">
        <v>298</v>
      </c>
      <c r="K4" s="309"/>
      <c r="L4" s="310"/>
    </row>
    <row r="5" spans="1:16" ht="75.75" customHeight="1" x14ac:dyDescent="0.3">
      <c r="A5" s="183" t="s">
        <v>267</v>
      </c>
      <c r="B5" s="68" t="s">
        <v>4</v>
      </c>
      <c r="C5" s="68" t="s">
        <v>310</v>
      </c>
      <c r="D5" s="68" t="s">
        <v>356</v>
      </c>
      <c r="E5" s="68" t="s">
        <v>354</v>
      </c>
      <c r="F5" s="68" t="s">
        <v>268</v>
      </c>
      <c r="G5" s="68" t="s">
        <v>357</v>
      </c>
      <c r="H5" s="68" t="s">
        <v>355</v>
      </c>
      <c r="I5" s="68" t="s">
        <v>268</v>
      </c>
      <c r="J5" s="68" t="s">
        <v>356</v>
      </c>
      <c r="K5" s="68" t="s">
        <v>358</v>
      </c>
      <c r="L5" s="68" t="s">
        <v>268</v>
      </c>
    </row>
    <row r="6" spans="1:16" s="311" customFormat="1" ht="15" customHeight="1" x14ac:dyDescent="0.3">
      <c r="A6" s="184" t="s">
        <v>12</v>
      </c>
      <c r="B6" s="184" t="s">
        <v>13</v>
      </c>
      <c r="C6" s="70" t="s">
        <v>14</v>
      </c>
      <c r="D6" s="70" t="s">
        <v>15</v>
      </c>
      <c r="E6" s="70" t="s">
        <v>16</v>
      </c>
      <c r="F6" s="71" t="s">
        <v>17</v>
      </c>
      <c r="G6" s="114" t="s">
        <v>18</v>
      </c>
      <c r="H6" s="73" t="s">
        <v>19</v>
      </c>
      <c r="I6" s="71" t="s">
        <v>20</v>
      </c>
      <c r="J6" s="70" t="s">
        <v>21</v>
      </c>
      <c r="K6" s="73" t="s">
        <v>22</v>
      </c>
      <c r="L6" s="73" t="s">
        <v>23</v>
      </c>
    </row>
    <row r="7" spans="1:16" ht="15" customHeight="1" x14ac:dyDescent="0.25">
      <c r="A7" s="312" t="str">
        <f>IFERROR(INDEX(LE_ID,MATCH($B7,BBA_Parent_Names,0)),"")</f>
        <v/>
      </c>
      <c r="B7" s="373"/>
      <c r="C7" s="313" t="str">
        <f>IFERROR(INDEX(Applicable_Regime,MATCH($B7,BBA_Parent_Names,0)),"")</f>
        <v/>
      </c>
      <c r="D7" s="374"/>
      <c r="E7" s="374"/>
      <c r="F7" s="314" t="str">
        <f>IFERROR($D7/$E7,"")</f>
        <v/>
      </c>
      <c r="G7" s="374"/>
      <c r="H7" s="374"/>
      <c r="I7" s="314" t="str">
        <f>IFERROR($G7/$H7,"")</f>
        <v/>
      </c>
      <c r="J7" s="374"/>
      <c r="K7" s="374"/>
      <c r="L7" s="314" t="str">
        <f>IFERROR($J7/$K7,"")</f>
        <v/>
      </c>
      <c r="N7" s="315"/>
      <c r="P7" s="315"/>
    </row>
    <row r="8" spans="1:16" x14ac:dyDescent="0.25"/>
    <row r="9" spans="1:16" x14ac:dyDescent="0.25"/>
    <row r="10" spans="1:16" x14ac:dyDescent="0.25"/>
    <row r="11" spans="1:16" x14ac:dyDescent="0.25"/>
    <row r="12" spans="1:16" x14ac:dyDescent="0.25"/>
    <row r="13" spans="1:16" x14ac:dyDescent="0.25"/>
    <row r="14" spans="1:16" x14ac:dyDescent="0.25"/>
    <row r="15" spans="1:16" x14ac:dyDescent="0.25"/>
    <row r="16" spans="1:1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</sheetData>
  <sheetProtection algorithmName="SHA-512" hashValue="A6y8uen0XKSZyuTlRRfBPKBVEoQeS3od/jEluLMA7lJs01dpcuNIcSy3rZZ+0JT4+y34UHomDhQ66k6llqvoTw==" saltValue="vcra/BUSXnWLAkmas2YWbA==" spinCount="100000" sheet="1" objects="1" scenarios="1" autoFilter="0"/>
  <mergeCells count="1">
    <mergeCell ref="D2:L2"/>
  </mergeCells>
  <dataValidations count="1">
    <dataValidation type="list" allowBlank="1" showInputMessage="1" showErrorMessage="1" sqref="B7">
      <formula1>BBA_Parent_Names</formula1>
    </dataValidation>
  </dataValidations>
  <printOptions horizontalCentered="1" verticalCentered="1"/>
  <pageMargins left="0.7" right="0.7" top="0.75" bottom="0.75" header="0.3" footer="0.3"/>
  <pageSetup paperSize="5" scale="56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" id="{720A8877-29B3-4EF6-BE26-7D5E5815C30C}">
            <xm:f>VLOOKUP($B7,'II. Building Block Parents'!$C$7:$D$56,4,FALSE)="Yes"</xm:f>
            <x14:dxf>
              <fill>
                <patternFill>
                  <bgColor theme="0"/>
                </patternFill>
              </fill>
            </x14:dxf>
          </x14:cfRule>
          <xm:sqref>D7:E7 G7:H7 J7:K7</xm:sqref>
        </x14:conditionalFormatting>
        <x14:conditionalFormatting xmlns:xm="http://schemas.microsoft.com/office/excel/2006/main">
          <x14:cfRule type="expression" priority="26" id="{BE9F3050-FDF8-4A2E-B7F2-3B835113F47F}">
            <xm:f>VLOOKUP($B7,'II. Building Block Parents'!$C$7:$D$56,4,FALSE)="Yes"</xm:f>
            <x14:dxf>
              <fill>
                <patternFill>
                  <bgColor theme="0" tint="-0.14996795556505021"/>
                </patternFill>
              </fill>
            </x14:dxf>
          </x14:cfRule>
          <xm:sqref>F7:L7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3" tint="0.79998168889431442"/>
  </sheetPr>
  <dimension ref="A1:R520"/>
  <sheetViews>
    <sheetView showGridLines="0" topLeftCell="A27" zoomScale="80" zoomScaleNormal="80" zoomScaleSheetLayoutView="70" workbookViewId="0"/>
  </sheetViews>
  <sheetFormatPr defaultColWidth="7.75" defaultRowHeight="12.5" zeroHeight="1" x14ac:dyDescent="0.25"/>
  <cols>
    <col min="1" max="1" width="3.58203125" style="270" customWidth="1"/>
    <col min="2" max="2" width="24.5" style="270" bestFit="1" customWidth="1"/>
    <col min="3" max="18" width="15.58203125" style="270" customWidth="1"/>
    <col min="19" max="16384" width="7.75" style="270"/>
  </cols>
  <sheetData>
    <row r="1" spans="1:12" ht="23" x14ac:dyDescent="0.5">
      <c r="A1" s="189" t="str">
        <f>Index!A1</f>
        <v>Capital Requirements for Board-regulated Institutions Significantly Engaged in Insurance Activities</v>
      </c>
    </row>
    <row r="2" spans="1:12" ht="18" x14ac:dyDescent="0.4">
      <c r="A2" s="191"/>
      <c r="I2" s="271"/>
      <c r="J2" s="271"/>
      <c r="K2" s="271"/>
      <c r="L2" s="271"/>
    </row>
    <row r="3" spans="1:12" ht="18" x14ac:dyDescent="0.4">
      <c r="A3" s="191" t="s">
        <v>352</v>
      </c>
      <c r="I3" s="271"/>
      <c r="J3" s="271"/>
      <c r="K3" s="271"/>
      <c r="L3" s="271"/>
    </row>
    <row r="4" spans="1:12" x14ac:dyDescent="0.25">
      <c r="I4" s="271"/>
      <c r="J4" s="271"/>
      <c r="K4" s="271"/>
      <c r="L4" s="271"/>
    </row>
    <row r="5" spans="1:12" s="140" customFormat="1" ht="26" x14ac:dyDescent="0.3">
      <c r="A5" s="272"/>
      <c r="B5" s="273" t="s">
        <v>322</v>
      </c>
      <c r="C5" s="273" t="s">
        <v>120</v>
      </c>
      <c r="D5" s="273" t="s">
        <v>121</v>
      </c>
      <c r="E5" s="273" t="s">
        <v>122</v>
      </c>
      <c r="F5" s="273" t="s">
        <v>123</v>
      </c>
      <c r="G5" s="273" t="s">
        <v>124</v>
      </c>
      <c r="I5" s="143"/>
      <c r="J5" s="274"/>
      <c r="K5" s="275"/>
      <c r="L5" s="143"/>
    </row>
    <row r="6" spans="1:12" s="140" customFormat="1" ht="15" customHeight="1" x14ac:dyDescent="0.25">
      <c r="B6" s="276" t="s">
        <v>327</v>
      </c>
      <c r="C6" s="277" t="s">
        <v>33</v>
      </c>
      <c r="D6" s="277" t="s">
        <v>33</v>
      </c>
      <c r="E6" s="277" t="s">
        <v>33</v>
      </c>
      <c r="F6" s="278">
        <v>1</v>
      </c>
      <c r="G6" s="278">
        <v>0</v>
      </c>
      <c r="I6" s="143"/>
      <c r="J6" s="168"/>
      <c r="K6" s="279"/>
      <c r="L6" s="143"/>
    </row>
    <row r="7" spans="1:12" s="140" customFormat="1" ht="15" customHeight="1" x14ac:dyDescent="0.25">
      <c r="B7" s="276" t="s">
        <v>328</v>
      </c>
      <c r="C7" s="277" t="s">
        <v>33</v>
      </c>
      <c r="D7" s="277" t="s">
        <v>33</v>
      </c>
      <c r="E7" s="277" t="s">
        <v>33</v>
      </c>
      <c r="F7" s="278">
        <v>1</v>
      </c>
      <c r="G7" s="278">
        <v>0</v>
      </c>
      <c r="I7" s="143"/>
      <c r="J7" s="168"/>
      <c r="K7" s="279"/>
      <c r="L7" s="143"/>
    </row>
    <row r="8" spans="1:12" s="140" customFormat="1" ht="15" customHeight="1" x14ac:dyDescent="0.25">
      <c r="B8" s="276" t="s">
        <v>329</v>
      </c>
      <c r="C8" s="277" t="s">
        <v>33</v>
      </c>
      <c r="D8" s="277" t="s">
        <v>33</v>
      </c>
      <c r="E8" s="277" t="s">
        <v>33</v>
      </c>
      <c r="F8" s="278">
        <v>1</v>
      </c>
      <c r="G8" s="278">
        <v>0</v>
      </c>
      <c r="I8" s="143"/>
      <c r="J8" s="168"/>
      <c r="K8" s="279"/>
      <c r="L8" s="143"/>
    </row>
    <row r="9" spans="1:12" s="140" customFormat="1" ht="15" customHeight="1" x14ac:dyDescent="0.25">
      <c r="B9" s="276" t="s">
        <v>330</v>
      </c>
      <c r="C9" s="277" t="s">
        <v>33</v>
      </c>
      <c r="D9" s="277" t="s">
        <v>33</v>
      </c>
      <c r="E9" s="277" t="s">
        <v>33</v>
      </c>
      <c r="F9" s="278">
        <v>1</v>
      </c>
      <c r="G9" s="278">
        <v>0</v>
      </c>
      <c r="I9" s="143"/>
      <c r="J9" s="168"/>
      <c r="K9" s="279"/>
      <c r="L9" s="143"/>
    </row>
    <row r="10" spans="1:12" s="140" customFormat="1" ht="15" customHeight="1" x14ac:dyDescent="0.25">
      <c r="B10" s="276" t="s">
        <v>363</v>
      </c>
      <c r="C10" s="277" t="s">
        <v>33</v>
      </c>
      <c r="D10" s="277" t="s">
        <v>33</v>
      </c>
      <c r="E10" s="277" t="s">
        <v>33</v>
      </c>
      <c r="F10" s="280">
        <v>1.06E-2</v>
      </c>
      <c r="G10" s="281">
        <v>-6.3E-2</v>
      </c>
      <c r="I10" s="143"/>
      <c r="J10" s="168"/>
      <c r="K10" s="279"/>
      <c r="L10" s="143"/>
    </row>
    <row r="11" spans="1:12" s="140" customFormat="1" ht="15" customHeight="1" x14ac:dyDescent="0.25">
      <c r="B11" s="276" t="str">
        <f>'(Hidden) Input validation'!F12</f>
        <v>Solvency II SCR</v>
      </c>
      <c r="C11" s="277" t="s">
        <v>34</v>
      </c>
      <c r="D11" s="383" t="s">
        <v>34</v>
      </c>
      <c r="E11" s="176"/>
      <c r="F11" s="176"/>
      <c r="G11" s="384" t="str">
        <f t="shared" ref="G11:G23" si="0">IF($E11="Yes",0%,"")</f>
        <v/>
      </c>
      <c r="I11" s="143"/>
      <c r="J11" s="168"/>
      <c r="K11" s="279"/>
      <c r="L11" s="143"/>
    </row>
    <row r="12" spans="1:12" s="140" customFormat="1" ht="15" customHeight="1" x14ac:dyDescent="0.25">
      <c r="B12" s="282" t="str">
        <f>'(Hidden) Input validation'!F13</f>
        <v>Japan SMR</v>
      </c>
      <c r="C12" s="277" t="s">
        <v>34</v>
      </c>
      <c r="D12" s="383" t="s">
        <v>34</v>
      </c>
      <c r="E12" s="176"/>
      <c r="F12" s="176"/>
      <c r="G12" s="384" t="str">
        <f t="shared" si="0"/>
        <v/>
      </c>
      <c r="I12" s="143"/>
      <c r="J12" s="168"/>
      <c r="K12" s="283"/>
      <c r="L12" s="143"/>
    </row>
    <row r="13" spans="1:12" s="140" customFormat="1" ht="15" customHeight="1" x14ac:dyDescent="0.25">
      <c r="B13" s="276" t="str">
        <f>'(Hidden) Input validation'!F14</f>
        <v>Australia</v>
      </c>
      <c r="C13" s="277" t="s">
        <v>34</v>
      </c>
      <c r="D13" s="383" t="s">
        <v>34</v>
      </c>
      <c r="E13" s="176"/>
      <c r="F13" s="176"/>
      <c r="G13" s="384" t="str">
        <f t="shared" si="0"/>
        <v/>
      </c>
      <c r="I13" s="143"/>
      <c r="J13" s="143"/>
      <c r="K13" s="279"/>
      <c r="L13" s="143"/>
    </row>
    <row r="14" spans="1:12" s="140" customFormat="1" ht="15" customHeight="1" x14ac:dyDescent="0.25">
      <c r="B14" s="276" t="str">
        <f>'(Hidden) Input validation'!F15</f>
        <v>Bermuda</v>
      </c>
      <c r="C14" s="277" t="s">
        <v>34</v>
      </c>
      <c r="D14" s="383" t="s">
        <v>34</v>
      </c>
      <c r="E14" s="176"/>
      <c r="F14" s="176"/>
      <c r="G14" s="384" t="str">
        <f t="shared" si="0"/>
        <v/>
      </c>
      <c r="I14" s="143"/>
      <c r="J14" s="143"/>
      <c r="K14" s="143"/>
      <c r="L14" s="143"/>
    </row>
    <row r="15" spans="1:12" s="140" customFormat="1" ht="15" customHeight="1" x14ac:dyDescent="0.25">
      <c r="B15" s="284" t="str">
        <f>'(Hidden) Input validation'!F16</f>
        <v>Brazil</v>
      </c>
      <c r="C15" s="277" t="s">
        <v>34</v>
      </c>
      <c r="D15" s="383" t="s">
        <v>34</v>
      </c>
      <c r="E15" s="176"/>
      <c r="F15" s="176"/>
      <c r="G15" s="384" t="str">
        <f t="shared" si="0"/>
        <v/>
      </c>
      <c r="I15" s="143"/>
      <c r="J15" s="143"/>
      <c r="K15" s="143"/>
      <c r="L15" s="143"/>
    </row>
    <row r="16" spans="1:12" s="140" customFormat="1" ht="15" customHeight="1" x14ac:dyDescent="0.25">
      <c r="B16" s="284" t="str">
        <f>'(Hidden) Input validation'!F17</f>
        <v>Canada LICAT</v>
      </c>
      <c r="C16" s="277" t="s">
        <v>34</v>
      </c>
      <c r="D16" s="383" t="s">
        <v>34</v>
      </c>
      <c r="E16" s="176"/>
      <c r="F16" s="176"/>
      <c r="G16" s="384" t="str">
        <f t="shared" si="0"/>
        <v/>
      </c>
      <c r="I16" s="143"/>
      <c r="J16" s="143"/>
      <c r="K16" s="143"/>
      <c r="L16" s="143"/>
    </row>
    <row r="17" spans="1:18" s="140" customFormat="1" ht="15" customHeight="1" x14ac:dyDescent="0.25">
      <c r="B17" s="284" t="str">
        <f>'(Hidden) Input validation'!F18</f>
        <v>India</v>
      </c>
      <c r="C17" s="277" t="s">
        <v>34</v>
      </c>
      <c r="D17" s="383" t="s">
        <v>34</v>
      </c>
      <c r="E17" s="176"/>
      <c r="F17" s="176"/>
      <c r="G17" s="384" t="str">
        <f t="shared" si="0"/>
        <v/>
      </c>
      <c r="I17" s="143"/>
      <c r="J17" s="143"/>
      <c r="K17" s="143"/>
      <c r="L17" s="143"/>
    </row>
    <row r="18" spans="1:18" s="140" customFormat="1" ht="15" customHeight="1" x14ac:dyDescent="0.25">
      <c r="B18" s="284" t="str">
        <f>'(Hidden) Input validation'!F19</f>
        <v>Mexico</v>
      </c>
      <c r="C18" s="277" t="s">
        <v>34</v>
      </c>
      <c r="D18" s="383" t="s">
        <v>34</v>
      </c>
      <c r="E18" s="176"/>
      <c r="F18" s="176"/>
      <c r="G18" s="384" t="str">
        <f t="shared" si="0"/>
        <v/>
      </c>
      <c r="I18" s="143"/>
      <c r="J18" s="143"/>
      <c r="K18" s="143"/>
      <c r="L18" s="143"/>
    </row>
    <row r="19" spans="1:18" s="140" customFormat="1" ht="15" customHeight="1" x14ac:dyDescent="0.25">
      <c r="B19" s="284" t="str">
        <f>'(Hidden) Input validation'!F20</f>
        <v>Singapore</v>
      </c>
      <c r="C19" s="277" t="s">
        <v>34</v>
      </c>
      <c r="D19" s="383" t="s">
        <v>34</v>
      </c>
      <c r="E19" s="176"/>
      <c r="F19" s="176"/>
      <c r="G19" s="384" t="str">
        <f t="shared" si="0"/>
        <v/>
      </c>
      <c r="I19" s="143"/>
      <c r="J19" s="143"/>
      <c r="K19" s="143"/>
      <c r="L19" s="143"/>
    </row>
    <row r="20" spans="1:18" s="140" customFormat="1" ht="15" customHeight="1" x14ac:dyDescent="0.25">
      <c r="B20" s="284" t="str">
        <f>'(Hidden) Input validation'!F21</f>
        <v>South Korea</v>
      </c>
      <c r="C20" s="277" t="s">
        <v>34</v>
      </c>
      <c r="D20" s="383" t="s">
        <v>34</v>
      </c>
      <c r="E20" s="176"/>
      <c r="F20" s="176"/>
      <c r="G20" s="384" t="str">
        <f t="shared" si="0"/>
        <v/>
      </c>
      <c r="I20" s="143"/>
      <c r="J20" s="143"/>
      <c r="K20" s="143"/>
      <c r="L20" s="143"/>
    </row>
    <row r="21" spans="1:18" s="140" customFormat="1" ht="15" customHeight="1" x14ac:dyDescent="0.25">
      <c r="B21" s="284" t="str">
        <f>'(Hidden) Input validation'!F22</f>
        <v>Switzerland SST</v>
      </c>
      <c r="C21" s="285" t="s">
        <v>34</v>
      </c>
      <c r="D21" s="385" t="s">
        <v>34</v>
      </c>
      <c r="E21" s="176"/>
      <c r="F21" s="176"/>
      <c r="G21" s="384" t="str">
        <f t="shared" si="0"/>
        <v/>
      </c>
      <c r="I21" s="143"/>
      <c r="J21" s="143"/>
      <c r="K21" s="143"/>
      <c r="L21" s="143"/>
    </row>
    <row r="22" spans="1:18" s="140" customFormat="1" ht="15" customHeight="1" x14ac:dyDescent="0.25">
      <c r="B22" s="284" t="str">
        <f>'(Hidden) Input validation'!F23</f>
        <v>Other - Non-Scalar Compatible</v>
      </c>
      <c r="C22" s="285" t="s">
        <v>34</v>
      </c>
      <c r="D22" s="385" t="s">
        <v>34</v>
      </c>
      <c r="E22" s="176"/>
      <c r="F22" s="176"/>
      <c r="G22" s="384" t="str">
        <f t="shared" si="0"/>
        <v/>
      </c>
    </row>
    <row r="23" spans="1:18" s="140" customFormat="1" ht="15" customHeight="1" x14ac:dyDescent="0.25">
      <c r="B23" s="286" t="s">
        <v>126</v>
      </c>
      <c r="C23" s="287" t="s">
        <v>34</v>
      </c>
      <c r="D23" s="386" t="s">
        <v>34</v>
      </c>
      <c r="E23" s="179"/>
      <c r="F23" s="179"/>
      <c r="G23" s="387" t="str">
        <f t="shared" si="0"/>
        <v/>
      </c>
    </row>
    <row r="24" spans="1:18" s="140" customFormat="1" ht="15" customHeight="1" x14ac:dyDescent="0.25">
      <c r="A24" s="227"/>
      <c r="B24" s="227"/>
      <c r="C24" s="227"/>
      <c r="D24" s="227"/>
      <c r="F24" s="227"/>
      <c r="G24" s="227"/>
    </row>
    <row r="25" spans="1:18" s="140" customFormat="1" ht="15" customHeight="1" x14ac:dyDescent="0.25">
      <c r="A25" s="227"/>
      <c r="B25" s="227"/>
      <c r="C25" s="227"/>
      <c r="D25" s="227"/>
      <c r="F25" s="227"/>
      <c r="G25" s="227"/>
    </row>
    <row r="26" spans="1:18" s="140" customFormat="1" ht="15" customHeight="1" x14ac:dyDescent="0.3">
      <c r="A26" s="288"/>
      <c r="B26" s="289"/>
      <c r="C26" s="411" t="s">
        <v>260</v>
      </c>
      <c r="D26" s="411"/>
      <c r="E26" s="411"/>
      <c r="F26" s="411"/>
      <c r="G26" s="411"/>
      <c r="H26" s="411"/>
      <c r="I26" s="411"/>
      <c r="J26" s="411"/>
      <c r="K26" s="411"/>
      <c r="L26" s="411"/>
      <c r="M26" s="411"/>
      <c r="N26" s="411"/>
      <c r="O26" s="411"/>
      <c r="P26" s="411"/>
      <c r="Q26" s="411"/>
      <c r="R26" s="412"/>
    </row>
    <row r="27" spans="1:18" s="140" customFormat="1" ht="15" customHeight="1" x14ac:dyDescent="0.3">
      <c r="A27" s="290"/>
      <c r="B27" s="291"/>
      <c r="C27" s="409" t="s">
        <v>311</v>
      </c>
      <c r="D27" s="409"/>
      <c r="E27" s="409"/>
      <c r="F27" s="409"/>
      <c r="G27" s="409"/>
      <c r="H27" s="409"/>
      <c r="I27" s="409"/>
      <c r="J27" s="409"/>
      <c r="K27" s="409"/>
      <c r="L27" s="409"/>
      <c r="M27" s="409"/>
      <c r="N27" s="409"/>
      <c r="O27" s="409"/>
      <c r="P27" s="409"/>
      <c r="Q27" s="409"/>
      <c r="R27" s="410"/>
    </row>
    <row r="28" spans="1:18" s="140" customFormat="1" ht="30" customHeight="1" x14ac:dyDescent="0.25">
      <c r="A28" s="290"/>
      <c r="B28" s="291"/>
      <c r="C28" s="292" t="str">
        <f t="array" ref="C28:R28">TRANSPOSE($B$6:$B$21)</f>
        <v>US NAIC - Life</v>
      </c>
      <c r="D28" s="292" t="str">
        <v>US NAIC - Fraternal</v>
      </c>
      <c r="E28" s="292" t="str">
        <v>US NAIC - Property &amp; Casualty</v>
      </c>
      <c r="F28" s="292" t="str">
        <v>US NAIC - Health</v>
      </c>
      <c r="G28" s="292" t="str">
        <v>US Federal Banking Capital Rules</v>
      </c>
      <c r="H28" s="292" t="str">
        <v>Solvency II SCR</v>
      </c>
      <c r="I28" s="292" t="str">
        <v>Japan SMR</v>
      </c>
      <c r="J28" s="293" t="str">
        <v>Australia</v>
      </c>
      <c r="K28" s="293" t="str">
        <v>Bermuda</v>
      </c>
      <c r="L28" s="293" t="str">
        <v>Brazil</v>
      </c>
      <c r="M28" s="293" t="str">
        <v>Canada LICAT</v>
      </c>
      <c r="N28" s="293" t="str">
        <v>India</v>
      </c>
      <c r="O28" s="293" t="str">
        <v>Mexico</v>
      </c>
      <c r="P28" s="294" t="str">
        <v>Singapore</v>
      </c>
      <c r="Q28" s="295" t="str">
        <v>South Korea</v>
      </c>
      <c r="R28" s="296" t="str">
        <v>Switzerland SST</v>
      </c>
    </row>
    <row r="29" spans="1:18" s="140" customFormat="1" ht="15" customHeight="1" x14ac:dyDescent="0.25">
      <c r="A29" s="408" t="s">
        <v>312</v>
      </c>
      <c r="B29" s="297" t="str">
        <f>B6</f>
        <v>US NAIC - Life</v>
      </c>
      <c r="C29" s="298">
        <f>IF(ISBLANK(F6),"",F6)</f>
        <v>1</v>
      </c>
      <c r="D29" s="298">
        <f ca="1">IFERROR(1/OFFSET($C$29,COUNTA($C$28:D$28)-1,0),"")</f>
        <v>1</v>
      </c>
      <c r="E29" s="298">
        <f ca="1">IFERROR(1/OFFSET($C$29,COUNTA($C$28:E$28)-1,0),"")</f>
        <v>1</v>
      </c>
      <c r="F29" s="298">
        <f ca="1">IFERROR(1/OFFSET($C$29,COUNTA($C$28:F$28)-1,0),"")</f>
        <v>1</v>
      </c>
      <c r="G29" s="298">
        <f ca="1">IFERROR(1/OFFSET($C$29,COUNTA($C$28:G$28)-1,0),"")</f>
        <v>94.339622641509436</v>
      </c>
      <c r="H29" s="298" t="str">
        <f ca="1">IFERROR(1/OFFSET($C$29,COUNTA($C$28:H$28)-1,0),"")</f>
        <v/>
      </c>
      <c r="I29" s="298" t="str">
        <f ca="1">IFERROR(1/OFFSET($C$29,COUNTA($C$28:I$28)-1,0),"")</f>
        <v/>
      </c>
      <c r="J29" s="298" t="str">
        <f ca="1">IFERROR(1/OFFSET($C$29,COUNTA($C$28:J$28)-1,0),"")</f>
        <v/>
      </c>
      <c r="K29" s="298" t="str">
        <f ca="1">IFERROR(1/OFFSET($C$29,COUNTA($C$28:K$28)-1,0),"")</f>
        <v/>
      </c>
      <c r="L29" s="298" t="str">
        <f ca="1">IFERROR(1/OFFSET($C$29,COUNTA($C$28:L$28)-1,0),"")</f>
        <v/>
      </c>
      <c r="M29" s="298" t="str">
        <f ca="1">IFERROR(1/OFFSET($C$29,COUNTA($C$28:M$28)-1,0),"")</f>
        <v/>
      </c>
      <c r="N29" s="298" t="str">
        <f ca="1">IFERROR(1/OFFSET($C$29,COUNTA($C$28:N$28)-1,0),"")</f>
        <v/>
      </c>
      <c r="O29" s="298" t="str">
        <f ca="1">IFERROR(1/OFFSET($C$29,COUNTA($C$28:O$28)-1,0),"")</f>
        <v/>
      </c>
      <c r="P29" s="298" t="str">
        <f ca="1">IFERROR(1/OFFSET($C$29,COUNTA($C$28:P$28)-1,0),"")</f>
        <v/>
      </c>
      <c r="Q29" s="299"/>
      <c r="R29" s="299"/>
    </row>
    <row r="30" spans="1:18" s="140" customFormat="1" ht="15" customHeight="1" x14ac:dyDescent="0.25">
      <c r="A30" s="408"/>
      <c r="B30" s="297" t="str">
        <f t="shared" ref="B30:B44" si="1">B7</f>
        <v>US NAIC - Fraternal</v>
      </c>
      <c r="C30" s="298">
        <f t="shared" ref="C30:C44" si="2">IF(ISBLANK(F7),"",F7)</f>
        <v>1</v>
      </c>
      <c r="D30" s="300">
        <f t="shared" ref="D30:P30" ca="1" si="3">IFERROR($C30*D$29,"")</f>
        <v>1</v>
      </c>
      <c r="E30" s="300">
        <f t="shared" ca="1" si="3"/>
        <v>1</v>
      </c>
      <c r="F30" s="300">
        <f t="shared" ca="1" si="3"/>
        <v>1</v>
      </c>
      <c r="G30" s="300">
        <f t="shared" ca="1" si="3"/>
        <v>94.339622641509436</v>
      </c>
      <c r="H30" s="300" t="str">
        <f t="shared" ca="1" si="3"/>
        <v/>
      </c>
      <c r="I30" s="300" t="str">
        <f t="shared" ca="1" si="3"/>
        <v/>
      </c>
      <c r="J30" s="300" t="str">
        <f t="shared" ca="1" si="3"/>
        <v/>
      </c>
      <c r="K30" s="300" t="str">
        <f t="shared" ca="1" si="3"/>
        <v/>
      </c>
      <c r="L30" s="300" t="str">
        <f t="shared" ca="1" si="3"/>
        <v/>
      </c>
      <c r="M30" s="300" t="str">
        <f t="shared" ca="1" si="3"/>
        <v/>
      </c>
      <c r="N30" s="300" t="str">
        <f t="shared" ca="1" si="3"/>
        <v/>
      </c>
      <c r="O30" s="300" t="str">
        <f t="shared" ca="1" si="3"/>
        <v/>
      </c>
      <c r="P30" s="300" t="str">
        <f t="shared" ca="1" si="3"/>
        <v/>
      </c>
      <c r="Q30" s="299"/>
      <c r="R30" s="299"/>
    </row>
    <row r="31" spans="1:18" s="140" customFormat="1" ht="15" customHeight="1" x14ac:dyDescent="0.25">
      <c r="A31" s="408"/>
      <c r="B31" s="297" t="str">
        <f t="shared" si="1"/>
        <v>US NAIC - Property &amp; Casualty</v>
      </c>
      <c r="C31" s="298">
        <f t="shared" si="2"/>
        <v>1</v>
      </c>
      <c r="D31" s="300">
        <f t="shared" ref="D31:O44" ca="1" si="4">IFERROR($C31*D$29,"")</f>
        <v>1</v>
      </c>
      <c r="E31" s="300">
        <f t="shared" ca="1" si="4"/>
        <v>1</v>
      </c>
      <c r="F31" s="300">
        <f t="shared" ca="1" si="4"/>
        <v>1</v>
      </c>
      <c r="G31" s="300">
        <f t="shared" ca="1" si="4"/>
        <v>94.339622641509436</v>
      </c>
      <c r="H31" s="300" t="str">
        <f t="shared" ca="1" si="4"/>
        <v/>
      </c>
      <c r="I31" s="300" t="str">
        <f t="shared" ca="1" si="4"/>
        <v/>
      </c>
      <c r="J31" s="300" t="str">
        <f t="shared" ca="1" si="4"/>
        <v/>
      </c>
      <c r="K31" s="300" t="str">
        <f t="shared" ca="1" si="4"/>
        <v/>
      </c>
      <c r="L31" s="300" t="str">
        <f t="shared" ca="1" si="4"/>
        <v/>
      </c>
      <c r="M31" s="300" t="str">
        <f t="shared" ca="1" si="4"/>
        <v/>
      </c>
      <c r="N31" s="300" t="str">
        <f t="shared" ca="1" si="4"/>
        <v/>
      </c>
      <c r="O31" s="300" t="str">
        <f t="shared" ca="1" si="4"/>
        <v/>
      </c>
      <c r="P31" s="300"/>
      <c r="Q31" s="299"/>
      <c r="R31" s="299"/>
    </row>
    <row r="32" spans="1:18" s="140" customFormat="1" ht="15" customHeight="1" x14ac:dyDescent="0.25">
      <c r="A32" s="408"/>
      <c r="B32" s="297" t="str">
        <f t="shared" si="1"/>
        <v>US NAIC - Health</v>
      </c>
      <c r="C32" s="298">
        <f t="shared" si="2"/>
        <v>1</v>
      </c>
      <c r="D32" s="300">
        <f t="shared" ca="1" si="4"/>
        <v>1</v>
      </c>
      <c r="E32" s="300">
        <f t="shared" ca="1" si="4"/>
        <v>1</v>
      </c>
      <c r="F32" s="300">
        <f t="shared" ca="1" si="4"/>
        <v>1</v>
      </c>
      <c r="G32" s="300">
        <f t="shared" ca="1" si="4"/>
        <v>94.339622641509436</v>
      </c>
      <c r="H32" s="300" t="str">
        <f t="shared" ca="1" si="4"/>
        <v/>
      </c>
      <c r="I32" s="300" t="str">
        <f t="shared" ca="1" si="4"/>
        <v/>
      </c>
      <c r="J32" s="300" t="str">
        <f t="shared" ca="1" si="4"/>
        <v/>
      </c>
      <c r="K32" s="300" t="str">
        <f t="shared" ca="1" si="4"/>
        <v/>
      </c>
      <c r="L32" s="300" t="str">
        <f t="shared" ca="1" si="4"/>
        <v/>
      </c>
      <c r="M32" s="300" t="str">
        <f t="shared" ca="1" si="4"/>
        <v/>
      </c>
      <c r="N32" s="300" t="str">
        <f t="shared" ca="1" si="4"/>
        <v/>
      </c>
      <c r="O32" s="300" t="str">
        <f t="shared" ca="1" si="4"/>
        <v/>
      </c>
      <c r="P32" s="300"/>
      <c r="Q32" s="299"/>
      <c r="R32" s="299"/>
    </row>
    <row r="33" spans="1:18" s="140" customFormat="1" ht="15" customHeight="1" x14ac:dyDescent="0.25">
      <c r="A33" s="408"/>
      <c r="B33" s="297" t="str">
        <f t="shared" si="1"/>
        <v>US Federal Banking Capital Rules</v>
      </c>
      <c r="C33" s="298">
        <f t="shared" si="2"/>
        <v>1.06E-2</v>
      </c>
      <c r="D33" s="300">
        <f t="shared" ca="1" si="4"/>
        <v>1.06E-2</v>
      </c>
      <c r="E33" s="300">
        <f t="shared" ca="1" si="4"/>
        <v>1.06E-2</v>
      </c>
      <c r="F33" s="300">
        <f t="shared" ca="1" si="4"/>
        <v>1.06E-2</v>
      </c>
      <c r="G33" s="300">
        <f t="shared" ca="1" si="4"/>
        <v>1</v>
      </c>
      <c r="H33" s="300" t="str">
        <f t="shared" ca="1" si="4"/>
        <v/>
      </c>
      <c r="I33" s="300" t="str">
        <f t="shared" ca="1" si="4"/>
        <v/>
      </c>
      <c r="J33" s="300" t="str">
        <f t="shared" ca="1" si="4"/>
        <v/>
      </c>
      <c r="K33" s="300" t="str">
        <f t="shared" ca="1" si="4"/>
        <v/>
      </c>
      <c r="L33" s="300" t="str">
        <f t="shared" ca="1" si="4"/>
        <v/>
      </c>
      <c r="M33" s="300" t="str">
        <f t="shared" ca="1" si="4"/>
        <v/>
      </c>
      <c r="N33" s="300" t="str">
        <f t="shared" ca="1" si="4"/>
        <v/>
      </c>
      <c r="O33" s="300" t="str">
        <f t="shared" ca="1" si="4"/>
        <v/>
      </c>
      <c r="P33" s="300"/>
      <c r="Q33" s="299"/>
      <c r="R33" s="299"/>
    </row>
    <row r="34" spans="1:18" s="140" customFormat="1" ht="15" customHeight="1" x14ac:dyDescent="0.25">
      <c r="A34" s="408"/>
      <c r="B34" s="297" t="str">
        <f t="shared" si="1"/>
        <v>Solvency II SCR</v>
      </c>
      <c r="C34" s="298" t="str">
        <f t="shared" si="2"/>
        <v/>
      </c>
      <c r="D34" s="300" t="str">
        <f t="shared" ca="1" si="4"/>
        <v/>
      </c>
      <c r="E34" s="300" t="str">
        <f t="shared" ca="1" si="4"/>
        <v/>
      </c>
      <c r="F34" s="300" t="str">
        <f t="shared" ca="1" si="4"/>
        <v/>
      </c>
      <c r="G34" s="300" t="str">
        <f t="shared" ca="1" si="4"/>
        <v/>
      </c>
      <c r="H34" s="300" t="str">
        <f t="shared" ca="1" si="4"/>
        <v/>
      </c>
      <c r="I34" s="300" t="str">
        <f t="shared" ca="1" si="4"/>
        <v/>
      </c>
      <c r="J34" s="300" t="str">
        <f t="shared" ca="1" si="4"/>
        <v/>
      </c>
      <c r="K34" s="300" t="str">
        <f t="shared" ca="1" si="4"/>
        <v/>
      </c>
      <c r="L34" s="300" t="str">
        <f t="shared" ca="1" si="4"/>
        <v/>
      </c>
      <c r="M34" s="300" t="str">
        <f t="shared" ca="1" si="4"/>
        <v/>
      </c>
      <c r="N34" s="300" t="str">
        <f t="shared" ca="1" si="4"/>
        <v/>
      </c>
      <c r="O34" s="300" t="str">
        <f t="shared" ca="1" si="4"/>
        <v/>
      </c>
      <c r="P34" s="300" t="str">
        <f t="shared" ref="P34:P44" ca="1" si="5">IFERROR($C34*P$29,"")</f>
        <v/>
      </c>
      <c r="Q34" s="299"/>
      <c r="R34" s="299"/>
    </row>
    <row r="35" spans="1:18" s="140" customFormat="1" ht="15" customHeight="1" x14ac:dyDescent="0.25">
      <c r="A35" s="408"/>
      <c r="B35" s="297" t="str">
        <f t="shared" si="1"/>
        <v>Japan SMR</v>
      </c>
      <c r="C35" s="298" t="str">
        <f t="shared" si="2"/>
        <v/>
      </c>
      <c r="D35" s="300" t="str">
        <f t="shared" ca="1" si="4"/>
        <v/>
      </c>
      <c r="E35" s="300" t="str">
        <f t="shared" ca="1" si="4"/>
        <v/>
      </c>
      <c r="F35" s="300" t="str">
        <f t="shared" ca="1" si="4"/>
        <v/>
      </c>
      <c r="G35" s="300" t="str">
        <f t="shared" ca="1" si="4"/>
        <v/>
      </c>
      <c r="H35" s="300" t="str">
        <f t="shared" ca="1" si="4"/>
        <v/>
      </c>
      <c r="I35" s="300" t="str">
        <f t="shared" ca="1" si="4"/>
        <v/>
      </c>
      <c r="J35" s="300" t="str">
        <f t="shared" ca="1" si="4"/>
        <v/>
      </c>
      <c r="K35" s="300" t="str">
        <f t="shared" ca="1" si="4"/>
        <v/>
      </c>
      <c r="L35" s="300" t="str">
        <f t="shared" ca="1" si="4"/>
        <v/>
      </c>
      <c r="M35" s="300" t="str">
        <f t="shared" ca="1" si="4"/>
        <v/>
      </c>
      <c r="N35" s="300" t="str">
        <f t="shared" ca="1" si="4"/>
        <v/>
      </c>
      <c r="O35" s="300" t="str">
        <f t="shared" ca="1" si="4"/>
        <v/>
      </c>
      <c r="P35" s="300" t="str">
        <f t="shared" ca="1" si="5"/>
        <v/>
      </c>
      <c r="Q35" s="299"/>
      <c r="R35" s="299"/>
    </row>
    <row r="36" spans="1:18" s="140" customFormat="1" ht="15" customHeight="1" x14ac:dyDescent="0.25">
      <c r="A36" s="408"/>
      <c r="B36" s="297" t="str">
        <f t="shared" si="1"/>
        <v>Australia</v>
      </c>
      <c r="C36" s="298" t="str">
        <f t="shared" si="2"/>
        <v/>
      </c>
      <c r="D36" s="300" t="str">
        <f t="shared" ca="1" si="4"/>
        <v/>
      </c>
      <c r="E36" s="300" t="str">
        <f t="shared" ca="1" si="4"/>
        <v/>
      </c>
      <c r="F36" s="300" t="str">
        <f t="shared" ca="1" si="4"/>
        <v/>
      </c>
      <c r="G36" s="300" t="str">
        <f t="shared" ca="1" si="4"/>
        <v/>
      </c>
      <c r="H36" s="300" t="str">
        <f t="shared" ca="1" si="4"/>
        <v/>
      </c>
      <c r="I36" s="300" t="str">
        <f t="shared" ca="1" si="4"/>
        <v/>
      </c>
      <c r="J36" s="300" t="str">
        <f t="shared" ca="1" si="4"/>
        <v/>
      </c>
      <c r="K36" s="300" t="str">
        <f t="shared" ca="1" si="4"/>
        <v/>
      </c>
      <c r="L36" s="300" t="str">
        <f t="shared" ca="1" si="4"/>
        <v/>
      </c>
      <c r="M36" s="300" t="str">
        <f t="shared" ca="1" si="4"/>
        <v/>
      </c>
      <c r="N36" s="300" t="str">
        <f t="shared" ca="1" si="4"/>
        <v/>
      </c>
      <c r="O36" s="300" t="str">
        <f t="shared" ca="1" si="4"/>
        <v/>
      </c>
      <c r="P36" s="300" t="str">
        <f t="shared" ca="1" si="5"/>
        <v/>
      </c>
      <c r="Q36" s="299"/>
      <c r="R36" s="299"/>
    </row>
    <row r="37" spans="1:18" s="140" customFormat="1" ht="15" customHeight="1" x14ac:dyDescent="0.25">
      <c r="A37" s="408"/>
      <c r="B37" s="297" t="str">
        <f t="shared" si="1"/>
        <v>Bermuda</v>
      </c>
      <c r="C37" s="298" t="str">
        <f t="shared" si="2"/>
        <v/>
      </c>
      <c r="D37" s="300" t="str">
        <f t="shared" ca="1" si="4"/>
        <v/>
      </c>
      <c r="E37" s="300" t="str">
        <f t="shared" ca="1" si="4"/>
        <v/>
      </c>
      <c r="F37" s="300" t="str">
        <f t="shared" ca="1" si="4"/>
        <v/>
      </c>
      <c r="G37" s="300" t="str">
        <f t="shared" ca="1" si="4"/>
        <v/>
      </c>
      <c r="H37" s="300" t="str">
        <f t="shared" ca="1" si="4"/>
        <v/>
      </c>
      <c r="I37" s="300" t="str">
        <f t="shared" ca="1" si="4"/>
        <v/>
      </c>
      <c r="J37" s="300" t="str">
        <f t="shared" ca="1" si="4"/>
        <v/>
      </c>
      <c r="K37" s="300" t="str">
        <f t="shared" ca="1" si="4"/>
        <v/>
      </c>
      <c r="L37" s="300" t="str">
        <f t="shared" ca="1" si="4"/>
        <v/>
      </c>
      <c r="M37" s="300" t="str">
        <f t="shared" ca="1" si="4"/>
        <v/>
      </c>
      <c r="N37" s="300" t="str">
        <f t="shared" ca="1" si="4"/>
        <v/>
      </c>
      <c r="O37" s="300" t="str">
        <f t="shared" ca="1" si="4"/>
        <v/>
      </c>
      <c r="P37" s="300" t="str">
        <f t="shared" ca="1" si="5"/>
        <v/>
      </c>
      <c r="Q37" s="299"/>
      <c r="R37" s="299"/>
    </row>
    <row r="38" spans="1:18" s="140" customFormat="1" ht="15" customHeight="1" x14ac:dyDescent="0.25">
      <c r="A38" s="408"/>
      <c r="B38" s="297" t="str">
        <f t="shared" si="1"/>
        <v>Brazil</v>
      </c>
      <c r="C38" s="298" t="str">
        <f t="shared" si="2"/>
        <v/>
      </c>
      <c r="D38" s="300" t="str">
        <f t="shared" ca="1" si="4"/>
        <v/>
      </c>
      <c r="E38" s="300" t="str">
        <f t="shared" ca="1" si="4"/>
        <v/>
      </c>
      <c r="F38" s="300" t="str">
        <f t="shared" ca="1" si="4"/>
        <v/>
      </c>
      <c r="G38" s="300" t="str">
        <f t="shared" ca="1" si="4"/>
        <v/>
      </c>
      <c r="H38" s="300" t="str">
        <f t="shared" ca="1" si="4"/>
        <v/>
      </c>
      <c r="I38" s="300" t="str">
        <f t="shared" ca="1" si="4"/>
        <v/>
      </c>
      <c r="J38" s="300" t="str">
        <f t="shared" ca="1" si="4"/>
        <v/>
      </c>
      <c r="K38" s="300" t="str">
        <f t="shared" ca="1" si="4"/>
        <v/>
      </c>
      <c r="L38" s="300" t="str">
        <f t="shared" ca="1" si="4"/>
        <v/>
      </c>
      <c r="M38" s="300" t="str">
        <f t="shared" ca="1" si="4"/>
        <v/>
      </c>
      <c r="N38" s="300" t="str">
        <f t="shared" ca="1" si="4"/>
        <v/>
      </c>
      <c r="O38" s="300" t="str">
        <f t="shared" ca="1" si="4"/>
        <v/>
      </c>
      <c r="P38" s="300" t="str">
        <f t="shared" ca="1" si="5"/>
        <v/>
      </c>
      <c r="Q38" s="299"/>
      <c r="R38" s="299"/>
    </row>
    <row r="39" spans="1:18" s="140" customFormat="1" ht="15" customHeight="1" x14ac:dyDescent="0.25">
      <c r="A39" s="408"/>
      <c r="B39" s="297" t="str">
        <f t="shared" si="1"/>
        <v>Canada LICAT</v>
      </c>
      <c r="C39" s="298" t="str">
        <f t="shared" si="2"/>
        <v/>
      </c>
      <c r="D39" s="300" t="str">
        <f t="shared" ca="1" si="4"/>
        <v/>
      </c>
      <c r="E39" s="300" t="str">
        <f t="shared" ca="1" si="4"/>
        <v/>
      </c>
      <c r="F39" s="300" t="str">
        <f t="shared" ca="1" si="4"/>
        <v/>
      </c>
      <c r="G39" s="300" t="str">
        <f t="shared" ca="1" si="4"/>
        <v/>
      </c>
      <c r="H39" s="300" t="str">
        <f t="shared" ca="1" si="4"/>
        <v/>
      </c>
      <c r="I39" s="300" t="str">
        <f t="shared" ca="1" si="4"/>
        <v/>
      </c>
      <c r="J39" s="300" t="str">
        <f t="shared" ca="1" si="4"/>
        <v/>
      </c>
      <c r="K39" s="300" t="str">
        <f t="shared" ca="1" si="4"/>
        <v/>
      </c>
      <c r="L39" s="300" t="str">
        <f t="shared" ca="1" si="4"/>
        <v/>
      </c>
      <c r="M39" s="300" t="str">
        <f t="shared" ca="1" si="4"/>
        <v/>
      </c>
      <c r="N39" s="300" t="str">
        <f t="shared" ca="1" si="4"/>
        <v/>
      </c>
      <c r="O39" s="300" t="str">
        <f t="shared" ca="1" si="4"/>
        <v/>
      </c>
      <c r="P39" s="300" t="str">
        <f t="shared" ca="1" si="5"/>
        <v/>
      </c>
      <c r="Q39" s="299"/>
      <c r="R39" s="299"/>
    </row>
    <row r="40" spans="1:18" s="140" customFormat="1" ht="15" customHeight="1" x14ac:dyDescent="0.25">
      <c r="A40" s="408"/>
      <c r="B40" s="297" t="str">
        <f t="shared" si="1"/>
        <v>India</v>
      </c>
      <c r="C40" s="298" t="str">
        <f t="shared" si="2"/>
        <v/>
      </c>
      <c r="D40" s="300" t="str">
        <f t="shared" ca="1" si="4"/>
        <v/>
      </c>
      <c r="E40" s="300" t="str">
        <f t="shared" ca="1" si="4"/>
        <v/>
      </c>
      <c r="F40" s="300" t="str">
        <f t="shared" ca="1" si="4"/>
        <v/>
      </c>
      <c r="G40" s="300" t="str">
        <f t="shared" ca="1" si="4"/>
        <v/>
      </c>
      <c r="H40" s="300" t="str">
        <f t="shared" ca="1" si="4"/>
        <v/>
      </c>
      <c r="I40" s="300" t="str">
        <f t="shared" ca="1" si="4"/>
        <v/>
      </c>
      <c r="J40" s="300" t="str">
        <f t="shared" ca="1" si="4"/>
        <v/>
      </c>
      <c r="K40" s="300" t="str">
        <f t="shared" ca="1" si="4"/>
        <v/>
      </c>
      <c r="L40" s="300" t="str">
        <f t="shared" ca="1" si="4"/>
        <v/>
      </c>
      <c r="M40" s="300" t="str">
        <f t="shared" ca="1" si="4"/>
        <v/>
      </c>
      <c r="N40" s="300" t="str">
        <f t="shared" ca="1" si="4"/>
        <v/>
      </c>
      <c r="O40" s="300" t="str">
        <f t="shared" ca="1" si="4"/>
        <v/>
      </c>
      <c r="P40" s="300" t="str">
        <f t="shared" ca="1" si="5"/>
        <v/>
      </c>
      <c r="Q40" s="299"/>
      <c r="R40" s="299"/>
    </row>
    <row r="41" spans="1:18" s="140" customFormat="1" ht="15" customHeight="1" x14ac:dyDescent="0.25">
      <c r="A41" s="408"/>
      <c r="B41" s="297" t="str">
        <f t="shared" si="1"/>
        <v>Mexico</v>
      </c>
      <c r="C41" s="298" t="str">
        <f t="shared" si="2"/>
        <v/>
      </c>
      <c r="D41" s="300" t="str">
        <f t="shared" ca="1" si="4"/>
        <v/>
      </c>
      <c r="E41" s="300" t="str">
        <f t="shared" ca="1" si="4"/>
        <v/>
      </c>
      <c r="F41" s="300" t="str">
        <f t="shared" ca="1" si="4"/>
        <v/>
      </c>
      <c r="G41" s="300" t="str">
        <f t="shared" ca="1" si="4"/>
        <v/>
      </c>
      <c r="H41" s="300" t="str">
        <f t="shared" ca="1" si="4"/>
        <v/>
      </c>
      <c r="I41" s="300" t="str">
        <f t="shared" ca="1" si="4"/>
        <v/>
      </c>
      <c r="J41" s="300" t="str">
        <f t="shared" ca="1" si="4"/>
        <v/>
      </c>
      <c r="K41" s="300" t="str">
        <f t="shared" ca="1" si="4"/>
        <v/>
      </c>
      <c r="L41" s="300" t="str">
        <f t="shared" ca="1" si="4"/>
        <v/>
      </c>
      <c r="M41" s="300" t="str">
        <f t="shared" ca="1" si="4"/>
        <v/>
      </c>
      <c r="N41" s="300" t="str">
        <f t="shared" ca="1" si="4"/>
        <v/>
      </c>
      <c r="O41" s="300" t="str">
        <f t="shared" ca="1" si="4"/>
        <v/>
      </c>
      <c r="P41" s="300" t="str">
        <f t="shared" ca="1" si="5"/>
        <v/>
      </c>
      <c r="Q41" s="299"/>
      <c r="R41" s="299"/>
    </row>
    <row r="42" spans="1:18" s="140" customFormat="1" ht="15" customHeight="1" x14ac:dyDescent="0.25">
      <c r="A42" s="408"/>
      <c r="B42" s="297" t="str">
        <f t="shared" si="1"/>
        <v>Singapore</v>
      </c>
      <c r="C42" s="298" t="str">
        <f t="shared" si="2"/>
        <v/>
      </c>
      <c r="D42" s="300" t="str">
        <f t="shared" ca="1" si="4"/>
        <v/>
      </c>
      <c r="E42" s="300" t="str">
        <f t="shared" ca="1" si="4"/>
        <v/>
      </c>
      <c r="F42" s="300" t="str">
        <f t="shared" ca="1" si="4"/>
        <v/>
      </c>
      <c r="G42" s="300" t="str">
        <f t="shared" ca="1" si="4"/>
        <v/>
      </c>
      <c r="H42" s="300" t="str">
        <f t="shared" ca="1" si="4"/>
        <v/>
      </c>
      <c r="I42" s="300" t="str">
        <f t="shared" ca="1" si="4"/>
        <v/>
      </c>
      <c r="J42" s="300" t="str">
        <f t="shared" ca="1" si="4"/>
        <v/>
      </c>
      <c r="K42" s="300" t="str">
        <f t="shared" ca="1" si="4"/>
        <v/>
      </c>
      <c r="L42" s="300" t="str">
        <f t="shared" ca="1" si="4"/>
        <v/>
      </c>
      <c r="M42" s="300" t="str">
        <f t="shared" ca="1" si="4"/>
        <v/>
      </c>
      <c r="N42" s="300" t="str">
        <f t="shared" ca="1" si="4"/>
        <v/>
      </c>
      <c r="O42" s="300" t="str">
        <f t="shared" ca="1" si="4"/>
        <v/>
      </c>
      <c r="P42" s="300" t="str">
        <f t="shared" ca="1" si="5"/>
        <v/>
      </c>
      <c r="Q42" s="299"/>
      <c r="R42" s="299"/>
    </row>
    <row r="43" spans="1:18" s="140" customFormat="1" ht="15" customHeight="1" x14ac:dyDescent="0.25">
      <c r="A43" s="408"/>
      <c r="B43" s="297" t="str">
        <f t="shared" si="1"/>
        <v>South Korea</v>
      </c>
      <c r="C43" s="298" t="str">
        <f t="shared" si="2"/>
        <v/>
      </c>
      <c r="D43" s="300" t="str">
        <f t="shared" ca="1" si="4"/>
        <v/>
      </c>
      <c r="E43" s="300" t="str">
        <f t="shared" ca="1" si="4"/>
        <v/>
      </c>
      <c r="F43" s="300" t="str">
        <f t="shared" ca="1" si="4"/>
        <v/>
      </c>
      <c r="G43" s="300" t="str">
        <f t="shared" ca="1" si="4"/>
        <v/>
      </c>
      <c r="H43" s="300" t="str">
        <f t="shared" ca="1" si="4"/>
        <v/>
      </c>
      <c r="I43" s="300" t="str">
        <f t="shared" ca="1" si="4"/>
        <v/>
      </c>
      <c r="J43" s="300" t="str">
        <f t="shared" ca="1" si="4"/>
        <v/>
      </c>
      <c r="K43" s="300" t="str">
        <f t="shared" ca="1" si="4"/>
        <v/>
      </c>
      <c r="L43" s="300" t="str">
        <f t="shared" ca="1" si="4"/>
        <v/>
      </c>
      <c r="M43" s="300" t="str">
        <f t="shared" ca="1" si="4"/>
        <v/>
      </c>
      <c r="N43" s="300" t="str">
        <f t="shared" ca="1" si="4"/>
        <v/>
      </c>
      <c r="O43" s="300" t="str">
        <f t="shared" ca="1" si="4"/>
        <v/>
      </c>
      <c r="P43" s="300" t="str">
        <f t="shared" ca="1" si="5"/>
        <v/>
      </c>
      <c r="Q43" s="299"/>
      <c r="R43" s="299"/>
    </row>
    <row r="44" spans="1:18" s="140" customFormat="1" ht="15" customHeight="1" x14ac:dyDescent="0.25">
      <c r="A44" s="408"/>
      <c r="B44" s="297" t="str">
        <f t="shared" si="1"/>
        <v>Switzerland SST</v>
      </c>
      <c r="C44" s="298" t="str">
        <f t="shared" si="2"/>
        <v/>
      </c>
      <c r="D44" s="300" t="str">
        <f t="shared" ca="1" si="4"/>
        <v/>
      </c>
      <c r="E44" s="300" t="str">
        <f t="shared" ca="1" si="4"/>
        <v/>
      </c>
      <c r="F44" s="300" t="str">
        <f t="shared" ca="1" si="4"/>
        <v/>
      </c>
      <c r="G44" s="300" t="str">
        <f t="shared" ca="1" si="4"/>
        <v/>
      </c>
      <c r="H44" s="300" t="str">
        <f t="shared" ca="1" si="4"/>
        <v/>
      </c>
      <c r="I44" s="300" t="str">
        <f t="shared" ca="1" si="4"/>
        <v/>
      </c>
      <c r="J44" s="300" t="str">
        <f t="shared" ca="1" si="4"/>
        <v/>
      </c>
      <c r="K44" s="300" t="str">
        <f t="shared" ca="1" si="4"/>
        <v/>
      </c>
      <c r="L44" s="300" t="str">
        <f t="shared" ca="1" si="4"/>
        <v/>
      </c>
      <c r="M44" s="300" t="str">
        <f t="shared" ca="1" si="4"/>
        <v/>
      </c>
      <c r="N44" s="300" t="str">
        <f t="shared" ca="1" si="4"/>
        <v/>
      </c>
      <c r="O44" s="300" t="str">
        <f t="shared" ca="1" si="4"/>
        <v/>
      </c>
      <c r="P44" s="300" t="str">
        <f t="shared" ca="1" si="5"/>
        <v/>
      </c>
      <c r="Q44" s="299"/>
      <c r="R44" s="299"/>
    </row>
    <row r="45" spans="1:18" s="140" customFormat="1" ht="15" customHeight="1" x14ac:dyDescent="0.25">
      <c r="A45" s="301"/>
      <c r="B45" s="302"/>
      <c r="C45" s="303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5"/>
      <c r="Q45" s="306"/>
      <c r="R45" s="182"/>
    </row>
    <row r="46" spans="1:18" s="140" customFormat="1" ht="15" customHeight="1" x14ac:dyDescent="0.25">
      <c r="B46" s="227"/>
    </row>
    <row r="47" spans="1:18" s="140" customFormat="1" ht="15" customHeight="1" x14ac:dyDescent="0.3">
      <c r="A47" s="288"/>
      <c r="B47" s="289"/>
      <c r="C47" s="411" t="s">
        <v>261</v>
      </c>
      <c r="D47" s="411"/>
      <c r="E47" s="411"/>
      <c r="F47" s="411"/>
      <c r="G47" s="411"/>
      <c r="H47" s="411"/>
      <c r="I47" s="411"/>
      <c r="J47" s="411"/>
      <c r="K47" s="411"/>
      <c r="L47" s="411"/>
      <c r="M47" s="411"/>
      <c r="N47" s="411"/>
      <c r="O47" s="411"/>
      <c r="P47" s="411"/>
      <c r="Q47" s="411"/>
      <c r="R47" s="412"/>
    </row>
    <row r="48" spans="1:18" s="140" customFormat="1" ht="15" customHeight="1" x14ac:dyDescent="0.3">
      <c r="A48" s="290"/>
      <c r="B48" s="291"/>
      <c r="C48" s="409" t="s">
        <v>311</v>
      </c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10"/>
    </row>
    <row r="49" spans="1:18" s="140" customFormat="1" ht="15" customHeight="1" x14ac:dyDescent="0.25">
      <c r="A49" s="290"/>
      <c r="B49" s="291"/>
      <c r="C49" s="292" t="str">
        <f>C28</f>
        <v>US NAIC - Life</v>
      </c>
      <c r="D49" s="292" t="str">
        <f t="shared" ref="D49:R49" si="6">D28</f>
        <v>US NAIC - Fraternal</v>
      </c>
      <c r="E49" s="292" t="str">
        <f t="shared" si="6"/>
        <v>US NAIC - Property &amp; Casualty</v>
      </c>
      <c r="F49" s="292" t="str">
        <f t="shared" si="6"/>
        <v>US NAIC - Health</v>
      </c>
      <c r="G49" s="292" t="str">
        <f t="shared" si="6"/>
        <v>US Federal Banking Capital Rules</v>
      </c>
      <c r="H49" s="292" t="str">
        <f t="shared" si="6"/>
        <v>Solvency II SCR</v>
      </c>
      <c r="I49" s="292" t="str">
        <f t="shared" si="6"/>
        <v>Japan SMR</v>
      </c>
      <c r="J49" s="293" t="str">
        <f t="shared" si="6"/>
        <v>Australia</v>
      </c>
      <c r="K49" s="293" t="str">
        <f t="shared" si="6"/>
        <v>Bermuda</v>
      </c>
      <c r="L49" s="293" t="str">
        <f t="shared" si="6"/>
        <v>Brazil</v>
      </c>
      <c r="M49" s="293" t="str">
        <f t="shared" si="6"/>
        <v>Canada LICAT</v>
      </c>
      <c r="N49" s="293" t="str">
        <f t="shared" si="6"/>
        <v>India</v>
      </c>
      <c r="O49" s="293" t="str">
        <f t="shared" si="6"/>
        <v>Mexico</v>
      </c>
      <c r="P49" s="294" t="str">
        <f t="shared" si="6"/>
        <v>Singapore</v>
      </c>
      <c r="Q49" s="295" t="str">
        <f t="shared" si="6"/>
        <v>South Korea</v>
      </c>
      <c r="R49" s="296" t="str">
        <f t="shared" si="6"/>
        <v>Switzerland SST</v>
      </c>
    </row>
    <row r="50" spans="1:18" s="140" customFormat="1" ht="15" customHeight="1" x14ac:dyDescent="0.25">
      <c r="A50" s="408" t="s">
        <v>312</v>
      </c>
      <c r="B50" s="297" t="str">
        <f>B29</f>
        <v>US NAIC - Life</v>
      </c>
      <c r="C50" s="298">
        <f>IF(ISBLANK(G6),"",G6)</f>
        <v>0</v>
      </c>
      <c r="D50" s="298">
        <f ca="1">IFERROR(-OFFSET($C$50,COUNTA($C$28:D$28)-1,0)/OFFSET($C$29,COUNTA($C$28:D$28)-1,0),"")</f>
        <v>0</v>
      </c>
      <c r="E50" s="298">
        <f ca="1">IFERROR(-OFFSET($C$50,COUNTA($C$28:E$28)-1,0)/OFFSET($C$29,COUNTA($C$28:E$28)-1,0),"")</f>
        <v>0</v>
      </c>
      <c r="F50" s="298">
        <f ca="1">IFERROR(-OFFSET($C$50,COUNTA($C$28:F$28)-1,0)/OFFSET($C$29,COUNTA($C$28:F$28)-1,0),"")</f>
        <v>0</v>
      </c>
      <c r="G50" s="298">
        <f ca="1">IFERROR(-OFFSET($C$50,COUNTA($C$28:G$28)-1,0)/OFFSET($C$29,COUNTA($C$28:G$28)-1,0),"")</f>
        <v>5.9433962264150946</v>
      </c>
      <c r="H50" s="298" t="str">
        <f ca="1">IFERROR(-OFFSET($C$50,COUNTA($C$28:H$28)-1,0)/OFFSET($C$29,COUNTA($C$28:H$28)-1,0),"")</f>
        <v/>
      </c>
      <c r="I50" s="298" t="str">
        <f ca="1">IFERROR(-OFFSET($C$50,COUNTA($C$28:I$28)-1,0)/OFFSET($C$29,COUNTA($C$28:I$28)-1,0),"")</f>
        <v/>
      </c>
      <c r="J50" s="298" t="str">
        <f ca="1">IFERROR(-OFFSET($C$50,COUNTA($C$28:J$28)-1,0)/OFFSET($C$29,COUNTA($C$28:J$28)-1,0),"")</f>
        <v/>
      </c>
      <c r="K50" s="298" t="str">
        <f ca="1">IFERROR(-OFFSET($C$50,COUNTA($C$28:K$28)-1,0)/OFFSET($C$29,COUNTA($C$28:K$28)-1,0),"")</f>
        <v/>
      </c>
      <c r="L50" s="298" t="str">
        <f ca="1">IFERROR(-OFFSET($C$50,COUNTA($C$28:L$28)-1,0)/OFFSET($C$29,COUNTA($C$28:L$28)-1,0),"")</f>
        <v/>
      </c>
      <c r="M50" s="298" t="str">
        <f ca="1">IFERROR(-OFFSET($C$50,COUNTA($C$28:M$28)-1,0)/OFFSET($C$29,COUNTA($C$28:M$28)-1,0),"")</f>
        <v/>
      </c>
      <c r="N50" s="298" t="str">
        <f ca="1">IFERROR(-OFFSET($C$50,COUNTA($C$28:N$28)-1,0)/OFFSET($C$29,COUNTA($C$28:N$28)-1,0),"")</f>
        <v/>
      </c>
      <c r="O50" s="298" t="str">
        <f ca="1">IFERROR(-OFFSET($C$50,COUNTA($C$28:O$28)-1,0)/OFFSET($C$29,COUNTA($C$28:O$28)-1,0),"")</f>
        <v/>
      </c>
      <c r="P50" s="298" t="str">
        <f ca="1">IFERROR(-OFFSET($C$50,COUNTA($C$28:P$28)-1,0)/OFFSET($C$29,COUNTA($C$28:P$28)-1,0),"")</f>
        <v/>
      </c>
      <c r="Q50" s="298" t="str">
        <f ca="1">IFERROR(-OFFSET($C$50,COUNTA($C$28:Q$28)-1,0)/OFFSET($C$29,COUNTA($C$28:Q$28)-1,0),"")</f>
        <v/>
      </c>
      <c r="R50" s="298" t="str">
        <f ca="1">IFERROR(-OFFSET($C$50,COUNTA($C$28:R$28)-1,0)/OFFSET($C$29,COUNTA($C$28:R$28)-1,0),"")</f>
        <v/>
      </c>
    </row>
    <row r="51" spans="1:18" s="140" customFormat="1" ht="15" customHeight="1" x14ac:dyDescent="0.25">
      <c r="A51" s="408"/>
      <c r="B51" s="297" t="str">
        <f t="shared" ref="B51:B65" si="7">B30</f>
        <v>US NAIC - Fraternal</v>
      </c>
      <c r="C51" s="298">
        <f t="shared" ref="C51:C65" si="8">IF(ISBLANK(G7),"",G7)</f>
        <v>0</v>
      </c>
      <c r="D51" s="300">
        <f ca="1">IFERROR($C51+D$50/OFFSET($C$29,0,COUNTA($B$50:$B51)-1),"")</f>
        <v>0</v>
      </c>
      <c r="E51" s="300">
        <f ca="1">IFERROR($C51+E$50/OFFSET($C$29,0,COUNTA($B$50:$B51)-1),"")</f>
        <v>0</v>
      </c>
      <c r="F51" s="300">
        <f ca="1">IFERROR($C51+F$50/OFFSET($C$29,0,COUNTA($B$50:$B51)-1),"")</f>
        <v>0</v>
      </c>
      <c r="G51" s="300">
        <f ca="1">IFERROR($C51+G$50/OFFSET($C$29,0,COUNTA($B$50:$B51)-1),"")</f>
        <v>5.9433962264150946</v>
      </c>
      <c r="H51" s="300" t="str">
        <f ca="1">IFERROR($C51+H$50/OFFSET($C$29,0,COUNTA($B$50:$B51)-1),"")</f>
        <v/>
      </c>
      <c r="I51" s="300" t="str">
        <f ca="1">IFERROR($C51+I$50/OFFSET($C$29,0,COUNTA($B$50:$B51)-1),"")</f>
        <v/>
      </c>
      <c r="J51" s="300" t="str">
        <f ca="1">IFERROR($C51+J$50/OFFSET($C$29,0,COUNTA($B$50:$B51)-1),"")</f>
        <v/>
      </c>
      <c r="K51" s="300" t="str">
        <f ca="1">IFERROR($C51+K$50/OFFSET($C$29,0,COUNTA($B$50:$B51)-1),"")</f>
        <v/>
      </c>
      <c r="L51" s="300" t="str">
        <f ca="1">IFERROR($C51+L$50/OFFSET($C$29,0,COUNTA($B$50:$B51)-1),"")</f>
        <v/>
      </c>
      <c r="M51" s="300" t="str">
        <f ca="1">IFERROR($C51+M$50/OFFSET($C$29,0,COUNTA($B$50:$B51)-1),"")</f>
        <v/>
      </c>
      <c r="N51" s="300" t="str">
        <f ca="1">IFERROR($C51+N$50/OFFSET($C$29,0,COUNTA($B$50:$B51)-1),"")</f>
        <v/>
      </c>
      <c r="O51" s="300" t="str">
        <f ca="1">IFERROR($C51+O$50/OFFSET($C$29,0,COUNTA($B$50:$B51)-1),"")</f>
        <v/>
      </c>
      <c r="P51" s="300" t="str">
        <f ca="1">IFERROR($C51+P$50/OFFSET($C$29,0,COUNTA($B$50:$B51)-1),"")</f>
        <v/>
      </c>
      <c r="Q51" s="300" t="str">
        <f ca="1">IFERROR($C51+Q$50/OFFSET($C$29,0,COUNTA($B$50:$B51)-1),"")</f>
        <v/>
      </c>
      <c r="R51" s="300" t="str">
        <f ca="1">IFERROR($C51+R$50/OFFSET($C$29,0,COUNTA($B$50:$B51)-1),"")</f>
        <v/>
      </c>
    </row>
    <row r="52" spans="1:18" s="140" customFormat="1" ht="15" customHeight="1" x14ac:dyDescent="0.25">
      <c r="A52" s="408"/>
      <c r="B52" s="297" t="str">
        <f t="shared" si="7"/>
        <v>US NAIC - Property &amp; Casualty</v>
      </c>
      <c r="C52" s="298">
        <f t="shared" si="8"/>
        <v>0</v>
      </c>
      <c r="D52" s="300">
        <f ca="1">IFERROR($C52+D$50/OFFSET($C$29,0,COUNTA($B$50:$B52)-1),"")</f>
        <v>0</v>
      </c>
      <c r="E52" s="300">
        <f ca="1">IFERROR($C52+E$50/OFFSET($C$29,0,COUNTA($B$50:$B52)-1),"")</f>
        <v>0</v>
      </c>
      <c r="F52" s="300">
        <f ca="1">IFERROR($C52+F$50/OFFSET($C$29,0,COUNTA($B$50:$B52)-1),"")</f>
        <v>0</v>
      </c>
      <c r="G52" s="300">
        <f ca="1">IFERROR($C52+G$50/OFFSET($C$29,0,COUNTA($B$50:$B52)-1),"")</f>
        <v>5.9433962264150946</v>
      </c>
      <c r="H52" s="300" t="str">
        <f ca="1">IFERROR($C52+H$50/OFFSET($C$29,0,COUNTA($B$50:$B52)-1),"")</f>
        <v/>
      </c>
      <c r="I52" s="300" t="str">
        <f ca="1">IFERROR($C52+I$50/OFFSET($C$29,0,COUNTA($B$50:$B52)-1),"")</f>
        <v/>
      </c>
      <c r="J52" s="300" t="str">
        <f ca="1">IFERROR($C52+J$50/OFFSET($C$29,0,COUNTA($B$50:$B52)-1),"")</f>
        <v/>
      </c>
      <c r="K52" s="300" t="str">
        <f ca="1">IFERROR($C52+K$50/OFFSET($C$29,0,COUNTA($B$50:$B52)-1),"")</f>
        <v/>
      </c>
      <c r="L52" s="300" t="str">
        <f ca="1">IFERROR($C52+L$50/OFFSET($C$29,0,COUNTA($B$50:$B52)-1),"")</f>
        <v/>
      </c>
      <c r="M52" s="300" t="str">
        <f ca="1">IFERROR($C52+M$50/OFFSET($C$29,0,COUNTA($B$50:$B52)-1),"")</f>
        <v/>
      </c>
      <c r="N52" s="300" t="str">
        <f ca="1">IFERROR($C52+N$50/OFFSET($C$29,0,COUNTA($B$50:$B52)-1),"")</f>
        <v/>
      </c>
      <c r="O52" s="300" t="str">
        <f ca="1">IFERROR($C52+O$50/OFFSET($C$29,0,COUNTA($B$50:$B52)-1),"")</f>
        <v/>
      </c>
      <c r="P52" s="300" t="str">
        <f ca="1">IFERROR($C52+P$50/OFFSET($C$29,0,COUNTA($B$50:$B52)-1),"")</f>
        <v/>
      </c>
      <c r="Q52" s="300" t="str">
        <f ca="1">IFERROR($C52+Q$50/OFFSET($C$29,0,COUNTA($B$50:$B52)-1),"")</f>
        <v/>
      </c>
      <c r="R52" s="300" t="str">
        <f ca="1">IFERROR($C52+R$50/OFFSET($C$29,0,COUNTA($B$50:$B52)-1),"")</f>
        <v/>
      </c>
    </row>
    <row r="53" spans="1:18" s="140" customFormat="1" ht="15" customHeight="1" x14ac:dyDescent="0.25">
      <c r="A53" s="408"/>
      <c r="B53" s="297" t="str">
        <f t="shared" si="7"/>
        <v>US NAIC - Health</v>
      </c>
      <c r="C53" s="298">
        <f t="shared" si="8"/>
        <v>0</v>
      </c>
      <c r="D53" s="300">
        <f ca="1">IFERROR($C53+D$50/OFFSET($C$29,0,COUNTA($B$50:$B53)-1),"")</f>
        <v>0</v>
      </c>
      <c r="E53" s="300">
        <f ca="1">IFERROR($C53+E$50/OFFSET($C$29,0,COUNTA($B$50:$B53)-1),"")</f>
        <v>0</v>
      </c>
      <c r="F53" s="300">
        <f ca="1">IFERROR($C53+F$50/OFFSET($C$29,0,COUNTA($B$50:$B53)-1),"")</f>
        <v>0</v>
      </c>
      <c r="G53" s="300">
        <f ca="1">IFERROR($C53+G$50/OFFSET($C$29,0,COUNTA($B$50:$B53)-1),"")</f>
        <v>5.9433962264150946</v>
      </c>
      <c r="H53" s="300" t="str">
        <f ca="1">IFERROR($C53+H$50/OFFSET($C$29,0,COUNTA($B$50:$B53)-1),"")</f>
        <v/>
      </c>
      <c r="I53" s="300" t="str">
        <f ca="1">IFERROR($C53+I$50/OFFSET($C$29,0,COUNTA($B$50:$B53)-1),"")</f>
        <v/>
      </c>
      <c r="J53" s="300" t="str">
        <f ca="1">IFERROR($C53+J$50/OFFSET($C$29,0,COUNTA($B$50:$B53)-1),"")</f>
        <v/>
      </c>
      <c r="K53" s="300" t="str">
        <f ca="1">IFERROR($C53+K$50/OFFSET($C$29,0,COUNTA($B$50:$B53)-1),"")</f>
        <v/>
      </c>
      <c r="L53" s="300" t="str">
        <f ca="1">IFERROR($C53+L$50/OFFSET($C$29,0,COUNTA($B$50:$B53)-1),"")</f>
        <v/>
      </c>
      <c r="M53" s="300" t="str">
        <f ca="1">IFERROR($C53+M$50/OFFSET($C$29,0,COUNTA($B$50:$B53)-1),"")</f>
        <v/>
      </c>
      <c r="N53" s="300" t="str">
        <f ca="1">IFERROR($C53+N$50/OFFSET($C$29,0,COUNTA($B$50:$B53)-1),"")</f>
        <v/>
      </c>
      <c r="O53" s="300" t="str">
        <f ca="1">IFERROR($C53+O$50/OFFSET($C$29,0,COUNTA($B$50:$B53)-1),"")</f>
        <v/>
      </c>
      <c r="P53" s="300" t="str">
        <f ca="1">IFERROR($C53+P$50/OFFSET($C$29,0,COUNTA($B$50:$B53)-1),"")</f>
        <v/>
      </c>
      <c r="Q53" s="300" t="str">
        <f ca="1">IFERROR($C53+Q$50/OFFSET($C$29,0,COUNTA($B$50:$B53)-1),"")</f>
        <v/>
      </c>
      <c r="R53" s="300" t="str">
        <f ca="1">IFERROR($C53+R$50/OFFSET($C$29,0,COUNTA($B$50:$B53)-1),"")</f>
        <v/>
      </c>
    </row>
    <row r="54" spans="1:18" s="140" customFormat="1" ht="15" customHeight="1" x14ac:dyDescent="0.25">
      <c r="A54" s="408"/>
      <c r="B54" s="297" t="str">
        <f t="shared" si="7"/>
        <v>US Federal Banking Capital Rules</v>
      </c>
      <c r="C54" s="298">
        <f t="shared" si="8"/>
        <v>-6.3E-2</v>
      </c>
      <c r="D54" s="300">
        <f ca="1">IFERROR($C54+D$50/OFFSET($C$29,0,COUNTA($B$50:$B54)-1),"")</f>
        <v>-6.3E-2</v>
      </c>
      <c r="E54" s="300">
        <f ca="1">IFERROR($C54+E$50/OFFSET($C$29,0,COUNTA($B$50:$B54)-1),"")</f>
        <v>-6.3E-2</v>
      </c>
      <c r="F54" s="300">
        <f ca="1">IFERROR($C54+F$50/OFFSET($C$29,0,COUNTA($B$50:$B54)-1),"")</f>
        <v>-6.3E-2</v>
      </c>
      <c r="G54" s="300">
        <f ca="1">IFERROR($C54+G$50/OFFSET($C$29,0,COUNTA($B$50:$B54)-1),"")</f>
        <v>0</v>
      </c>
      <c r="H54" s="300" t="str">
        <f ca="1">IFERROR($C54+H$50/OFFSET($C$29,0,COUNTA($B$50:$B54)-1),"")</f>
        <v/>
      </c>
      <c r="I54" s="300" t="str">
        <f ca="1">IFERROR($C54+I$50/OFFSET($C$29,0,COUNTA($B$50:$B54)-1),"")</f>
        <v/>
      </c>
      <c r="J54" s="300" t="str">
        <f ca="1">IFERROR($C54+J$50/OFFSET($C$29,0,COUNTA($B$50:$B54)-1),"")</f>
        <v/>
      </c>
      <c r="K54" s="300" t="str">
        <f ca="1">IFERROR($C54+K$50/OFFSET($C$29,0,COUNTA($B$50:$B54)-1),"")</f>
        <v/>
      </c>
      <c r="L54" s="300" t="str">
        <f ca="1">IFERROR($C54+L$50/OFFSET($C$29,0,COUNTA($B$50:$B54)-1),"")</f>
        <v/>
      </c>
      <c r="M54" s="300" t="str">
        <f ca="1">IFERROR($C54+M$50/OFFSET($C$29,0,COUNTA($B$50:$B54)-1),"")</f>
        <v/>
      </c>
      <c r="N54" s="300" t="str">
        <f ca="1">IFERROR($C54+N$50/OFFSET($C$29,0,COUNTA($B$50:$B54)-1),"")</f>
        <v/>
      </c>
      <c r="O54" s="300" t="str">
        <f ca="1">IFERROR($C54+O$50/OFFSET($C$29,0,COUNTA($B$50:$B54)-1),"")</f>
        <v/>
      </c>
      <c r="P54" s="300" t="str">
        <f ca="1">IFERROR($C54+P$50/OFFSET($C$29,0,COUNTA($B$50:$B54)-1),"")</f>
        <v/>
      </c>
      <c r="Q54" s="300" t="str">
        <f ca="1">IFERROR($C54+Q$50/OFFSET($C$29,0,COUNTA($B$50:$B54)-1),"")</f>
        <v/>
      </c>
      <c r="R54" s="300" t="str">
        <f ca="1">IFERROR($C54+R$50/OFFSET($C$29,0,COUNTA($B$50:$B54)-1),"")</f>
        <v/>
      </c>
    </row>
    <row r="55" spans="1:18" s="140" customFormat="1" ht="15" customHeight="1" x14ac:dyDescent="0.25">
      <c r="A55" s="408"/>
      <c r="B55" s="297" t="str">
        <f t="shared" si="7"/>
        <v>Solvency II SCR</v>
      </c>
      <c r="C55" s="298" t="str">
        <f t="shared" si="8"/>
        <v/>
      </c>
      <c r="D55" s="300" t="str">
        <f ca="1">IFERROR($C55+D$50/OFFSET($C$29,0,COUNTA($B$50:$B55)-1),"")</f>
        <v/>
      </c>
      <c r="E55" s="300" t="str">
        <f ca="1">IFERROR($C55+E$50/OFFSET($C$29,0,COUNTA($B$50:$B55)-1),"")</f>
        <v/>
      </c>
      <c r="F55" s="300" t="str">
        <f ca="1">IFERROR($C55+F$50/OFFSET($C$29,0,COUNTA($B$50:$B55)-1),"")</f>
        <v/>
      </c>
      <c r="G55" s="300" t="str">
        <f ca="1">IFERROR($C55+G$50/OFFSET($C$29,0,COUNTA($B$50:$B55)-1),"")</f>
        <v/>
      </c>
      <c r="H55" s="300" t="str">
        <f ca="1">IFERROR($C55+H$50/OFFSET($C$29,0,COUNTA($B$50:$B55)-1),"")</f>
        <v/>
      </c>
      <c r="I55" s="300" t="str">
        <f ca="1">IFERROR($C55+I$50/OFFSET($C$29,0,COUNTA($B$50:$B55)-1),"")</f>
        <v/>
      </c>
      <c r="J55" s="300" t="str">
        <f ca="1">IFERROR($C55+J$50/OFFSET($C$29,0,COUNTA($B$50:$B55)-1),"")</f>
        <v/>
      </c>
      <c r="K55" s="300" t="str">
        <f ca="1">IFERROR($C55+K$50/OFFSET($C$29,0,COUNTA($B$50:$B55)-1),"")</f>
        <v/>
      </c>
      <c r="L55" s="300" t="str">
        <f ca="1">IFERROR($C55+L$50/OFFSET($C$29,0,COUNTA($B$50:$B55)-1),"")</f>
        <v/>
      </c>
      <c r="M55" s="300" t="str">
        <f ca="1">IFERROR($C55+M$50/OFFSET($C$29,0,COUNTA($B$50:$B55)-1),"")</f>
        <v/>
      </c>
      <c r="N55" s="300" t="str">
        <f ca="1">IFERROR($C55+N$50/OFFSET($C$29,0,COUNTA($B$50:$B55)-1),"")</f>
        <v/>
      </c>
      <c r="O55" s="300" t="str">
        <f ca="1">IFERROR($C55+O$50/OFFSET($C$29,0,COUNTA($B$50:$B55)-1),"")</f>
        <v/>
      </c>
      <c r="P55" s="300" t="str">
        <f ca="1">IFERROR($C55+P$50/OFFSET($C$29,0,COUNTA($B$50:$B55)-1),"")</f>
        <v/>
      </c>
      <c r="Q55" s="300" t="str">
        <f ca="1">IFERROR($C55+Q$50/OFFSET($C$29,0,COUNTA($B$50:$B55)-1),"")</f>
        <v/>
      </c>
      <c r="R55" s="300" t="str">
        <f ca="1">IFERROR($C55+R$50/OFFSET($C$29,0,COUNTA($B$50:$B55)-1),"")</f>
        <v/>
      </c>
    </row>
    <row r="56" spans="1:18" s="140" customFormat="1" ht="15" customHeight="1" x14ac:dyDescent="0.25">
      <c r="A56" s="408"/>
      <c r="B56" s="297" t="str">
        <f t="shared" si="7"/>
        <v>Japan SMR</v>
      </c>
      <c r="C56" s="298" t="str">
        <f t="shared" si="8"/>
        <v/>
      </c>
      <c r="D56" s="300" t="str">
        <f ca="1">IFERROR($C56+D$50/OFFSET($C$29,0,COUNTA($B$50:$B56)-1),"")</f>
        <v/>
      </c>
      <c r="E56" s="300" t="str">
        <f ca="1">IFERROR($C56+E$50/OFFSET($C$29,0,COUNTA($B$50:$B56)-1),"")</f>
        <v/>
      </c>
      <c r="F56" s="300" t="str">
        <f ca="1">IFERROR($C56+F$50/OFFSET($C$29,0,COUNTA($B$50:$B56)-1),"")</f>
        <v/>
      </c>
      <c r="G56" s="300" t="str">
        <f ca="1">IFERROR($C56+G$50/OFFSET($C$29,0,COUNTA($B$50:$B56)-1),"")</f>
        <v/>
      </c>
      <c r="H56" s="300" t="str">
        <f ca="1">IFERROR($C56+H$50/OFFSET($C$29,0,COUNTA($B$50:$B56)-1),"")</f>
        <v/>
      </c>
      <c r="I56" s="300" t="str">
        <f ca="1">IFERROR($C56+I$50/OFFSET($C$29,0,COUNTA($B$50:$B56)-1),"")</f>
        <v/>
      </c>
      <c r="J56" s="300" t="str">
        <f ca="1">IFERROR($C56+J$50/OFFSET($C$29,0,COUNTA($B$50:$B56)-1),"")</f>
        <v/>
      </c>
      <c r="K56" s="300" t="str">
        <f ca="1">IFERROR($C56+K$50/OFFSET($C$29,0,COUNTA($B$50:$B56)-1),"")</f>
        <v/>
      </c>
      <c r="L56" s="300" t="str">
        <f ca="1">IFERROR($C56+L$50/OFFSET($C$29,0,COUNTA($B$50:$B56)-1),"")</f>
        <v/>
      </c>
      <c r="M56" s="300" t="str">
        <f ca="1">IFERROR($C56+M$50/OFFSET($C$29,0,COUNTA($B$50:$B56)-1),"")</f>
        <v/>
      </c>
      <c r="N56" s="300" t="str">
        <f ca="1">IFERROR($C56+N$50/OFFSET($C$29,0,COUNTA($B$50:$B56)-1),"")</f>
        <v/>
      </c>
      <c r="O56" s="300" t="str">
        <f ca="1">IFERROR($C56+O$50/OFFSET($C$29,0,COUNTA($B$50:$B56)-1),"")</f>
        <v/>
      </c>
      <c r="P56" s="300" t="str">
        <f ca="1">IFERROR($C56+P$50/OFFSET($C$29,0,COUNTA($B$50:$B56)-1),"")</f>
        <v/>
      </c>
      <c r="Q56" s="300" t="str">
        <f ca="1">IFERROR($C56+Q$50/OFFSET($C$29,0,COUNTA($B$50:$B56)-1),"")</f>
        <v/>
      </c>
      <c r="R56" s="300" t="str">
        <f ca="1">IFERROR($C56+R$50/OFFSET($C$29,0,COUNTA($B$50:$B56)-1),"")</f>
        <v/>
      </c>
    </row>
    <row r="57" spans="1:18" s="140" customFormat="1" ht="15" customHeight="1" x14ac:dyDescent="0.25">
      <c r="A57" s="408"/>
      <c r="B57" s="297" t="str">
        <f t="shared" si="7"/>
        <v>Australia</v>
      </c>
      <c r="C57" s="298" t="str">
        <f t="shared" si="8"/>
        <v/>
      </c>
      <c r="D57" s="300" t="str">
        <f ca="1">IFERROR($C57+D$50/OFFSET($C$29,0,COUNTA($B$50:$B57)-1),"")</f>
        <v/>
      </c>
      <c r="E57" s="300" t="str">
        <f ca="1">IFERROR($C57+E$50/OFFSET($C$29,0,COUNTA($B$50:$B57)-1),"")</f>
        <v/>
      </c>
      <c r="F57" s="300" t="str">
        <f ca="1">IFERROR($C57+F$50/OFFSET($C$29,0,COUNTA($B$50:$B57)-1),"")</f>
        <v/>
      </c>
      <c r="G57" s="300" t="str">
        <f ca="1">IFERROR($C57+G$50/OFFSET($C$29,0,COUNTA($B$50:$B57)-1),"")</f>
        <v/>
      </c>
      <c r="H57" s="300" t="str">
        <f ca="1">IFERROR($C57+H$50/OFFSET($C$29,0,COUNTA($B$50:$B57)-1),"")</f>
        <v/>
      </c>
      <c r="I57" s="300" t="str">
        <f ca="1">IFERROR($C57+I$50/OFFSET($C$29,0,COUNTA($B$50:$B57)-1),"")</f>
        <v/>
      </c>
      <c r="J57" s="300" t="str">
        <f ca="1">IFERROR($C57+J$50/OFFSET($C$29,0,COUNTA($B$50:$B57)-1),"")</f>
        <v/>
      </c>
      <c r="K57" s="300" t="str">
        <f ca="1">IFERROR($C57+K$50/OFFSET($C$29,0,COUNTA($B$50:$B57)-1),"")</f>
        <v/>
      </c>
      <c r="L57" s="300" t="str">
        <f ca="1">IFERROR($C57+L$50/OFFSET($C$29,0,COUNTA($B$50:$B57)-1),"")</f>
        <v/>
      </c>
      <c r="M57" s="300" t="str">
        <f ca="1">IFERROR($C57+M$50/OFFSET($C$29,0,COUNTA($B$50:$B57)-1),"")</f>
        <v/>
      </c>
      <c r="N57" s="300" t="str">
        <f ca="1">IFERROR($C57+N$50/OFFSET($C$29,0,COUNTA($B$50:$B57)-1),"")</f>
        <v/>
      </c>
      <c r="O57" s="300" t="str">
        <f ca="1">IFERROR($C57+O$50/OFFSET($C$29,0,COUNTA($B$50:$B57)-1),"")</f>
        <v/>
      </c>
      <c r="P57" s="300" t="str">
        <f ca="1">IFERROR($C57+P$50/OFFSET($C$29,0,COUNTA($B$50:$B57)-1),"")</f>
        <v/>
      </c>
      <c r="Q57" s="300" t="str">
        <f ca="1">IFERROR($C57+Q$50/OFFSET($C$29,0,COUNTA($B$50:$B57)-1),"")</f>
        <v/>
      </c>
      <c r="R57" s="300" t="str">
        <f ca="1">IFERROR($C57+R$50/OFFSET($C$29,0,COUNTA($B$50:$B57)-1),"")</f>
        <v/>
      </c>
    </row>
    <row r="58" spans="1:18" s="140" customFormat="1" ht="15" customHeight="1" x14ac:dyDescent="0.25">
      <c r="A58" s="408"/>
      <c r="B58" s="297" t="str">
        <f t="shared" si="7"/>
        <v>Bermuda</v>
      </c>
      <c r="C58" s="298" t="str">
        <f t="shared" si="8"/>
        <v/>
      </c>
      <c r="D58" s="300" t="str">
        <f ca="1">IFERROR($C58+D$50/OFFSET($C$29,0,COUNTA($B$50:$B58)-1),"")</f>
        <v/>
      </c>
      <c r="E58" s="300" t="str">
        <f ca="1">IFERROR($C58+E$50/OFFSET($C$29,0,COUNTA($B$50:$B58)-1),"")</f>
        <v/>
      </c>
      <c r="F58" s="300" t="str">
        <f ca="1">IFERROR($C58+F$50/OFFSET($C$29,0,COUNTA($B$50:$B58)-1),"")</f>
        <v/>
      </c>
      <c r="G58" s="300" t="str">
        <f ca="1">IFERROR($C58+G$50/OFFSET($C$29,0,COUNTA($B$50:$B58)-1),"")</f>
        <v/>
      </c>
      <c r="H58" s="300" t="str">
        <f ca="1">IFERROR($C58+H$50/OFFSET($C$29,0,COUNTA($B$50:$B58)-1),"")</f>
        <v/>
      </c>
      <c r="I58" s="300" t="str">
        <f ca="1">IFERROR($C58+I$50/OFFSET($C$29,0,COUNTA($B$50:$B58)-1),"")</f>
        <v/>
      </c>
      <c r="J58" s="300" t="str">
        <f ca="1">IFERROR($C58+J$50/OFFSET($C$29,0,COUNTA($B$50:$B58)-1),"")</f>
        <v/>
      </c>
      <c r="K58" s="300" t="str">
        <f ca="1">IFERROR($C58+K$50/OFFSET($C$29,0,COUNTA($B$50:$B58)-1),"")</f>
        <v/>
      </c>
      <c r="L58" s="300" t="str">
        <f ca="1">IFERROR($C58+L$50/OFFSET($C$29,0,COUNTA($B$50:$B58)-1),"")</f>
        <v/>
      </c>
      <c r="M58" s="300" t="str">
        <f ca="1">IFERROR($C58+M$50/OFFSET($C$29,0,COUNTA($B$50:$B58)-1),"")</f>
        <v/>
      </c>
      <c r="N58" s="300" t="str">
        <f ca="1">IFERROR($C58+N$50/OFFSET($C$29,0,COUNTA($B$50:$B58)-1),"")</f>
        <v/>
      </c>
      <c r="O58" s="300" t="str">
        <f ca="1">IFERROR($C58+O$50/OFFSET($C$29,0,COUNTA($B$50:$B58)-1),"")</f>
        <v/>
      </c>
      <c r="P58" s="300" t="str">
        <f ca="1">IFERROR($C58+P$50/OFFSET($C$29,0,COUNTA($B$50:$B58)-1),"")</f>
        <v/>
      </c>
      <c r="Q58" s="300" t="str">
        <f ca="1">IFERROR($C58+Q$50/OFFSET($C$29,0,COUNTA($B$50:$B58)-1),"")</f>
        <v/>
      </c>
      <c r="R58" s="300" t="str">
        <f ca="1">IFERROR($C58+R$50/OFFSET($C$29,0,COUNTA($B$50:$B58)-1),"")</f>
        <v/>
      </c>
    </row>
    <row r="59" spans="1:18" s="140" customFormat="1" ht="15" customHeight="1" x14ac:dyDescent="0.25">
      <c r="A59" s="408"/>
      <c r="B59" s="297" t="str">
        <f t="shared" si="7"/>
        <v>Brazil</v>
      </c>
      <c r="C59" s="298" t="str">
        <f t="shared" si="8"/>
        <v/>
      </c>
      <c r="D59" s="300" t="str">
        <f ca="1">IFERROR($C59+D$50/OFFSET($C$29,0,COUNTA($B$50:$B59)-1),"")</f>
        <v/>
      </c>
      <c r="E59" s="300" t="str">
        <f ca="1">IFERROR($C59+E$50/OFFSET($C$29,0,COUNTA($B$50:$B59)-1),"")</f>
        <v/>
      </c>
      <c r="F59" s="300" t="str">
        <f ca="1">IFERROR($C59+F$50/OFFSET($C$29,0,COUNTA($B$50:$B59)-1),"")</f>
        <v/>
      </c>
      <c r="G59" s="300" t="str">
        <f ca="1">IFERROR($C59+G$50/OFFSET($C$29,0,COUNTA($B$50:$B59)-1),"")</f>
        <v/>
      </c>
      <c r="H59" s="300" t="str">
        <f ca="1">IFERROR($C59+H$50/OFFSET($C$29,0,COUNTA($B$50:$B59)-1),"")</f>
        <v/>
      </c>
      <c r="I59" s="300" t="str">
        <f ca="1">IFERROR($C59+I$50/OFFSET($C$29,0,COUNTA($B$50:$B59)-1),"")</f>
        <v/>
      </c>
      <c r="J59" s="300" t="str">
        <f ca="1">IFERROR($C59+J$50/OFFSET($C$29,0,COUNTA($B$50:$B59)-1),"")</f>
        <v/>
      </c>
      <c r="K59" s="300" t="str">
        <f ca="1">IFERROR($C59+K$50/OFFSET($C$29,0,COUNTA($B$50:$B59)-1),"")</f>
        <v/>
      </c>
      <c r="L59" s="300" t="str">
        <f ca="1">IFERROR($C59+L$50/OFFSET($C$29,0,COUNTA($B$50:$B59)-1),"")</f>
        <v/>
      </c>
      <c r="M59" s="300" t="str">
        <f ca="1">IFERROR($C59+M$50/OFFSET($C$29,0,COUNTA($B$50:$B59)-1),"")</f>
        <v/>
      </c>
      <c r="N59" s="300" t="str">
        <f ca="1">IFERROR($C59+N$50/OFFSET($C$29,0,COUNTA($B$50:$B59)-1),"")</f>
        <v/>
      </c>
      <c r="O59" s="300" t="str">
        <f ca="1">IFERROR($C59+O$50/OFFSET($C$29,0,COUNTA($B$50:$B59)-1),"")</f>
        <v/>
      </c>
      <c r="P59" s="300" t="str">
        <f ca="1">IFERROR($C59+P$50/OFFSET($C$29,0,COUNTA($B$50:$B59)-1),"")</f>
        <v/>
      </c>
      <c r="Q59" s="300" t="str">
        <f ca="1">IFERROR($C59+Q$50/OFFSET($C$29,0,COUNTA($B$50:$B59)-1),"")</f>
        <v/>
      </c>
      <c r="R59" s="300" t="str">
        <f ca="1">IFERROR($C59+R$50/OFFSET($C$29,0,COUNTA($B$50:$B59)-1),"")</f>
        <v/>
      </c>
    </row>
    <row r="60" spans="1:18" s="140" customFormat="1" ht="15" customHeight="1" x14ac:dyDescent="0.25">
      <c r="A60" s="408"/>
      <c r="B60" s="297" t="str">
        <f t="shared" si="7"/>
        <v>Canada LICAT</v>
      </c>
      <c r="C60" s="298" t="str">
        <f t="shared" si="8"/>
        <v/>
      </c>
      <c r="D60" s="300" t="str">
        <f ca="1">IFERROR($C60+D$50/OFFSET($C$29,0,COUNTA($B$50:$B60)-1),"")</f>
        <v/>
      </c>
      <c r="E60" s="300" t="str">
        <f ca="1">IFERROR($C60+E$50/OFFSET($C$29,0,COUNTA($B$50:$B60)-1),"")</f>
        <v/>
      </c>
      <c r="F60" s="300" t="str">
        <f ca="1">IFERROR($C60+F$50/OFFSET($C$29,0,COUNTA($B$50:$B60)-1),"")</f>
        <v/>
      </c>
      <c r="G60" s="300" t="str">
        <f ca="1">IFERROR($C60+G$50/OFFSET($C$29,0,COUNTA($B$50:$B60)-1),"")</f>
        <v/>
      </c>
      <c r="H60" s="300" t="str">
        <f ca="1">IFERROR($C60+H$50/OFFSET($C$29,0,COUNTA($B$50:$B60)-1),"")</f>
        <v/>
      </c>
      <c r="I60" s="300" t="str">
        <f ca="1">IFERROR($C60+I$50/OFFSET($C$29,0,COUNTA($B$50:$B60)-1),"")</f>
        <v/>
      </c>
      <c r="J60" s="300" t="str">
        <f ca="1">IFERROR($C60+J$50/OFFSET($C$29,0,COUNTA($B$50:$B60)-1),"")</f>
        <v/>
      </c>
      <c r="K60" s="300" t="str">
        <f ca="1">IFERROR($C60+K$50/OFFSET($C$29,0,COUNTA($B$50:$B60)-1),"")</f>
        <v/>
      </c>
      <c r="L60" s="300" t="str">
        <f ca="1">IFERROR($C60+L$50/OFFSET($C$29,0,COUNTA($B$50:$B60)-1),"")</f>
        <v/>
      </c>
      <c r="M60" s="300" t="str">
        <f ca="1">IFERROR($C60+M$50/OFFSET($C$29,0,COUNTA($B$50:$B60)-1),"")</f>
        <v/>
      </c>
      <c r="N60" s="300" t="str">
        <f ca="1">IFERROR($C60+N$50/OFFSET($C$29,0,COUNTA($B$50:$B60)-1),"")</f>
        <v/>
      </c>
      <c r="O60" s="300" t="str">
        <f ca="1">IFERROR($C60+O$50/OFFSET($C$29,0,COUNTA($B$50:$B60)-1),"")</f>
        <v/>
      </c>
      <c r="P60" s="300" t="str">
        <f ca="1">IFERROR($C60+P$50/OFFSET($C$29,0,COUNTA($B$50:$B60)-1),"")</f>
        <v/>
      </c>
      <c r="Q60" s="300" t="str">
        <f ca="1">IFERROR($C60+Q$50/OFFSET($C$29,0,COUNTA($B$50:$B60)-1),"")</f>
        <v/>
      </c>
      <c r="R60" s="300" t="str">
        <f ca="1">IFERROR($C60+R$50/OFFSET($C$29,0,COUNTA($B$50:$B60)-1),"")</f>
        <v/>
      </c>
    </row>
    <row r="61" spans="1:18" s="140" customFormat="1" ht="15" customHeight="1" x14ac:dyDescent="0.25">
      <c r="A61" s="408"/>
      <c r="B61" s="297" t="str">
        <f t="shared" si="7"/>
        <v>India</v>
      </c>
      <c r="C61" s="298" t="str">
        <f t="shared" si="8"/>
        <v/>
      </c>
      <c r="D61" s="300" t="str">
        <f ca="1">IFERROR($C61+D$50/OFFSET($C$29,0,COUNTA($B$50:$B61)-1),"")</f>
        <v/>
      </c>
      <c r="E61" s="300" t="str">
        <f ca="1">IFERROR($C61+E$50/OFFSET($C$29,0,COUNTA($B$50:$B61)-1),"")</f>
        <v/>
      </c>
      <c r="F61" s="300" t="str">
        <f ca="1">IFERROR($C61+F$50/OFFSET($C$29,0,COUNTA($B$50:$B61)-1),"")</f>
        <v/>
      </c>
      <c r="G61" s="300" t="str">
        <f ca="1">IFERROR($C61+G$50/OFFSET($C$29,0,COUNTA($B$50:$B61)-1),"")</f>
        <v/>
      </c>
      <c r="H61" s="300" t="str">
        <f ca="1">IFERROR($C61+H$50/OFFSET($C$29,0,COUNTA($B$50:$B61)-1),"")</f>
        <v/>
      </c>
      <c r="I61" s="300" t="str">
        <f ca="1">IFERROR($C61+I$50/OFFSET($C$29,0,COUNTA($B$50:$B61)-1),"")</f>
        <v/>
      </c>
      <c r="J61" s="300" t="str">
        <f ca="1">IFERROR($C61+J$50/OFFSET($C$29,0,COUNTA($B$50:$B61)-1),"")</f>
        <v/>
      </c>
      <c r="K61" s="300" t="str">
        <f ca="1">IFERROR($C61+K$50/OFFSET($C$29,0,COUNTA($B$50:$B61)-1),"")</f>
        <v/>
      </c>
      <c r="L61" s="300" t="str">
        <f ca="1">IFERROR($C61+L$50/OFFSET($C$29,0,COUNTA($B$50:$B61)-1),"")</f>
        <v/>
      </c>
      <c r="M61" s="300" t="str">
        <f ca="1">IFERROR($C61+M$50/OFFSET($C$29,0,COUNTA($B$50:$B61)-1),"")</f>
        <v/>
      </c>
      <c r="N61" s="300" t="str">
        <f ca="1">IFERROR($C61+N$50/OFFSET($C$29,0,COUNTA($B$50:$B61)-1),"")</f>
        <v/>
      </c>
      <c r="O61" s="300" t="str">
        <f ca="1">IFERROR($C61+O$50/OFFSET($C$29,0,COUNTA($B$50:$B61)-1),"")</f>
        <v/>
      </c>
      <c r="P61" s="300" t="str">
        <f ca="1">IFERROR($C61+P$50/OFFSET($C$29,0,COUNTA($B$50:$B61)-1),"")</f>
        <v/>
      </c>
      <c r="Q61" s="300" t="str">
        <f ca="1">IFERROR($C61+Q$50/OFFSET($C$29,0,COUNTA($B$50:$B61)-1),"")</f>
        <v/>
      </c>
      <c r="R61" s="300" t="str">
        <f ca="1">IFERROR($C61+R$50/OFFSET($C$29,0,COUNTA($B$50:$B61)-1),"")</f>
        <v/>
      </c>
    </row>
    <row r="62" spans="1:18" s="140" customFormat="1" ht="15" customHeight="1" x14ac:dyDescent="0.25">
      <c r="A62" s="408"/>
      <c r="B62" s="297" t="str">
        <f t="shared" si="7"/>
        <v>Mexico</v>
      </c>
      <c r="C62" s="298" t="str">
        <f t="shared" si="8"/>
        <v/>
      </c>
      <c r="D62" s="300" t="str">
        <f ca="1">IFERROR($C62+D$50/OFFSET($C$29,0,COUNTA($B$50:$B62)-1),"")</f>
        <v/>
      </c>
      <c r="E62" s="300" t="str">
        <f ca="1">IFERROR($C62+E$50/OFFSET($C$29,0,COUNTA($B$50:$B62)-1),"")</f>
        <v/>
      </c>
      <c r="F62" s="300" t="str">
        <f ca="1">IFERROR($C62+F$50/OFFSET($C$29,0,COUNTA($B$50:$B62)-1),"")</f>
        <v/>
      </c>
      <c r="G62" s="300" t="str">
        <f ca="1">IFERROR($C62+G$50/OFFSET($C$29,0,COUNTA($B$50:$B62)-1),"")</f>
        <v/>
      </c>
      <c r="H62" s="300" t="str">
        <f ca="1">IFERROR($C62+H$50/OFFSET($C$29,0,COUNTA($B$50:$B62)-1),"")</f>
        <v/>
      </c>
      <c r="I62" s="300" t="str">
        <f ca="1">IFERROR($C62+I$50/OFFSET($C$29,0,COUNTA($B$50:$B62)-1),"")</f>
        <v/>
      </c>
      <c r="J62" s="300" t="str">
        <f ca="1">IFERROR($C62+J$50/OFFSET($C$29,0,COUNTA($B$50:$B62)-1),"")</f>
        <v/>
      </c>
      <c r="K62" s="300" t="str">
        <f ca="1">IFERROR($C62+K$50/OFFSET($C$29,0,COUNTA($B$50:$B62)-1),"")</f>
        <v/>
      </c>
      <c r="L62" s="300" t="str">
        <f ca="1">IFERROR($C62+L$50/OFFSET($C$29,0,COUNTA($B$50:$B62)-1),"")</f>
        <v/>
      </c>
      <c r="M62" s="300" t="str">
        <f ca="1">IFERROR($C62+M$50/OFFSET($C$29,0,COUNTA($B$50:$B62)-1),"")</f>
        <v/>
      </c>
      <c r="N62" s="300" t="str">
        <f ca="1">IFERROR($C62+N$50/OFFSET($C$29,0,COUNTA($B$50:$B62)-1),"")</f>
        <v/>
      </c>
      <c r="O62" s="300" t="str">
        <f ca="1">IFERROR($C62+O$50/OFFSET($C$29,0,COUNTA($B$50:$B62)-1),"")</f>
        <v/>
      </c>
      <c r="P62" s="300" t="str">
        <f ca="1">IFERROR($C62+P$50/OFFSET($C$29,0,COUNTA($B$50:$B62)-1),"")</f>
        <v/>
      </c>
      <c r="Q62" s="300" t="str">
        <f ca="1">IFERROR($C62+Q$50/OFFSET($C$29,0,COUNTA($B$50:$B62)-1),"")</f>
        <v/>
      </c>
      <c r="R62" s="300" t="str">
        <f ca="1">IFERROR($C62+R$50/OFFSET($C$29,0,COUNTA($B$50:$B62)-1),"")</f>
        <v/>
      </c>
    </row>
    <row r="63" spans="1:18" s="140" customFormat="1" ht="15" customHeight="1" x14ac:dyDescent="0.25">
      <c r="A63" s="408"/>
      <c r="B63" s="297" t="str">
        <f t="shared" si="7"/>
        <v>Singapore</v>
      </c>
      <c r="C63" s="298" t="str">
        <f t="shared" si="8"/>
        <v/>
      </c>
      <c r="D63" s="300" t="str">
        <f ca="1">IFERROR($C63+D$50/OFFSET($C$29,0,COUNTA($B$50:$B63)-1),"")</f>
        <v/>
      </c>
      <c r="E63" s="300" t="str">
        <f ca="1">IFERROR($C63+E$50/OFFSET($C$29,0,COUNTA($B$50:$B63)-1),"")</f>
        <v/>
      </c>
      <c r="F63" s="300" t="str">
        <f ca="1">IFERROR($C63+F$50/OFFSET($C$29,0,COUNTA($B$50:$B63)-1),"")</f>
        <v/>
      </c>
      <c r="G63" s="300" t="str">
        <f ca="1">IFERROR($C63+G$50/OFFSET($C$29,0,COUNTA($B$50:$B63)-1),"")</f>
        <v/>
      </c>
      <c r="H63" s="300" t="str">
        <f ca="1">IFERROR($C63+H$50/OFFSET($C$29,0,COUNTA($B$50:$B63)-1),"")</f>
        <v/>
      </c>
      <c r="I63" s="300" t="str">
        <f ca="1">IFERROR($C63+I$50/OFFSET($C$29,0,COUNTA($B$50:$B63)-1),"")</f>
        <v/>
      </c>
      <c r="J63" s="300" t="str">
        <f ca="1">IFERROR($C63+J$50/OFFSET($C$29,0,COUNTA($B$50:$B63)-1),"")</f>
        <v/>
      </c>
      <c r="K63" s="300" t="str">
        <f ca="1">IFERROR($C63+K$50/OFFSET($C$29,0,COUNTA($B$50:$B63)-1),"")</f>
        <v/>
      </c>
      <c r="L63" s="300" t="str">
        <f ca="1">IFERROR($C63+L$50/OFFSET($C$29,0,COUNTA($B$50:$B63)-1),"")</f>
        <v/>
      </c>
      <c r="M63" s="300" t="str">
        <f ca="1">IFERROR($C63+M$50/OFFSET($C$29,0,COUNTA($B$50:$B63)-1),"")</f>
        <v/>
      </c>
      <c r="N63" s="300" t="str">
        <f ca="1">IFERROR($C63+N$50/OFFSET($C$29,0,COUNTA($B$50:$B63)-1),"")</f>
        <v/>
      </c>
      <c r="O63" s="300" t="str">
        <f ca="1">IFERROR($C63+O$50/OFFSET($C$29,0,COUNTA($B$50:$B63)-1),"")</f>
        <v/>
      </c>
      <c r="P63" s="300" t="str">
        <f ca="1">IFERROR($C63+P$50/OFFSET($C$29,0,COUNTA($B$50:$B63)-1),"")</f>
        <v/>
      </c>
      <c r="Q63" s="300" t="str">
        <f ca="1">IFERROR($C63+Q$50/OFFSET($C$29,0,COUNTA($B$50:$B63)-1),"")</f>
        <v/>
      </c>
      <c r="R63" s="300" t="str">
        <f ca="1">IFERROR($C63+R$50/OFFSET($C$29,0,COUNTA($B$50:$B63)-1),"")</f>
        <v/>
      </c>
    </row>
    <row r="64" spans="1:18" s="140" customFormat="1" ht="15" customHeight="1" x14ac:dyDescent="0.25">
      <c r="A64" s="408"/>
      <c r="B64" s="297" t="str">
        <f t="shared" si="7"/>
        <v>South Korea</v>
      </c>
      <c r="C64" s="298" t="str">
        <f t="shared" si="8"/>
        <v/>
      </c>
      <c r="D64" s="300" t="str">
        <f ca="1">IFERROR($C64+D$50/OFFSET($C$29,0,COUNTA($B$50:$B64)-1),"")</f>
        <v/>
      </c>
      <c r="E64" s="300" t="str">
        <f ca="1">IFERROR($C64+E$50/OFFSET($C$29,0,COUNTA($B$50:$B64)-1),"")</f>
        <v/>
      </c>
      <c r="F64" s="300" t="str">
        <f ca="1">IFERROR($C64+F$50/OFFSET($C$29,0,COUNTA($B$50:$B64)-1),"")</f>
        <v/>
      </c>
      <c r="G64" s="300" t="str">
        <f ca="1">IFERROR($C64+G$50/OFFSET($C$29,0,COUNTA($B$50:$B64)-1),"")</f>
        <v/>
      </c>
      <c r="H64" s="300" t="str">
        <f ca="1">IFERROR($C64+H$50/OFFSET($C$29,0,COUNTA($B$50:$B64)-1),"")</f>
        <v/>
      </c>
      <c r="I64" s="300" t="str">
        <f ca="1">IFERROR($C64+I$50/OFFSET($C$29,0,COUNTA($B$50:$B64)-1),"")</f>
        <v/>
      </c>
      <c r="J64" s="300" t="str">
        <f ca="1">IFERROR($C64+J$50/OFFSET($C$29,0,COUNTA($B$50:$B64)-1),"")</f>
        <v/>
      </c>
      <c r="K64" s="300" t="str">
        <f ca="1">IFERROR($C64+K$50/OFFSET($C$29,0,COUNTA($B$50:$B64)-1),"")</f>
        <v/>
      </c>
      <c r="L64" s="300" t="str">
        <f ca="1">IFERROR($C64+L$50/OFFSET($C$29,0,COUNTA($B$50:$B64)-1),"")</f>
        <v/>
      </c>
      <c r="M64" s="300" t="str">
        <f ca="1">IFERROR($C64+M$50/OFFSET($C$29,0,COUNTA($B$50:$B64)-1),"")</f>
        <v/>
      </c>
      <c r="N64" s="300" t="str">
        <f ca="1">IFERROR($C64+N$50/OFFSET($C$29,0,COUNTA($B$50:$B64)-1),"")</f>
        <v/>
      </c>
      <c r="O64" s="300" t="str">
        <f ca="1">IFERROR($C64+O$50/OFFSET($C$29,0,COUNTA($B$50:$B64)-1),"")</f>
        <v/>
      </c>
      <c r="P64" s="300" t="str">
        <f ca="1">IFERROR($C64+P$50/OFFSET($C$29,0,COUNTA($B$50:$B64)-1),"")</f>
        <v/>
      </c>
      <c r="Q64" s="300" t="str">
        <f ca="1">IFERROR($C64+Q$50/OFFSET($C$29,0,COUNTA($B$50:$B64)-1),"")</f>
        <v/>
      </c>
      <c r="R64" s="300" t="str">
        <f ca="1">IFERROR($C64+R$50/OFFSET($C$29,0,COUNTA($B$50:$B64)-1),"")</f>
        <v/>
      </c>
    </row>
    <row r="65" spans="1:18" s="140" customFormat="1" ht="15" customHeight="1" x14ac:dyDescent="0.25">
      <c r="A65" s="408"/>
      <c r="B65" s="297" t="str">
        <f t="shared" si="7"/>
        <v>Switzerland SST</v>
      </c>
      <c r="C65" s="298" t="str">
        <f t="shared" si="8"/>
        <v/>
      </c>
      <c r="D65" s="300" t="str">
        <f ca="1">IFERROR($C65+D$50/OFFSET($C$29,0,COUNTA($B$50:$B65)-1),"")</f>
        <v/>
      </c>
      <c r="E65" s="300" t="str">
        <f ca="1">IFERROR($C65+E$50/OFFSET($C$29,0,COUNTA($B$50:$B65)-1),"")</f>
        <v/>
      </c>
      <c r="F65" s="300" t="str">
        <f ca="1">IFERROR($C65+F$50/OFFSET($C$29,0,COUNTA($B$50:$B65)-1),"")</f>
        <v/>
      </c>
      <c r="G65" s="300" t="str">
        <f ca="1">IFERROR($C65+G$50/OFFSET($C$29,0,COUNTA($B$50:$B65)-1),"")</f>
        <v/>
      </c>
      <c r="H65" s="300" t="str">
        <f ca="1">IFERROR($C65+H$50/OFFSET($C$29,0,COUNTA($B$50:$B65)-1),"")</f>
        <v/>
      </c>
      <c r="I65" s="300" t="str">
        <f ca="1">IFERROR($C65+I$50/OFFSET($C$29,0,COUNTA($B$50:$B65)-1),"")</f>
        <v/>
      </c>
      <c r="J65" s="300" t="str">
        <f ca="1">IFERROR($C65+J$50/OFFSET($C$29,0,COUNTA($B$50:$B65)-1),"")</f>
        <v/>
      </c>
      <c r="K65" s="300" t="str">
        <f ca="1">IFERROR($C65+K$50/OFFSET($C$29,0,COUNTA($B$50:$B65)-1),"")</f>
        <v/>
      </c>
      <c r="L65" s="300" t="str">
        <f ca="1">IFERROR($C65+L$50/OFFSET($C$29,0,COUNTA($B$50:$B65)-1),"")</f>
        <v/>
      </c>
      <c r="M65" s="300" t="str">
        <f ca="1">IFERROR($C65+M$50/OFFSET($C$29,0,COUNTA($B$50:$B65)-1),"")</f>
        <v/>
      </c>
      <c r="N65" s="300" t="str">
        <f ca="1">IFERROR($C65+N$50/OFFSET($C$29,0,COUNTA($B$50:$B65)-1),"")</f>
        <v/>
      </c>
      <c r="O65" s="300" t="str">
        <f ca="1">IFERROR($C65+O$50/OFFSET($C$29,0,COUNTA($B$50:$B65)-1),"")</f>
        <v/>
      </c>
      <c r="P65" s="300" t="str">
        <f ca="1">IFERROR($C65+P$50/OFFSET($C$29,0,COUNTA($B$50:$B65)-1),"")</f>
        <v/>
      </c>
      <c r="Q65" s="300" t="str">
        <f ca="1">IFERROR($C65+Q$50/OFFSET($C$29,0,COUNTA($B$50:$B65)-1),"")</f>
        <v/>
      </c>
      <c r="R65" s="300" t="str">
        <f ca="1">IFERROR($C65+R$50/OFFSET($C$29,0,COUNTA($B$50:$B65)-1),"")</f>
        <v/>
      </c>
    </row>
    <row r="66" spans="1:18" x14ac:dyDescent="0.25">
      <c r="A66" s="301"/>
      <c r="B66" s="302"/>
      <c r="C66" s="303"/>
      <c r="D66" s="304"/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5"/>
      <c r="Q66" s="306"/>
      <c r="R66" s="182"/>
    </row>
    <row r="67" spans="1:18" x14ac:dyDescent="0.25"/>
    <row r="68" spans="1:18" x14ac:dyDescent="0.25"/>
    <row r="69" spans="1:18" x14ac:dyDescent="0.25"/>
    <row r="70" spans="1:18" x14ac:dyDescent="0.25"/>
    <row r="71" spans="1:18" x14ac:dyDescent="0.25"/>
    <row r="72" spans="1:18" x14ac:dyDescent="0.25"/>
    <row r="73" spans="1:18" x14ac:dyDescent="0.25"/>
    <row r="74" spans="1:18" x14ac:dyDescent="0.25"/>
    <row r="75" spans="1:18" x14ac:dyDescent="0.25"/>
    <row r="76" spans="1:18" x14ac:dyDescent="0.25"/>
    <row r="77" spans="1:18" x14ac:dyDescent="0.25"/>
    <row r="78" spans="1:18" x14ac:dyDescent="0.25"/>
    <row r="79" spans="1:18" x14ac:dyDescent="0.25"/>
    <row r="80" spans="1:1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hidden="1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</sheetData>
  <sheetProtection algorithmName="SHA-512" hashValue="VSnKYKNMBxSOhgbt7v9BZodQDb9iXyuVXI2XwdAjXJBMnP45JVVaFaINhyxqSPJO28fz0gn5SfqUvNNekbQnLg==" saltValue="y9ow2Gffbmt9h1WUFx3+gg==" spinCount="100000" sheet="1" objects="1" scenarios="1" autoFilter="0"/>
  <mergeCells count="6">
    <mergeCell ref="A50:A65"/>
    <mergeCell ref="A29:A44"/>
    <mergeCell ref="C27:R27"/>
    <mergeCell ref="C26:R26"/>
    <mergeCell ref="C47:R47"/>
    <mergeCell ref="C48:R48"/>
  </mergeCells>
  <conditionalFormatting sqref="E11:F23">
    <cfRule type="expression" dxfId="12" priority="3">
      <formula>($D11="No")</formula>
    </cfRule>
  </conditionalFormatting>
  <dataValidations count="1">
    <dataValidation type="list" allowBlank="1" showInputMessage="1" showErrorMessage="1" sqref="E6:E23">
      <formula1>Boolean</formula1>
    </dataValidation>
  </dataValidations>
  <printOptions horizontalCentered="1" verticalCentered="1"/>
  <pageMargins left="0.7" right="0.7" top="0.75" bottom="0.75" header="0.3" footer="0.3"/>
  <pageSetup paperSize="5" scale="85" fitToWidth="0" fitToHeight="0" pageOrder="overThenDown" orientation="landscape" r:id="rId1"/>
  <headerFooter scaleWithDoc="0" alignWithMargins="0">
    <oddHeader>&amp;L&amp;G&amp;C&amp;"-,Bold"&amp;14Capital Requirements for Board-Regulated Institutions Significantly Engaged in Insurance Activities&amp;18
&amp;12Schedule &amp;A&amp;R&amp;"-,Bold"&amp;18
&amp;14FR Q-1</oddHeader>
  </headerFooter>
  <rowBreaks count="1" manualBreakCount="1">
    <brk id="25" max="17" man="1"/>
  </rowBreaks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'(Hidden) Input validation'!D$7:D$8</xm:f>
          </x14:formula1>
          <xm:sqref>D11:D23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FCF3E14C06AD409D9352EB886C203F" ma:contentTypeVersion="1" ma:contentTypeDescription="Create a new document." ma:contentTypeScope="" ma:versionID="ffe901752980dd0e56c10d33e02ec7ae">
  <xsd:schema xmlns:xsd="http://www.w3.org/2001/XMLSchema" xmlns:xs="http://www.w3.org/2001/XMLSchema" xmlns:p="http://schemas.microsoft.com/office/2006/metadata/properties" xmlns:ns2="0c76fb60-35df-4a57-8ff0-6c44f1fcc124" xmlns:ns3="6f70f02d-b9dd-4150-9885-d64ccbcf144e" targetNamespace="http://schemas.microsoft.com/office/2006/metadata/properties" ma:root="true" ma:fieldsID="8463869d7f18cd808bb4706e38686179" ns2:_="" ns3:_="">
    <xsd:import namespace="0c76fb60-35df-4a57-8ff0-6c44f1fcc124"/>
    <xsd:import namespace="6f70f02d-b9dd-4150-9885-d64ccbcf144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76fb60-35df-4a57-8ff0-6c44f1fc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70f02d-b9dd-4150-9885-d64ccbcf144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c76fb60-35df-4a57-8ff0-6c44f1fcc124">3HQWHFDH5QTY-1994807778-160</_dlc_DocId>
    <_dlc_DocIdUrl xmlns="0c76fb60-35df-4a57-8ff0-6c44f1fcc124">
      <Url>https://team.frb.gov/div/bsreg/projects/InsurCapFrame/BBA/reporting/_layouts/15/DocIdRedir.aspx?ID=3HQWHFDH5QTY-1994807778-160</Url>
      <Description>3HQWHFDH5QTY-1994807778-160</Description>
    </_dlc_DocIdUrl>
  </documentManagement>
</p:properties>
</file>

<file path=customXml/itemProps1.xml><?xml version="1.0" encoding="utf-8"?>
<ds:datastoreItem xmlns:ds="http://schemas.openxmlformats.org/officeDocument/2006/customXml" ds:itemID="{06B44FB0-D699-4520-BADC-B0631E8EC76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3859B9E-E91C-45E0-A924-E05EA72906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76fb60-35df-4a57-8ff0-6c44f1fcc124"/>
    <ds:schemaRef ds:uri="6f70f02d-b9dd-4150-9885-d64ccbcf14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E4B1FD-C6BE-460A-9837-5641CB7FCDF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85D7C34-5A65-4262-AE78-34994BD6D10A}">
  <ds:schemaRefs>
    <ds:schemaRef ds:uri="http://schemas.microsoft.com/office/2006/documentManagement/types"/>
    <ds:schemaRef ds:uri="0c76fb60-35df-4a57-8ff0-6c44f1fcc124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metadata/properties"/>
    <ds:schemaRef ds:uri="6f70f02d-b9dd-4150-9885-d64ccbcf144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62</vt:i4>
      </vt:variant>
    </vt:vector>
  </HeadingPairs>
  <TitlesOfParts>
    <vt:vector size="78" baseType="lpstr">
      <vt:lpstr>Index</vt:lpstr>
      <vt:lpstr>I. Company Inventory</vt:lpstr>
      <vt:lpstr>II. Building Block Parents</vt:lpstr>
      <vt:lpstr>III. Parent Ownership </vt:lpstr>
      <vt:lpstr>IV. Available Capital</vt:lpstr>
      <vt:lpstr>V. Capital Requirement</vt:lpstr>
      <vt:lpstr>VI. Overall Results</vt:lpstr>
      <vt:lpstr>VII. Section 171 Calculation</vt:lpstr>
      <vt:lpstr>VIII. Framework Info.</vt:lpstr>
      <vt:lpstr>IX. Intercompany Transactions</vt:lpstr>
      <vt:lpstr>X. Internal Reinsurance</vt:lpstr>
      <vt:lpstr>XI. Approved Variations</vt:lpstr>
      <vt:lpstr>XII. Capital Instruments</vt:lpstr>
      <vt:lpstr>XIII. Reinsurance Pools</vt:lpstr>
      <vt:lpstr>XIV. Liquidity Pools</vt:lpstr>
      <vt:lpstr>(Hidden) Input validation</vt:lpstr>
      <vt:lpstr>AC_BBA_Parent_Name</vt:lpstr>
      <vt:lpstr>AC_Scalar_Table</vt:lpstr>
      <vt:lpstr>Acct_Regime</vt:lpstr>
      <vt:lpstr>Applicable_Regime</vt:lpstr>
      <vt:lpstr>BBA_Calculated_AC</vt:lpstr>
      <vt:lpstr>BBA_Calculated_RC</vt:lpstr>
      <vt:lpstr>BBA_Parent_Capital_Resources</vt:lpstr>
      <vt:lpstr>BBA_Parent_Inputs</vt:lpstr>
      <vt:lpstr>BBA_Parent_Names</vt:lpstr>
      <vt:lpstr>BBA_Parent_RC</vt:lpstr>
      <vt:lpstr>BBA_RC_PropAdj</vt:lpstr>
      <vt:lpstr>Block_Index</vt:lpstr>
      <vt:lpstr>Block_Index_2</vt:lpstr>
      <vt:lpstr>Boolean</vt:lpstr>
      <vt:lpstr>Carrying_Value</vt:lpstr>
      <vt:lpstr>LE_Applicable_Capital_Framework</vt:lpstr>
      <vt:lpstr>LE_Assigned_Block</vt:lpstr>
      <vt:lpstr>LE_ID</vt:lpstr>
      <vt:lpstr>LE_Inputs</vt:lpstr>
      <vt:lpstr>LE_Name</vt:lpstr>
      <vt:lpstr>LE_Parent</vt:lpstr>
      <vt:lpstr>LE_Solvency_Regime</vt:lpstr>
      <vt:lpstr>LE_Types</vt:lpstr>
      <vt:lpstr>MFE_Type</vt:lpstr>
      <vt:lpstr>NAIC_Affil_Type</vt:lpstr>
      <vt:lpstr>Parent_Block</vt:lpstr>
      <vt:lpstr>Parent_RC</vt:lpstr>
      <vt:lpstr>'I. Company Inventory'!Print_Area</vt:lpstr>
      <vt:lpstr>'II. Building Block Parents'!Print_Area</vt:lpstr>
      <vt:lpstr>'III. Parent Ownership '!Print_Area</vt:lpstr>
      <vt:lpstr>'IV. Available Capital'!Print_Area</vt:lpstr>
      <vt:lpstr>'V. Capital Requirement'!Print_Area</vt:lpstr>
      <vt:lpstr>'VI. Overall Results'!Print_Area</vt:lpstr>
      <vt:lpstr>'VII. Section 171 Calculation'!Print_Area</vt:lpstr>
      <vt:lpstr>'VIII. Framework Info.'!Print_Area</vt:lpstr>
      <vt:lpstr>'X. Internal Reinsurance'!Print_Area</vt:lpstr>
      <vt:lpstr>'XI. Approved Variations'!Print_Area</vt:lpstr>
      <vt:lpstr>'XII. Capital Instruments'!Print_Area</vt:lpstr>
      <vt:lpstr>'XIII. Reinsurance Pools'!Print_Area</vt:lpstr>
      <vt:lpstr>'XIV. Liquidity Pools'!Print_Area</vt:lpstr>
      <vt:lpstr>'I. Company Inventory'!Print_Titles</vt:lpstr>
      <vt:lpstr>'II. Building Block Parents'!Print_Titles</vt:lpstr>
      <vt:lpstr>'III. Parent Ownership '!Print_Titles</vt:lpstr>
      <vt:lpstr>'IV. Available Capital'!Print_Titles</vt:lpstr>
      <vt:lpstr>'IX. Intercompany Transactions'!Print_Titles</vt:lpstr>
      <vt:lpstr>'V. Capital Requirement'!Print_Titles</vt:lpstr>
      <vt:lpstr>'VI. Overall Results'!Print_Titles</vt:lpstr>
      <vt:lpstr>'VII. Section 171 Calculation'!Print_Titles</vt:lpstr>
      <vt:lpstr>'X. Internal Reinsurance'!Print_Titles</vt:lpstr>
      <vt:lpstr>'XI. Approved Variations'!Print_Titles</vt:lpstr>
      <vt:lpstr>'XII. Capital Instruments'!Print_Titles</vt:lpstr>
      <vt:lpstr>RBC_AC_Scalars</vt:lpstr>
      <vt:lpstr>RBC_RC_Scalars</vt:lpstr>
      <vt:lpstr>RC_BBA_Parent_Name</vt:lpstr>
      <vt:lpstr>RC_Parent_Block_Name</vt:lpstr>
      <vt:lpstr>RC_Scalar_Table</vt:lpstr>
      <vt:lpstr>Regime_Assignment</vt:lpstr>
      <vt:lpstr>Regimes_AC</vt:lpstr>
      <vt:lpstr>Regimes_RC</vt:lpstr>
      <vt:lpstr>Regulatory_Capital_Frameworks</vt:lpstr>
      <vt:lpstr>RW_Factor</vt:lpstr>
      <vt:lpstr>Scalar_Regimes</vt:lpstr>
    </vt:vector>
  </TitlesOfParts>
  <Manager/>
  <Company>Oliver Wyman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FR Q-1</dc:title>
  <dc:subject/>
  <dc:creator>matt.walker@frb.gov</dc:creator>
  <cp:keywords/>
  <dc:description/>
  <cp:lastModifiedBy>Matt Walker</cp:lastModifiedBy>
  <cp:revision/>
  <cp:lastPrinted>2019-09-05T18:47:42Z</cp:lastPrinted>
  <dcterms:created xsi:type="dcterms:W3CDTF">2015-03-10T00:31:27Z</dcterms:created>
  <dcterms:modified xsi:type="dcterms:W3CDTF">2019-09-05T18:50:20Z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teVersion">
    <vt:lpwstr>2015/06/19</vt:lpwstr>
  </property>
  <property fmtid="{D5CDD505-2E9C-101B-9397-08002B2CF9AE}" pid="3" name="{A44787D4-0540-4523-9961-78E4036D8C6D}">
    <vt:lpwstr>{26726517-7D87-4FFA-887F-E6858AB83274}</vt:lpwstr>
  </property>
  <property fmtid="{D5CDD505-2E9C-101B-9397-08002B2CF9AE}" pid="4" name="DocumentMSOLanguageID">
    <vt:lpwstr>msoLanguageIDEnglishUS</vt:lpwstr>
  </property>
  <property fmtid="{D5CDD505-2E9C-101B-9397-08002B2CF9AE}" pid="5" name="ContentTypeId">
    <vt:lpwstr>0x0101009EFCF3E14C06AD409D9352EB886C203F</vt:lpwstr>
  </property>
  <property fmtid="{D5CDD505-2E9C-101B-9397-08002B2CF9AE}" pid="6" name="_dlc_DocIdItemGuid">
    <vt:lpwstr>fcf2bf83-e47c-4772-be55-f5a8df5808f7</vt:lpwstr>
  </property>
  <property fmtid="{D5CDD505-2E9C-101B-9397-08002B2CF9AE}" pid="7" name="TitusGUID">
    <vt:lpwstr>a214bcc5-0d7b-4bac-af65-8a27e81541be</vt:lpwstr>
  </property>
</Properties>
</file>